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frodriguezn_dian_gov_co/Documents/Documentos/VIGENCIA 2025/PROCESOS CONTRACTUALES/ASEO Y CAF_ABRIL_AGO 2025/EVALUACIÓN/"/>
    </mc:Choice>
  </mc:AlternateContent>
  <xr:revisionPtr revIDLastSave="3" documentId="13_ncr:1_{D2D0659C-2B50-4CED-9C08-DA0DBC2C6E70}" xr6:coauthVersionLast="47" xr6:coauthVersionMax="47" xr10:uidLastSave="{C501E4DC-1F3D-46CF-8F70-55A103D46337}"/>
  <bookViews>
    <workbookView xWindow="-120" yWindow="-120" windowWidth="29040" windowHeight="15840" tabRatio="951" xr2:uid="{00000000-000D-0000-FFFF-FFFF00000000}"/>
  </bookViews>
  <sheets>
    <sheet name="EVALUACIÓN -R8" sheetId="46" r:id="rId1"/>
    <sheet name="1.UT SERVIASEAMOS" sheetId="68" r:id="rId2"/>
    <sheet name="2. UT R&amp;J 2022" sheetId="69" r:id="rId3"/>
    <sheet name="3.UT ECOLIMPIEZA 4G" sheetId="70" r:id="rId4"/>
    <sheet name="4.UT CLEAN COLOMBIA" sheetId="71" r:id="rId5"/>
    <sheet name="5.UT GRUPO ADIN" sheetId="72" r:id="rId6"/>
    <sheet name="6.SERVICIO INTEGRAL TALENTOS LT" sheetId="73" r:id="rId7"/>
    <sheet name="7.UT EASYCLEAN ASEO PROFESIONAL" sheetId="74" r:id="rId8"/>
    <sheet name="8.SOCIETY SERVICES GENERAL SAS" sheetId="75" r:id="rId9"/>
    <sheet name="9.ASECOLBAS LTDA" sheetId="76" r:id="rId10"/>
    <sheet name="10.UT  EMINSER - SOLOASEO 2023" sheetId="77" r:id="rId11"/>
    <sheet name="11.UT ASEAMOS 2022 ACUERDO 4" sheetId="7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41" i="46" l="1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6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P7" i="78"/>
  <c r="P6" i="78"/>
  <c r="C1" i="78"/>
  <c r="P77" i="77" l="1"/>
  <c r="P76" i="77"/>
  <c r="P75" i="77"/>
  <c r="P74" i="77"/>
  <c r="P73" i="77"/>
  <c r="P72" i="77"/>
  <c r="P71" i="77"/>
  <c r="P70" i="77"/>
  <c r="P69" i="77"/>
  <c r="P68" i="77"/>
  <c r="P67" i="77"/>
  <c r="P66" i="77"/>
  <c r="P65" i="77"/>
  <c r="P64" i="77"/>
  <c r="P63" i="77"/>
  <c r="P62" i="77"/>
  <c r="P61" i="77"/>
  <c r="P60" i="77"/>
  <c r="P59" i="77"/>
  <c r="P58" i="77"/>
  <c r="P57" i="77"/>
  <c r="P56" i="77"/>
  <c r="P55" i="77"/>
  <c r="P54" i="77"/>
  <c r="P53" i="77"/>
  <c r="P52" i="77"/>
  <c r="P51" i="77"/>
  <c r="P50" i="77"/>
  <c r="P49" i="77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P6" i="77"/>
  <c r="C1" i="77"/>
  <c r="P77" i="76" l="1"/>
  <c r="P76" i="76"/>
  <c r="P75" i="76"/>
  <c r="P74" i="76"/>
  <c r="P73" i="76"/>
  <c r="P72" i="76"/>
  <c r="P71" i="76"/>
  <c r="P70" i="76"/>
  <c r="P69" i="76"/>
  <c r="P68" i="76"/>
  <c r="P67" i="76"/>
  <c r="P66" i="76"/>
  <c r="P65" i="76"/>
  <c r="P64" i="76"/>
  <c r="P63" i="76"/>
  <c r="P62" i="76"/>
  <c r="P61" i="76"/>
  <c r="P60" i="76"/>
  <c r="P59" i="76"/>
  <c r="P58" i="76"/>
  <c r="P57" i="76"/>
  <c r="P56" i="76"/>
  <c r="P55" i="76"/>
  <c r="P54" i="76"/>
  <c r="P53" i="76"/>
  <c r="P52" i="76"/>
  <c r="P51" i="76"/>
  <c r="P50" i="76"/>
  <c r="P49" i="76"/>
  <c r="P48" i="76"/>
  <c r="P47" i="76"/>
  <c r="P46" i="76"/>
  <c r="P45" i="76"/>
  <c r="P44" i="76"/>
  <c r="P43" i="76"/>
  <c r="P42" i="76"/>
  <c r="P41" i="76"/>
  <c r="P40" i="76"/>
  <c r="P39" i="76"/>
  <c r="P38" i="76"/>
  <c r="P37" i="76"/>
  <c r="P36" i="76"/>
  <c r="P35" i="76"/>
  <c r="P34" i="76"/>
  <c r="P33" i="76"/>
  <c r="P32" i="76"/>
  <c r="P31" i="76"/>
  <c r="P30" i="76"/>
  <c r="P29" i="76"/>
  <c r="P28" i="76"/>
  <c r="P27" i="76"/>
  <c r="P26" i="76"/>
  <c r="P25" i="76"/>
  <c r="P24" i="76"/>
  <c r="P23" i="76"/>
  <c r="P22" i="76"/>
  <c r="P21" i="76"/>
  <c r="P20" i="76"/>
  <c r="P19" i="76"/>
  <c r="P18" i="76"/>
  <c r="P17" i="76"/>
  <c r="P16" i="76"/>
  <c r="P15" i="76"/>
  <c r="P14" i="76"/>
  <c r="P13" i="76"/>
  <c r="P12" i="76"/>
  <c r="P11" i="76"/>
  <c r="P10" i="76"/>
  <c r="P9" i="76"/>
  <c r="P8" i="76"/>
  <c r="P7" i="76"/>
  <c r="P6" i="76"/>
  <c r="C1" i="76"/>
  <c r="P77" i="75" l="1"/>
  <c r="P76" i="75"/>
  <c r="P75" i="75"/>
  <c r="P74" i="75"/>
  <c r="P73" i="75"/>
  <c r="P72" i="75"/>
  <c r="P71" i="75"/>
  <c r="P70" i="75"/>
  <c r="P69" i="75"/>
  <c r="P68" i="75"/>
  <c r="P67" i="75"/>
  <c r="P66" i="75"/>
  <c r="P65" i="75"/>
  <c r="P64" i="75"/>
  <c r="P63" i="75"/>
  <c r="P62" i="75"/>
  <c r="P61" i="75"/>
  <c r="P60" i="75"/>
  <c r="P59" i="75"/>
  <c r="P58" i="75"/>
  <c r="P57" i="75"/>
  <c r="P56" i="75"/>
  <c r="P55" i="75"/>
  <c r="P54" i="75"/>
  <c r="P53" i="75"/>
  <c r="P52" i="75"/>
  <c r="P51" i="75"/>
  <c r="P50" i="75"/>
  <c r="P49" i="75"/>
  <c r="P48" i="75"/>
  <c r="P47" i="75"/>
  <c r="P46" i="75"/>
  <c r="P45" i="75"/>
  <c r="P44" i="75"/>
  <c r="P43" i="75"/>
  <c r="P42" i="75"/>
  <c r="P41" i="75"/>
  <c r="P40" i="75"/>
  <c r="P39" i="75"/>
  <c r="P38" i="75"/>
  <c r="P37" i="75"/>
  <c r="P36" i="75"/>
  <c r="P35" i="75"/>
  <c r="P34" i="75"/>
  <c r="P33" i="75"/>
  <c r="P32" i="75"/>
  <c r="P31" i="75"/>
  <c r="P30" i="75"/>
  <c r="P29" i="75"/>
  <c r="P28" i="75"/>
  <c r="P27" i="75"/>
  <c r="P26" i="75"/>
  <c r="P25" i="75"/>
  <c r="P24" i="75"/>
  <c r="P23" i="75"/>
  <c r="P22" i="75"/>
  <c r="P21" i="75"/>
  <c r="P20" i="75"/>
  <c r="P19" i="75"/>
  <c r="P18" i="75"/>
  <c r="P17" i="75"/>
  <c r="P16" i="75"/>
  <c r="P15" i="75"/>
  <c r="P14" i="75"/>
  <c r="P13" i="75"/>
  <c r="P12" i="75"/>
  <c r="P11" i="75"/>
  <c r="P10" i="75"/>
  <c r="P9" i="75"/>
  <c r="P8" i="75"/>
  <c r="P7" i="75"/>
  <c r="P6" i="75"/>
  <c r="C1" i="75"/>
  <c r="P77" i="74" l="1"/>
  <c r="P76" i="74"/>
  <c r="P75" i="74"/>
  <c r="P74" i="74"/>
  <c r="P73" i="74"/>
  <c r="P72" i="74"/>
  <c r="P71" i="74"/>
  <c r="P70" i="74"/>
  <c r="P69" i="74"/>
  <c r="P68" i="74"/>
  <c r="P67" i="74"/>
  <c r="P66" i="74"/>
  <c r="P65" i="74"/>
  <c r="P64" i="74"/>
  <c r="P63" i="74"/>
  <c r="P62" i="74"/>
  <c r="P61" i="74"/>
  <c r="P60" i="74"/>
  <c r="P59" i="74"/>
  <c r="P58" i="74"/>
  <c r="P57" i="74"/>
  <c r="P56" i="74"/>
  <c r="P55" i="74"/>
  <c r="P54" i="74"/>
  <c r="P53" i="74"/>
  <c r="P52" i="74"/>
  <c r="P51" i="74"/>
  <c r="P50" i="74"/>
  <c r="P49" i="74"/>
  <c r="P48" i="74"/>
  <c r="P47" i="74"/>
  <c r="P46" i="74"/>
  <c r="P45" i="74"/>
  <c r="P44" i="74"/>
  <c r="P43" i="74"/>
  <c r="P42" i="74"/>
  <c r="P41" i="74"/>
  <c r="P40" i="74"/>
  <c r="P39" i="74"/>
  <c r="P38" i="74"/>
  <c r="P37" i="74"/>
  <c r="P36" i="74"/>
  <c r="P35" i="74"/>
  <c r="P34" i="74"/>
  <c r="P33" i="74"/>
  <c r="P32" i="74"/>
  <c r="P31" i="74"/>
  <c r="P30" i="74"/>
  <c r="P29" i="74"/>
  <c r="P28" i="74"/>
  <c r="P27" i="74"/>
  <c r="P26" i="74"/>
  <c r="P25" i="74"/>
  <c r="P24" i="74"/>
  <c r="P23" i="74"/>
  <c r="P22" i="74"/>
  <c r="P21" i="74"/>
  <c r="P20" i="74"/>
  <c r="P19" i="74"/>
  <c r="P18" i="74"/>
  <c r="P17" i="74"/>
  <c r="P16" i="74"/>
  <c r="P15" i="74"/>
  <c r="P14" i="74"/>
  <c r="P13" i="74"/>
  <c r="P12" i="74"/>
  <c r="P11" i="74"/>
  <c r="P10" i="74"/>
  <c r="P9" i="74"/>
  <c r="P8" i="74"/>
  <c r="P7" i="74"/>
  <c r="P6" i="74"/>
  <c r="C1" i="74"/>
  <c r="P77" i="73" l="1"/>
  <c r="P76" i="73"/>
  <c r="P75" i="73"/>
  <c r="P74" i="73"/>
  <c r="P73" i="73"/>
  <c r="P72" i="73"/>
  <c r="P71" i="73"/>
  <c r="P70" i="73"/>
  <c r="P69" i="73"/>
  <c r="P68" i="73"/>
  <c r="P67" i="73"/>
  <c r="P66" i="73"/>
  <c r="P65" i="73"/>
  <c r="P64" i="73"/>
  <c r="P63" i="73"/>
  <c r="P62" i="73"/>
  <c r="P61" i="73"/>
  <c r="P60" i="73"/>
  <c r="P59" i="73"/>
  <c r="P58" i="73"/>
  <c r="P57" i="73"/>
  <c r="P56" i="73"/>
  <c r="P55" i="73"/>
  <c r="P54" i="73"/>
  <c r="P53" i="73"/>
  <c r="P52" i="73"/>
  <c r="P51" i="73"/>
  <c r="P50" i="73"/>
  <c r="P49" i="73"/>
  <c r="P48" i="73"/>
  <c r="P47" i="73"/>
  <c r="P46" i="73"/>
  <c r="P45" i="73"/>
  <c r="P44" i="73"/>
  <c r="P43" i="73"/>
  <c r="P42" i="73"/>
  <c r="P41" i="73"/>
  <c r="P40" i="73"/>
  <c r="P39" i="73"/>
  <c r="P38" i="73"/>
  <c r="P37" i="73"/>
  <c r="P36" i="73"/>
  <c r="P35" i="73"/>
  <c r="P34" i="73"/>
  <c r="P33" i="73"/>
  <c r="P32" i="73"/>
  <c r="P31" i="73"/>
  <c r="P30" i="73"/>
  <c r="P29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P14" i="73"/>
  <c r="P13" i="73"/>
  <c r="P12" i="73"/>
  <c r="P11" i="73"/>
  <c r="P10" i="73"/>
  <c r="P9" i="73"/>
  <c r="P8" i="73"/>
  <c r="P7" i="73"/>
  <c r="P6" i="73"/>
  <c r="C1" i="73"/>
  <c r="P77" i="72" l="1"/>
  <c r="P76" i="72"/>
  <c r="P75" i="72"/>
  <c r="P74" i="72"/>
  <c r="P73" i="72"/>
  <c r="P72" i="72"/>
  <c r="P71" i="72"/>
  <c r="P70" i="72"/>
  <c r="P69" i="72"/>
  <c r="P68" i="72"/>
  <c r="P67" i="72"/>
  <c r="P66" i="72"/>
  <c r="P65" i="72"/>
  <c r="P64" i="72"/>
  <c r="P63" i="72"/>
  <c r="P62" i="72"/>
  <c r="P61" i="72"/>
  <c r="P60" i="72"/>
  <c r="P59" i="72"/>
  <c r="P58" i="72"/>
  <c r="P57" i="72"/>
  <c r="P56" i="72"/>
  <c r="P55" i="72"/>
  <c r="P54" i="72"/>
  <c r="P53" i="72"/>
  <c r="P52" i="72"/>
  <c r="P51" i="72"/>
  <c r="P50" i="72"/>
  <c r="P49" i="72"/>
  <c r="P48" i="72"/>
  <c r="P47" i="72"/>
  <c r="P46" i="72"/>
  <c r="P45" i="72"/>
  <c r="P44" i="72"/>
  <c r="P43" i="72"/>
  <c r="P42" i="72"/>
  <c r="P41" i="72"/>
  <c r="P40" i="72"/>
  <c r="P39" i="72"/>
  <c r="P38" i="72"/>
  <c r="P37" i="72"/>
  <c r="P36" i="72"/>
  <c r="P35" i="72"/>
  <c r="P34" i="72"/>
  <c r="P33" i="72"/>
  <c r="P32" i="72"/>
  <c r="P31" i="72"/>
  <c r="P30" i="72"/>
  <c r="P29" i="72"/>
  <c r="P28" i="72"/>
  <c r="P27" i="72"/>
  <c r="P26" i="72"/>
  <c r="P25" i="72"/>
  <c r="P24" i="72"/>
  <c r="P23" i="72"/>
  <c r="P22" i="72"/>
  <c r="P21" i="72"/>
  <c r="P20" i="72"/>
  <c r="P19" i="72"/>
  <c r="P18" i="72"/>
  <c r="P17" i="72"/>
  <c r="P16" i="72"/>
  <c r="P15" i="72"/>
  <c r="P14" i="72"/>
  <c r="P13" i="72"/>
  <c r="P12" i="72"/>
  <c r="P11" i="72"/>
  <c r="P10" i="72"/>
  <c r="P9" i="72"/>
  <c r="P8" i="72"/>
  <c r="P7" i="72"/>
  <c r="P6" i="72"/>
  <c r="C1" i="72"/>
  <c r="P77" i="71" l="1"/>
  <c r="P76" i="71"/>
  <c r="P75" i="71"/>
  <c r="P74" i="71"/>
  <c r="P73" i="71"/>
  <c r="P72" i="71"/>
  <c r="P71" i="71"/>
  <c r="P70" i="71"/>
  <c r="P69" i="71"/>
  <c r="P68" i="71"/>
  <c r="P67" i="71"/>
  <c r="P66" i="71"/>
  <c r="P65" i="71"/>
  <c r="P64" i="71"/>
  <c r="P63" i="71"/>
  <c r="P62" i="71"/>
  <c r="P61" i="71"/>
  <c r="P60" i="71"/>
  <c r="P59" i="71"/>
  <c r="P58" i="71"/>
  <c r="P57" i="71"/>
  <c r="P56" i="71"/>
  <c r="P55" i="71"/>
  <c r="P54" i="71"/>
  <c r="P53" i="71"/>
  <c r="P52" i="71"/>
  <c r="P51" i="71"/>
  <c r="P50" i="71"/>
  <c r="P49" i="71"/>
  <c r="P48" i="71"/>
  <c r="P47" i="71"/>
  <c r="P46" i="71"/>
  <c r="P45" i="71"/>
  <c r="P44" i="71"/>
  <c r="P43" i="71"/>
  <c r="P42" i="71"/>
  <c r="P41" i="71"/>
  <c r="P40" i="71"/>
  <c r="P39" i="71"/>
  <c r="P38" i="71"/>
  <c r="P37" i="71"/>
  <c r="P36" i="71"/>
  <c r="P35" i="71"/>
  <c r="P34" i="71"/>
  <c r="P33" i="71"/>
  <c r="P32" i="71"/>
  <c r="P31" i="71"/>
  <c r="P30" i="71"/>
  <c r="P29" i="71"/>
  <c r="P28" i="71"/>
  <c r="P27" i="71"/>
  <c r="P26" i="71"/>
  <c r="P25" i="71"/>
  <c r="P24" i="71"/>
  <c r="P23" i="71"/>
  <c r="P22" i="71"/>
  <c r="P21" i="71"/>
  <c r="P20" i="71"/>
  <c r="P19" i="71"/>
  <c r="P18" i="71"/>
  <c r="P17" i="71"/>
  <c r="P16" i="71"/>
  <c r="P15" i="71"/>
  <c r="P14" i="71"/>
  <c r="P13" i="71"/>
  <c r="P12" i="71"/>
  <c r="P11" i="71"/>
  <c r="P10" i="71"/>
  <c r="P9" i="71"/>
  <c r="P8" i="71"/>
  <c r="P7" i="71"/>
  <c r="P6" i="71"/>
  <c r="C1" i="71"/>
  <c r="P77" i="69" l="1"/>
  <c r="P76" i="69"/>
  <c r="P75" i="69"/>
  <c r="P74" i="69"/>
  <c r="P73" i="69"/>
  <c r="P72" i="69"/>
  <c r="P71" i="69"/>
  <c r="P70" i="69"/>
  <c r="P69" i="69"/>
  <c r="P68" i="69"/>
  <c r="P67" i="69"/>
  <c r="P66" i="69"/>
  <c r="P65" i="69"/>
  <c r="P64" i="69"/>
  <c r="P63" i="69"/>
  <c r="P62" i="69"/>
  <c r="P61" i="69"/>
  <c r="P60" i="69"/>
  <c r="P59" i="69"/>
  <c r="P58" i="69"/>
  <c r="P57" i="69"/>
  <c r="P56" i="69"/>
  <c r="P55" i="69"/>
  <c r="P54" i="69"/>
  <c r="P53" i="69"/>
  <c r="P52" i="69"/>
  <c r="P51" i="69"/>
  <c r="P50" i="69"/>
  <c r="P49" i="69"/>
  <c r="P48" i="69"/>
  <c r="P47" i="69"/>
  <c r="P46" i="69"/>
  <c r="P45" i="69"/>
  <c r="P44" i="69"/>
  <c r="P43" i="69"/>
  <c r="P42" i="69"/>
  <c r="P41" i="69"/>
  <c r="P40" i="69"/>
  <c r="P39" i="69"/>
  <c r="P38" i="69"/>
  <c r="P37" i="69"/>
  <c r="P36" i="69"/>
  <c r="P35" i="69"/>
  <c r="P34" i="69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C1" i="69"/>
  <c r="P77" i="68" l="1"/>
  <c r="P76" i="68"/>
  <c r="P75" i="68"/>
  <c r="P74" i="68"/>
  <c r="P73" i="68"/>
  <c r="P72" i="68"/>
  <c r="P71" i="68"/>
  <c r="P70" i="68"/>
  <c r="P69" i="68"/>
  <c r="P68" i="68"/>
  <c r="P67" i="68"/>
  <c r="P66" i="68"/>
  <c r="P65" i="68"/>
  <c r="P64" i="68"/>
  <c r="P63" i="68"/>
  <c r="P62" i="68"/>
  <c r="P61" i="68"/>
  <c r="P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37" i="68"/>
  <c r="P36" i="68"/>
  <c r="P35" i="68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C1" i="68"/>
  <c r="AT447" i="46" l="1"/>
  <c r="AV7" i="46"/>
  <c r="AS13" i="46"/>
  <c r="AS14" i="46"/>
  <c r="AS15" i="46"/>
  <c r="AS16" i="46"/>
  <c r="AS17" i="46"/>
  <c r="AS18" i="46"/>
  <c r="AS19" i="46"/>
  <c r="AS20" i="46"/>
  <c r="AS21" i="46"/>
  <c r="AS22" i="46"/>
  <c r="AS23" i="46"/>
  <c r="AS24" i="46"/>
  <c r="AS25" i="46"/>
  <c r="AS26" i="46"/>
  <c r="AS27" i="46"/>
  <c r="AS28" i="46"/>
  <c r="AS29" i="46"/>
  <c r="AS30" i="46"/>
  <c r="AS31" i="46"/>
  <c r="AS32" i="46"/>
  <c r="AS33" i="46"/>
  <c r="AS34" i="46"/>
  <c r="AS35" i="46"/>
  <c r="AS36" i="46"/>
  <c r="AS37" i="46"/>
  <c r="AS38" i="46"/>
  <c r="AS39" i="46"/>
  <c r="AS40" i="46"/>
  <c r="AS41" i="46"/>
  <c r="AS42" i="46"/>
  <c r="AS43" i="46"/>
  <c r="AS44" i="46"/>
  <c r="AS45" i="46"/>
  <c r="AS46" i="46"/>
  <c r="AS47" i="46"/>
  <c r="AS48" i="46"/>
  <c r="AS49" i="46"/>
  <c r="AS50" i="46"/>
  <c r="AS51" i="46"/>
  <c r="AS52" i="46"/>
  <c r="AS53" i="46"/>
  <c r="AS54" i="46"/>
  <c r="AS55" i="46"/>
  <c r="AS56" i="46"/>
  <c r="AS57" i="46"/>
  <c r="AS58" i="46"/>
  <c r="AS59" i="46"/>
  <c r="AS60" i="46"/>
  <c r="AS61" i="46"/>
  <c r="AS62" i="46"/>
  <c r="AS63" i="46"/>
  <c r="AS64" i="46"/>
  <c r="AS65" i="46"/>
  <c r="AS66" i="46"/>
  <c r="AS67" i="46"/>
  <c r="AS68" i="46"/>
  <c r="AS69" i="46"/>
  <c r="AS70" i="46"/>
  <c r="AS71" i="46"/>
  <c r="AS72" i="46"/>
  <c r="AS73" i="46"/>
  <c r="AS74" i="46"/>
  <c r="AS75" i="46"/>
  <c r="AS76" i="46"/>
  <c r="AS77" i="46"/>
  <c r="AS78" i="46"/>
  <c r="AS79" i="46"/>
  <c r="AS80" i="46"/>
  <c r="AS81" i="46"/>
  <c r="AS82" i="46"/>
  <c r="AS83" i="46"/>
  <c r="AS84" i="46"/>
  <c r="AS85" i="46"/>
  <c r="AS86" i="46"/>
  <c r="AS87" i="46"/>
  <c r="AS88" i="46"/>
  <c r="AS89" i="46"/>
  <c r="AS90" i="46"/>
  <c r="AS91" i="46"/>
  <c r="AS92" i="46"/>
  <c r="AS93" i="46"/>
  <c r="AS94" i="46"/>
  <c r="AS95" i="46"/>
  <c r="AS96" i="46"/>
  <c r="AS97" i="46"/>
  <c r="AS98" i="46"/>
  <c r="AS99" i="46"/>
  <c r="AS100" i="46"/>
  <c r="AS101" i="46"/>
  <c r="AS102" i="46"/>
  <c r="AS103" i="46"/>
  <c r="AS104" i="46"/>
  <c r="AS105" i="46"/>
  <c r="AS106" i="46"/>
  <c r="AS107" i="46"/>
  <c r="AS108" i="46"/>
  <c r="AS109" i="46"/>
  <c r="AS110" i="46"/>
  <c r="AS111" i="46"/>
  <c r="AS112" i="46"/>
  <c r="AS113" i="46"/>
  <c r="AS114" i="46"/>
  <c r="AS115" i="46"/>
  <c r="AS116" i="46"/>
  <c r="AS117" i="46"/>
  <c r="AS118" i="46"/>
  <c r="AS119" i="46"/>
  <c r="AS120" i="46"/>
  <c r="AS121" i="46"/>
  <c r="AS122" i="46"/>
  <c r="AS123" i="46"/>
  <c r="AS124" i="46"/>
  <c r="AS125" i="46"/>
  <c r="AS126" i="46"/>
  <c r="AS127" i="46"/>
  <c r="AS128" i="46"/>
  <c r="AS129" i="46"/>
  <c r="AS130" i="46"/>
  <c r="AS131" i="46"/>
  <c r="AS132" i="46"/>
  <c r="AS133" i="46"/>
  <c r="AS134" i="46"/>
  <c r="AS135" i="46"/>
  <c r="AS136" i="46"/>
  <c r="AS137" i="46"/>
  <c r="AS138" i="46"/>
  <c r="AS139" i="46"/>
  <c r="AS140" i="46"/>
  <c r="AS141" i="46"/>
  <c r="AS142" i="46"/>
  <c r="AS143" i="46"/>
  <c r="AS144" i="46"/>
  <c r="AS145" i="46"/>
  <c r="AS146" i="46"/>
  <c r="AS147" i="46"/>
  <c r="AS148" i="46"/>
  <c r="AS149" i="46"/>
  <c r="AS150" i="46"/>
  <c r="AS151" i="46"/>
  <c r="AS152" i="46"/>
  <c r="AS153" i="46"/>
  <c r="AS154" i="46"/>
  <c r="AS155" i="46"/>
  <c r="AS156" i="46"/>
  <c r="AS157" i="46"/>
  <c r="AS158" i="46"/>
  <c r="AS159" i="46"/>
  <c r="AS160" i="46"/>
  <c r="AS161" i="46"/>
  <c r="AS162" i="46"/>
  <c r="AS163" i="46"/>
  <c r="AS164" i="46"/>
  <c r="AS165" i="46"/>
  <c r="AS166" i="46"/>
  <c r="AS167" i="46"/>
  <c r="AS168" i="46"/>
  <c r="AS169" i="46"/>
  <c r="AS170" i="46"/>
  <c r="AS171" i="46"/>
  <c r="AS172" i="46"/>
  <c r="AS173" i="46"/>
  <c r="AS174" i="46"/>
  <c r="AS175" i="46"/>
  <c r="AS176" i="46"/>
  <c r="AS177" i="46"/>
  <c r="AS178" i="46"/>
  <c r="AS179" i="46"/>
  <c r="AS180" i="46"/>
  <c r="AS181" i="46"/>
  <c r="AS182" i="46"/>
  <c r="AS183" i="46"/>
  <c r="AS184" i="46"/>
  <c r="AS185" i="46"/>
  <c r="AS186" i="46"/>
  <c r="AS187" i="46"/>
  <c r="AS188" i="46"/>
  <c r="AS189" i="46"/>
  <c r="AS190" i="46"/>
  <c r="AS191" i="46"/>
  <c r="AS192" i="46"/>
  <c r="AS193" i="46"/>
  <c r="AS194" i="46"/>
  <c r="AS195" i="46"/>
  <c r="AS196" i="46"/>
  <c r="AS197" i="46"/>
  <c r="AS198" i="46"/>
  <c r="AS199" i="46"/>
  <c r="AS200" i="46"/>
  <c r="AS201" i="46"/>
  <c r="AS202" i="46"/>
  <c r="AS203" i="46"/>
  <c r="AS204" i="46"/>
  <c r="AS205" i="46"/>
  <c r="AS206" i="46"/>
  <c r="AS207" i="46"/>
  <c r="AS208" i="46"/>
  <c r="AS209" i="46"/>
  <c r="AS210" i="46"/>
  <c r="AS211" i="46"/>
  <c r="AS212" i="46"/>
  <c r="AS213" i="46"/>
  <c r="AS214" i="46"/>
  <c r="AS215" i="46"/>
  <c r="AS216" i="46"/>
  <c r="AS217" i="46"/>
  <c r="AS218" i="46"/>
  <c r="AS219" i="46"/>
  <c r="AS220" i="46"/>
  <c r="AS221" i="46"/>
  <c r="AS222" i="46"/>
  <c r="AS223" i="46"/>
  <c r="AS224" i="46"/>
  <c r="AS225" i="46"/>
  <c r="AS226" i="46"/>
  <c r="AS227" i="46"/>
  <c r="AS228" i="46"/>
  <c r="AS229" i="46"/>
  <c r="AS230" i="46"/>
  <c r="AS231" i="46"/>
  <c r="AS232" i="46"/>
  <c r="AS233" i="46"/>
  <c r="AS234" i="46"/>
  <c r="AS235" i="46"/>
  <c r="AS236" i="46"/>
  <c r="AS237" i="46"/>
  <c r="AS238" i="46"/>
  <c r="AS239" i="46"/>
  <c r="AS240" i="46"/>
  <c r="AS241" i="46"/>
  <c r="AS242" i="46"/>
  <c r="AS243" i="46"/>
  <c r="AS244" i="46"/>
  <c r="AS245" i="46"/>
  <c r="AS246" i="46"/>
  <c r="AS247" i="46"/>
  <c r="AS248" i="46"/>
  <c r="AS249" i="46"/>
  <c r="AS250" i="46"/>
  <c r="AS251" i="46"/>
  <c r="AS252" i="46"/>
  <c r="AS253" i="46"/>
  <c r="AS254" i="46"/>
  <c r="AS255" i="46"/>
  <c r="AS256" i="46"/>
  <c r="AS257" i="46"/>
  <c r="AS258" i="46"/>
  <c r="AS259" i="46"/>
  <c r="AS260" i="46"/>
  <c r="AS261" i="46"/>
  <c r="AS262" i="46"/>
  <c r="AS263" i="46"/>
  <c r="AS264" i="46"/>
  <c r="AS265" i="46"/>
  <c r="AS266" i="46"/>
  <c r="AS267" i="46"/>
  <c r="AS268" i="46"/>
  <c r="AS269" i="46"/>
  <c r="AS270" i="46"/>
  <c r="AS271" i="46"/>
  <c r="AS272" i="46"/>
  <c r="AS273" i="46"/>
  <c r="AS274" i="46"/>
  <c r="AS275" i="46"/>
  <c r="AS276" i="46"/>
  <c r="AS277" i="46"/>
  <c r="AS278" i="46"/>
  <c r="AS279" i="46"/>
  <c r="AS280" i="46"/>
  <c r="AS281" i="46"/>
  <c r="AS282" i="46"/>
  <c r="AS283" i="46"/>
  <c r="AS284" i="46"/>
  <c r="AS285" i="46"/>
  <c r="AS286" i="46"/>
  <c r="AS287" i="46"/>
  <c r="AS288" i="46"/>
  <c r="AS289" i="46"/>
  <c r="AS290" i="46"/>
  <c r="AS291" i="46"/>
  <c r="AS292" i="46"/>
  <c r="AS293" i="46"/>
  <c r="AS294" i="46"/>
  <c r="AS295" i="46"/>
  <c r="AS296" i="46"/>
  <c r="AS297" i="46"/>
  <c r="AS298" i="46"/>
  <c r="AS299" i="46"/>
  <c r="AS300" i="46"/>
  <c r="AS301" i="46"/>
  <c r="AS302" i="46"/>
  <c r="AS303" i="46"/>
  <c r="AS304" i="46"/>
  <c r="AS305" i="46"/>
  <c r="AS306" i="46"/>
  <c r="AS307" i="46"/>
  <c r="AS308" i="46"/>
  <c r="AS309" i="46"/>
  <c r="AS310" i="46"/>
  <c r="AS311" i="46"/>
  <c r="AS312" i="46"/>
  <c r="AS313" i="46"/>
  <c r="AS314" i="46"/>
  <c r="AS315" i="46"/>
  <c r="AS316" i="46"/>
  <c r="AS317" i="46"/>
  <c r="AS318" i="46"/>
  <c r="AS319" i="46"/>
  <c r="AS320" i="46"/>
  <c r="AS321" i="46"/>
  <c r="AS322" i="46"/>
  <c r="AS323" i="46"/>
  <c r="AS324" i="46"/>
  <c r="AS325" i="46"/>
  <c r="AS326" i="46"/>
  <c r="AS327" i="46"/>
  <c r="AS328" i="46"/>
  <c r="AS329" i="46"/>
  <c r="AS330" i="46"/>
  <c r="AS331" i="46"/>
  <c r="AS332" i="46"/>
  <c r="AS333" i="46"/>
  <c r="AS334" i="46"/>
  <c r="AS335" i="46"/>
  <c r="AS336" i="46"/>
  <c r="AS337" i="46"/>
  <c r="AS338" i="46"/>
  <c r="AS339" i="46"/>
  <c r="AS340" i="46"/>
  <c r="AS341" i="46"/>
  <c r="AS342" i="46"/>
  <c r="AS343" i="46"/>
  <c r="AS344" i="46"/>
  <c r="AS345" i="46"/>
  <c r="AS346" i="46"/>
  <c r="AS347" i="46"/>
  <c r="AS348" i="46"/>
  <c r="AS349" i="46"/>
  <c r="AS350" i="46"/>
  <c r="AS351" i="46"/>
  <c r="AS352" i="46"/>
  <c r="AS353" i="46"/>
  <c r="AS354" i="46"/>
  <c r="AS355" i="46"/>
  <c r="AS356" i="46"/>
  <c r="AS357" i="46"/>
  <c r="AS358" i="46"/>
  <c r="AS359" i="46"/>
  <c r="AS360" i="46"/>
  <c r="AS361" i="46"/>
  <c r="AS362" i="46"/>
  <c r="AS363" i="46"/>
  <c r="AS364" i="46"/>
  <c r="AS365" i="46"/>
  <c r="AS366" i="46"/>
  <c r="AS367" i="46"/>
  <c r="AS368" i="46"/>
  <c r="AS369" i="46"/>
  <c r="AS370" i="46"/>
  <c r="AS371" i="46"/>
  <c r="AS372" i="46"/>
  <c r="AS373" i="46"/>
  <c r="AS374" i="46"/>
  <c r="AS375" i="46"/>
  <c r="AS376" i="46"/>
  <c r="AS377" i="46"/>
  <c r="AS378" i="46"/>
  <c r="AS379" i="46"/>
  <c r="AS380" i="46"/>
  <c r="AS381" i="46"/>
  <c r="AS382" i="46"/>
  <c r="AS383" i="46"/>
  <c r="AS384" i="46"/>
  <c r="AS385" i="46"/>
  <c r="AS386" i="46"/>
  <c r="AS387" i="46"/>
  <c r="AS388" i="46"/>
  <c r="AS389" i="46"/>
  <c r="AS390" i="46"/>
  <c r="AS391" i="46"/>
  <c r="AS392" i="46"/>
  <c r="AS393" i="46"/>
  <c r="AS394" i="46"/>
  <c r="AS395" i="46"/>
  <c r="AS396" i="46"/>
  <c r="AS397" i="46"/>
  <c r="AS398" i="46"/>
  <c r="AS399" i="46"/>
  <c r="AS400" i="46"/>
  <c r="AS401" i="46"/>
  <c r="AS402" i="46"/>
  <c r="AS403" i="46"/>
  <c r="AS404" i="46"/>
  <c r="AS405" i="46"/>
  <c r="AS406" i="46"/>
  <c r="AS407" i="46"/>
  <c r="AS408" i="46"/>
  <c r="AS409" i="46"/>
  <c r="AS410" i="46"/>
  <c r="AS411" i="46"/>
  <c r="AS412" i="46"/>
  <c r="AS413" i="46"/>
  <c r="AS414" i="46"/>
  <c r="AS415" i="46"/>
  <c r="AS416" i="46"/>
  <c r="AS417" i="46"/>
  <c r="AS418" i="46"/>
  <c r="AS419" i="46"/>
  <c r="AS420" i="46"/>
  <c r="AS421" i="46"/>
  <c r="AS422" i="46"/>
  <c r="AS423" i="46"/>
  <c r="AS424" i="46"/>
  <c r="AS425" i="46"/>
  <c r="AS426" i="46"/>
  <c r="AS427" i="46"/>
  <c r="AS428" i="46"/>
  <c r="AS429" i="46"/>
  <c r="AS430" i="46"/>
  <c r="AS431" i="46"/>
  <c r="AS432" i="46"/>
  <c r="AS433" i="46"/>
  <c r="AS434" i="46"/>
  <c r="AS435" i="46"/>
  <c r="AS436" i="46"/>
  <c r="AS437" i="46"/>
  <c r="AS438" i="46"/>
  <c r="AS439" i="46"/>
  <c r="AS8" i="46"/>
  <c r="AS9" i="46"/>
  <c r="AS10" i="46"/>
  <c r="AS11" i="46"/>
  <c r="AS12" i="46"/>
  <c r="AS7" i="46"/>
  <c r="AR439" i="46"/>
  <c r="AP129" i="46"/>
  <c r="AR129" i="46" s="1"/>
  <c r="AP90" i="46"/>
  <c r="AP74" i="46"/>
  <c r="AR74" i="46" s="1"/>
  <c r="AR423" i="46"/>
  <c r="AR413" i="46"/>
  <c r="AR411" i="46"/>
  <c r="AR408" i="46"/>
  <c r="AR396" i="46"/>
  <c r="AR330" i="46"/>
  <c r="AR324" i="46"/>
  <c r="AR318" i="46"/>
  <c r="AR312" i="46"/>
  <c r="AR277" i="46"/>
  <c r="AR268" i="46"/>
  <c r="AR260" i="46"/>
  <c r="AR239" i="46"/>
  <c r="AR234" i="46"/>
  <c r="AR230" i="46"/>
  <c r="AR227" i="46"/>
  <c r="AR222" i="46"/>
  <c r="AR218" i="46"/>
  <c r="AR217" i="46"/>
  <c r="AR216" i="46"/>
  <c r="AR215" i="46"/>
  <c r="AR213" i="46"/>
  <c r="AR204" i="46"/>
  <c r="AR199" i="46"/>
  <c r="AR197" i="46"/>
  <c r="AR192" i="46"/>
  <c r="AR188" i="46"/>
  <c r="AR186" i="46"/>
  <c r="AR185" i="46"/>
  <c r="AR177" i="46"/>
  <c r="AR172" i="46"/>
  <c r="AR167" i="46"/>
  <c r="AR160" i="46"/>
  <c r="AR159" i="46"/>
  <c r="AR153" i="46"/>
  <c r="AR149" i="46"/>
  <c r="AR148" i="46"/>
  <c r="AR137" i="46"/>
  <c r="AR136" i="46"/>
  <c r="AR135" i="46"/>
  <c r="AR128" i="46"/>
  <c r="AR126" i="46"/>
  <c r="AR123" i="46"/>
  <c r="AR117" i="46"/>
  <c r="AR113" i="46"/>
  <c r="AR108" i="46"/>
  <c r="AR104" i="46"/>
  <c r="AR101" i="46"/>
  <c r="AR98" i="46"/>
  <c r="AR94" i="46"/>
  <c r="AR90" i="46"/>
  <c r="AR89" i="46"/>
  <c r="AR84" i="46"/>
  <c r="AR79" i="46"/>
  <c r="AR77" i="46"/>
  <c r="AR73" i="46"/>
  <c r="AR70" i="46"/>
  <c r="AR68" i="46"/>
  <c r="AR65" i="46"/>
  <c r="AR62" i="46"/>
  <c r="AR59" i="46"/>
  <c r="AR56" i="46"/>
  <c r="AR51" i="46"/>
  <c r="AR50" i="46"/>
  <c r="AR48" i="46"/>
  <c r="AR44" i="46"/>
  <c r="AR41" i="46"/>
  <c r="AR32" i="46"/>
  <c r="AR12" i="46"/>
  <c r="AR7" i="46"/>
  <c r="AP423" i="46"/>
  <c r="AP413" i="46"/>
  <c r="AP411" i="46"/>
  <c r="AP408" i="46"/>
  <c r="AP396" i="46"/>
  <c r="AP330" i="46"/>
  <c r="AP324" i="46"/>
  <c r="AP318" i="46"/>
  <c r="AP312" i="46"/>
  <c r="AP277" i="46"/>
  <c r="AP268" i="46"/>
  <c r="AP260" i="46"/>
  <c r="AP239" i="46"/>
  <c r="AP234" i="46"/>
  <c r="AP230" i="46"/>
  <c r="AP227" i="46"/>
  <c r="AP222" i="46"/>
  <c r="AP218" i="46"/>
  <c r="AP217" i="46"/>
  <c r="AP216" i="46"/>
  <c r="AP215" i="46"/>
  <c r="AP213" i="46"/>
  <c r="AP204" i="46"/>
  <c r="AP199" i="46"/>
  <c r="AP197" i="46"/>
  <c r="AP192" i="46"/>
  <c r="AP188" i="46"/>
  <c r="AP186" i="46"/>
  <c r="AP185" i="46"/>
  <c r="AP177" i="46"/>
  <c r="AP172" i="46"/>
  <c r="AP167" i="46"/>
  <c r="AP160" i="46"/>
  <c r="AP159" i="46"/>
  <c r="AP153" i="46"/>
  <c r="AP148" i="46"/>
  <c r="AP137" i="46"/>
  <c r="AP136" i="46"/>
  <c r="AP135" i="46"/>
  <c r="AP128" i="46"/>
  <c r="AP126" i="46"/>
  <c r="AP123" i="46"/>
  <c r="AP117" i="46"/>
  <c r="AP113" i="46"/>
  <c r="AP108" i="46"/>
  <c r="AP104" i="46"/>
  <c r="AP101" i="46"/>
  <c r="AP98" i="46"/>
  <c r="AP94" i="46"/>
  <c r="AP89" i="46"/>
  <c r="AP84" i="46"/>
  <c r="AP79" i="46"/>
  <c r="AP77" i="46"/>
  <c r="AP73" i="46"/>
  <c r="AP149" i="46"/>
  <c r="AP70" i="46"/>
  <c r="AP68" i="46"/>
  <c r="AP65" i="46"/>
  <c r="AP62" i="46"/>
  <c r="AP59" i="46"/>
  <c r="AP56" i="46"/>
  <c r="AP51" i="46"/>
  <c r="AP50" i="46"/>
  <c r="AP48" i="46"/>
  <c r="AP44" i="46"/>
  <c r="AP41" i="46"/>
  <c r="AP32" i="46"/>
  <c r="AP12" i="46"/>
  <c r="AP7" i="46"/>
  <c r="P77" i="70"/>
  <c r="P76" i="70"/>
  <c r="P75" i="70"/>
  <c r="P74" i="70"/>
  <c r="P73" i="70"/>
  <c r="P72" i="70"/>
  <c r="P71" i="70"/>
  <c r="P70" i="70"/>
  <c r="P69" i="70"/>
  <c r="P68" i="70"/>
  <c r="P67" i="70"/>
  <c r="P66" i="70"/>
  <c r="P65" i="70"/>
  <c r="P64" i="70"/>
  <c r="P63" i="70"/>
  <c r="P62" i="70"/>
  <c r="P61" i="70"/>
  <c r="P60" i="70"/>
  <c r="P59" i="70"/>
  <c r="P58" i="70"/>
  <c r="P57" i="70"/>
  <c r="P56" i="70"/>
  <c r="P55" i="70"/>
  <c r="P54" i="70"/>
  <c r="P53" i="70"/>
  <c r="P52" i="70"/>
  <c r="P51" i="70"/>
  <c r="P50" i="70"/>
  <c r="P49" i="70"/>
  <c r="P48" i="70"/>
  <c r="P47" i="70"/>
  <c r="P46" i="70"/>
  <c r="P45" i="70"/>
  <c r="P44" i="70"/>
  <c r="P43" i="70"/>
  <c r="P42" i="70"/>
  <c r="P41" i="70"/>
  <c r="P40" i="70"/>
  <c r="P39" i="70"/>
  <c r="P38" i="70"/>
  <c r="P37" i="70"/>
  <c r="P36" i="70"/>
  <c r="P35" i="70"/>
  <c r="P34" i="70"/>
  <c r="P33" i="70"/>
  <c r="P32" i="70"/>
  <c r="P31" i="70"/>
  <c r="P30" i="70"/>
  <c r="P29" i="70"/>
  <c r="P28" i="70"/>
  <c r="P27" i="70"/>
  <c r="P26" i="70"/>
  <c r="P25" i="70"/>
  <c r="P24" i="70"/>
  <c r="P23" i="70"/>
  <c r="P22" i="70"/>
  <c r="P21" i="70"/>
  <c r="P20" i="70"/>
  <c r="P19" i="70"/>
  <c r="P18" i="70"/>
  <c r="P17" i="70"/>
  <c r="P16" i="70"/>
  <c r="P15" i="70"/>
  <c r="P14" i="70"/>
  <c r="P13" i="70"/>
  <c r="P12" i="70"/>
  <c r="P11" i="70"/>
  <c r="P10" i="70"/>
  <c r="P9" i="70"/>
  <c r="P8" i="70"/>
  <c r="P7" i="70"/>
  <c r="P6" i="70"/>
  <c r="C1" i="70"/>
  <c r="AF436" i="46" l="1"/>
  <c r="AH436" i="46" s="1"/>
  <c r="AE436" i="46"/>
  <c r="AF435" i="46"/>
  <c r="AH435" i="46" s="1"/>
  <c r="AE435" i="46"/>
  <c r="AH434" i="46"/>
  <c r="AF434" i="46"/>
  <c r="AG434" i="46" s="1"/>
  <c r="AE434" i="46"/>
  <c r="AF433" i="46"/>
  <c r="AE433" i="46"/>
  <c r="AF432" i="46"/>
  <c r="AH432" i="46" s="1"/>
  <c r="AE432" i="46"/>
  <c r="AF431" i="46"/>
  <c r="AE431" i="46"/>
  <c r="AF430" i="46"/>
  <c r="AH430" i="46" s="1"/>
  <c r="AE430" i="46"/>
  <c r="AF429" i="46"/>
  <c r="AE429" i="46"/>
  <c r="AF428" i="46"/>
  <c r="AH428" i="46" s="1"/>
  <c r="AE428" i="46"/>
  <c r="AF427" i="46"/>
  <c r="AE427" i="46"/>
  <c r="AF426" i="46"/>
  <c r="AG426" i="46" s="1"/>
  <c r="AE426" i="46"/>
  <c r="AF425" i="46"/>
  <c r="AE425" i="46"/>
  <c r="AF424" i="46"/>
  <c r="AG424" i="46" s="1"/>
  <c r="AE424" i="46"/>
  <c r="AF423" i="46"/>
  <c r="AE423" i="46"/>
  <c r="AF422" i="46"/>
  <c r="AG422" i="46" s="1"/>
  <c r="AE422" i="46"/>
  <c r="AF421" i="46"/>
  <c r="AE421" i="46"/>
  <c r="AF420" i="46"/>
  <c r="AG420" i="46" s="1"/>
  <c r="AE420" i="46"/>
  <c r="AF419" i="46"/>
  <c r="AE419" i="46"/>
  <c r="AF418" i="46"/>
  <c r="AG418" i="46" s="1"/>
  <c r="AE418" i="46"/>
  <c r="AF417" i="46"/>
  <c r="AE417" i="46"/>
  <c r="AF416" i="46"/>
  <c r="AG416" i="46" s="1"/>
  <c r="AE416" i="46"/>
  <c r="AF415" i="46"/>
  <c r="AE415" i="46"/>
  <c r="AF414" i="46"/>
  <c r="AG414" i="46" s="1"/>
  <c r="AE414" i="46"/>
  <c r="AF413" i="46"/>
  <c r="AE413" i="46"/>
  <c r="AF412" i="46"/>
  <c r="AG412" i="46" s="1"/>
  <c r="AE412" i="46"/>
  <c r="AF411" i="46"/>
  <c r="AE411" i="46"/>
  <c r="AF410" i="46"/>
  <c r="AG410" i="46" s="1"/>
  <c r="AE410" i="46"/>
  <c r="AF409" i="46"/>
  <c r="AE409" i="46"/>
  <c r="AF408" i="46"/>
  <c r="AG408" i="46" s="1"/>
  <c r="AE408" i="46"/>
  <c r="AF407" i="46"/>
  <c r="AE407" i="46"/>
  <c r="AF406" i="46"/>
  <c r="AG406" i="46" s="1"/>
  <c r="AE406" i="46"/>
  <c r="AF405" i="46"/>
  <c r="AE405" i="46"/>
  <c r="AF404" i="46"/>
  <c r="AG404" i="46" s="1"/>
  <c r="AE404" i="46"/>
  <c r="AF403" i="46"/>
  <c r="AE403" i="46"/>
  <c r="AF402" i="46"/>
  <c r="AG402" i="46" s="1"/>
  <c r="AE402" i="46"/>
  <c r="AF401" i="46"/>
  <c r="AE401" i="46"/>
  <c r="AF400" i="46"/>
  <c r="AG400" i="46" s="1"/>
  <c r="AE400" i="46"/>
  <c r="AF399" i="46"/>
  <c r="AE399" i="46"/>
  <c r="AF398" i="46"/>
  <c r="AG398" i="46" s="1"/>
  <c r="AE398" i="46"/>
  <c r="AF397" i="46"/>
  <c r="AE397" i="46"/>
  <c r="AF396" i="46"/>
  <c r="AG396" i="46" s="1"/>
  <c r="AE396" i="46"/>
  <c r="AF395" i="46"/>
  <c r="AE395" i="46"/>
  <c r="AF394" i="46"/>
  <c r="AG394" i="46" s="1"/>
  <c r="AE394" i="46"/>
  <c r="AF393" i="46"/>
  <c r="AE393" i="46"/>
  <c r="AF392" i="46"/>
  <c r="AG392" i="46" s="1"/>
  <c r="AE392" i="46"/>
  <c r="AF391" i="46"/>
  <c r="AE391" i="46"/>
  <c r="AF390" i="46"/>
  <c r="AG390" i="46" s="1"/>
  <c r="AE390" i="46"/>
  <c r="AF389" i="46"/>
  <c r="AE389" i="46"/>
  <c r="AF388" i="46"/>
  <c r="AG388" i="46" s="1"/>
  <c r="AE388" i="46"/>
  <c r="AF387" i="46"/>
  <c r="AE387" i="46"/>
  <c r="AF386" i="46"/>
  <c r="AG386" i="46" s="1"/>
  <c r="AE386" i="46"/>
  <c r="AF385" i="46"/>
  <c r="AE385" i="46"/>
  <c r="AF384" i="46"/>
  <c r="AG384" i="46" s="1"/>
  <c r="AE384" i="46"/>
  <c r="AF383" i="46"/>
  <c r="AE383" i="46"/>
  <c r="AF382" i="46"/>
  <c r="AG382" i="46" s="1"/>
  <c r="AE382" i="46"/>
  <c r="AF381" i="46"/>
  <c r="AE381" i="46"/>
  <c r="AF380" i="46"/>
  <c r="AG380" i="46" s="1"/>
  <c r="AE380" i="46"/>
  <c r="AF379" i="46"/>
  <c r="AE379" i="46"/>
  <c r="AF378" i="46"/>
  <c r="AG378" i="46" s="1"/>
  <c r="AE378" i="46"/>
  <c r="AF377" i="46"/>
  <c r="AE377" i="46"/>
  <c r="AF376" i="46"/>
  <c r="AG376" i="46" s="1"/>
  <c r="AE376" i="46"/>
  <c r="AF375" i="46"/>
  <c r="AE375" i="46"/>
  <c r="AF374" i="46"/>
  <c r="AG374" i="46" s="1"/>
  <c r="AE374" i="46"/>
  <c r="AF373" i="46"/>
  <c r="AE373" i="46"/>
  <c r="AF372" i="46"/>
  <c r="AG372" i="46" s="1"/>
  <c r="AE372" i="46"/>
  <c r="AF371" i="46"/>
  <c r="AE371" i="46"/>
  <c r="AF370" i="46"/>
  <c r="AG370" i="46" s="1"/>
  <c r="AE370" i="46"/>
  <c r="AF369" i="46"/>
  <c r="AE369" i="46"/>
  <c r="AF368" i="46"/>
  <c r="AG368" i="46" s="1"/>
  <c r="AE368" i="46"/>
  <c r="AF367" i="46"/>
  <c r="AE367" i="46"/>
  <c r="AF366" i="46"/>
  <c r="AG366" i="46" s="1"/>
  <c r="AE366" i="46"/>
  <c r="AF365" i="46"/>
  <c r="AE365" i="46"/>
  <c r="AF364" i="46"/>
  <c r="AG364" i="46" s="1"/>
  <c r="AE364" i="46"/>
  <c r="AF363" i="46"/>
  <c r="AE363" i="46"/>
  <c r="AF362" i="46"/>
  <c r="AG362" i="46" s="1"/>
  <c r="AE362" i="46"/>
  <c r="AF361" i="46"/>
  <c r="AE361" i="46"/>
  <c r="AF360" i="46"/>
  <c r="AG360" i="46" s="1"/>
  <c r="AE360" i="46"/>
  <c r="AF359" i="46"/>
  <c r="AE359" i="46"/>
  <c r="AF358" i="46"/>
  <c r="AG358" i="46" s="1"/>
  <c r="AE358" i="46"/>
  <c r="AF357" i="46"/>
  <c r="AE357" i="46"/>
  <c r="AF356" i="46"/>
  <c r="AG356" i="46" s="1"/>
  <c r="AE356" i="46"/>
  <c r="AF355" i="46"/>
  <c r="AE355" i="46"/>
  <c r="AF354" i="46"/>
  <c r="AG354" i="46" s="1"/>
  <c r="AE354" i="46"/>
  <c r="AF353" i="46"/>
  <c r="AE353" i="46"/>
  <c r="AF352" i="46"/>
  <c r="AG352" i="46" s="1"/>
  <c r="AE352" i="46"/>
  <c r="AF351" i="46"/>
  <c r="AE351" i="46"/>
  <c r="AF350" i="46"/>
  <c r="AG350" i="46" s="1"/>
  <c r="AE350" i="46"/>
  <c r="AF349" i="46"/>
  <c r="AE349" i="46"/>
  <c r="AF348" i="46"/>
  <c r="AG348" i="46" s="1"/>
  <c r="AE348" i="46"/>
  <c r="AF347" i="46"/>
  <c r="AE347" i="46"/>
  <c r="AF346" i="46"/>
  <c r="AG346" i="46" s="1"/>
  <c r="AE346" i="46"/>
  <c r="AF345" i="46"/>
  <c r="AE345" i="46"/>
  <c r="AF344" i="46"/>
  <c r="AG344" i="46" s="1"/>
  <c r="AE344" i="46"/>
  <c r="AF343" i="46"/>
  <c r="AE343" i="46"/>
  <c r="AF342" i="46"/>
  <c r="AG342" i="46" s="1"/>
  <c r="AE342" i="46"/>
  <c r="AF341" i="46"/>
  <c r="AE341" i="46"/>
  <c r="AF340" i="46"/>
  <c r="AG340" i="46" s="1"/>
  <c r="AE340" i="46"/>
  <c r="AF339" i="46"/>
  <c r="AE339" i="46"/>
  <c r="AF338" i="46"/>
  <c r="AG338" i="46" s="1"/>
  <c r="AE338" i="46"/>
  <c r="AF337" i="46"/>
  <c r="AE337" i="46"/>
  <c r="AF336" i="46"/>
  <c r="AG336" i="46" s="1"/>
  <c r="AE336" i="46"/>
  <c r="AF335" i="46"/>
  <c r="AE335" i="46"/>
  <c r="AF334" i="46"/>
  <c r="AG334" i="46" s="1"/>
  <c r="AE334" i="46"/>
  <c r="AF333" i="46"/>
  <c r="AE333" i="46"/>
  <c r="AF332" i="46"/>
  <c r="AG332" i="46" s="1"/>
  <c r="AE332" i="46"/>
  <c r="AF331" i="46"/>
  <c r="AE331" i="46"/>
  <c r="AF330" i="46"/>
  <c r="AG330" i="46" s="1"/>
  <c r="AE330" i="46"/>
  <c r="AF329" i="46"/>
  <c r="AE329" i="46"/>
  <c r="AF328" i="46"/>
  <c r="AG328" i="46" s="1"/>
  <c r="AE328" i="46"/>
  <c r="AF327" i="46"/>
  <c r="AE327" i="46"/>
  <c r="AF326" i="46"/>
  <c r="AG326" i="46" s="1"/>
  <c r="AE326" i="46"/>
  <c r="AF325" i="46"/>
  <c r="AE325" i="46"/>
  <c r="AF324" i="46"/>
  <c r="AG324" i="46" s="1"/>
  <c r="AE324" i="46"/>
  <c r="AF323" i="46"/>
  <c r="AE323" i="46"/>
  <c r="AF322" i="46"/>
  <c r="AG322" i="46" s="1"/>
  <c r="AE322" i="46"/>
  <c r="AF321" i="46"/>
  <c r="AE321" i="46"/>
  <c r="AF320" i="46"/>
  <c r="AG320" i="46" s="1"/>
  <c r="AE320" i="46"/>
  <c r="AF319" i="46"/>
  <c r="AE319" i="46"/>
  <c r="AF318" i="46"/>
  <c r="AG318" i="46" s="1"/>
  <c r="AE318" i="46"/>
  <c r="AF317" i="46"/>
  <c r="AE317" i="46"/>
  <c r="AF316" i="46"/>
  <c r="AG316" i="46" s="1"/>
  <c r="AE316" i="46"/>
  <c r="AF315" i="46"/>
  <c r="AE315" i="46"/>
  <c r="AF314" i="46"/>
  <c r="AG314" i="46" s="1"/>
  <c r="AE314" i="46"/>
  <c r="AF313" i="46"/>
  <c r="AE313" i="46"/>
  <c r="AF312" i="46"/>
  <c r="AE312" i="46"/>
  <c r="AF311" i="46"/>
  <c r="AE311" i="46"/>
  <c r="AF310" i="46"/>
  <c r="AE310" i="46"/>
  <c r="AF309" i="46"/>
  <c r="AE309" i="46"/>
  <c r="AF308" i="46"/>
  <c r="AE308" i="46"/>
  <c r="AF307" i="46"/>
  <c r="AE307" i="46"/>
  <c r="AF306" i="46"/>
  <c r="AE306" i="46"/>
  <c r="AF305" i="46"/>
  <c r="AE305" i="46"/>
  <c r="AF304" i="46"/>
  <c r="AE304" i="46"/>
  <c r="AF303" i="46"/>
  <c r="AE303" i="46"/>
  <c r="AF302" i="46"/>
  <c r="AE302" i="46"/>
  <c r="AF301" i="46"/>
  <c r="AE301" i="46"/>
  <c r="AF300" i="46"/>
  <c r="AE300" i="46"/>
  <c r="AF299" i="46"/>
  <c r="AE299" i="46"/>
  <c r="AF298" i="46"/>
  <c r="AE298" i="46"/>
  <c r="AF297" i="46"/>
  <c r="AE297" i="46"/>
  <c r="AF296" i="46"/>
  <c r="AE296" i="46"/>
  <c r="AF295" i="46"/>
  <c r="AE295" i="46"/>
  <c r="AF294" i="46"/>
  <c r="AE294" i="46"/>
  <c r="AF293" i="46"/>
  <c r="AE293" i="46"/>
  <c r="AF292" i="46"/>
  <c r="AE292" i="46"/>
  <c r="AF291" i="46"/>
  <c r="AE291" i="46"/>
  <c r="AF290" i="46"/>
  <c r="AE290" i="46"/>
  <c r="AF289" i="46"/>
  <c r="AE289" i="46"/>
  <c r="AF288" i="46"/>
  <c r="AE288" i="46"/>
  <c r="AF287" i="46"/>
  <c r="AE287" i="46"/>
  <c r="AF286" i="46"/>
  <c r="AE286" i="46"/>
  <c r="AF285" i="46"/>
  <c r="AE285" i="46"/>
  <c r="AF284" i="46"/>
  <c r="AE284" i="46"/>
  <c r="AF283" i="46"/>
  <c r="AE283" i="46"/>
  <c r="AF282" i="46"/>
  <c r="AE282" i="46"/>
  <c r="AF281" i="46"/>
  <c r="AE281" i="46"/>
  <c r="AF280" i="46"/>
  <c r="AE280" i="46"/>
  <c r="AF279" i="46"/>
  <c r="AE279" i="46"/>
  <c r="AF278" i="46"/>
  <c r="AE278" i="46"/>
  <c r="AF277" i="46"/>
  <c r="AE277" i="46"/>
  <c r="AF276" i="46"/>
  <c r="AE276" i="46"/>
  <c r="AF275" i="46"/>
  <c r="AE275" i="46"/>
  <c r="AF274" i="46"/>
  <c r="AE274" i="46"/>
  <c r="AF273" i="46"/>
  <c r="AE273" i="46"/>
  <c r="AF272" i="46"/>
  <c r="AE272" i="46"/>
  <c r="AF271" i="46"/>
  <c r="AE271" i="46"/>
  <c r="AF270" i="46"/>
  <c r="AE270" i="46"/>
  <c r="AF269" i="46"/>
  <c r="AE269" i="46"/>
  <c r="AF268" i="46"/>
  <c r="AE268" i="46"/>
  <c r="AF267" i="46"/>
  <c r="AE267" i="46"/>
  <c r="AF266" i="46"/>
  <c r="AE266" i="46"/>
  <c r="AF265" i="46"/>
  <c r="AE265" i="46"/>
  <c r="AF264" i="46"/>
  <c r="AE264" i="46"/>
  <c r="AF263" i="46"/>
  <c r="AH263" i="46" s="1"/>
  <c r="AE263" i="46"/>
  <c r="AF262" i="46"/>
  <c r="AE262" i="46"/>
  <c r="AF261" i="46"/>
  <c r="AG261" i="46" s="1"/>
  <c r="AE261" i="46"/>
  <c r="AF260" i="46"/>
  <c r="AG260" i="46" s="1"/>
  <c r="AE260" i="46"/>
  <c r="AF259" i="46"/>
  <c r="AG259" i="46" s="1"/>
  <c r="AE259" i="46"/>
  <c r="AF258" i="46"/>
  <c r="AH258" i="46" s="1"/>
  <c r="AE258" i="46"/>
  <c r="AF257" i="46"/>
  <c r="AH257" i="46" s="1"/>
  <c r="AE257" i="46"/>
  <c r="AF256" i="46"/>
  <c r="AH256" i="46" s="1"/>
  <c r="AE256" i="46"/>
  <c r="AG255" i="46"/>
  <c r="AF255" i="46"/>
  <c r="AH255" i="46" s="1"/>
  <c r="AE255" i="46"/>
  <c r="AF254" i="46"/>
  <c r="AH254" i="46" s="1"/>
  <c r="AE254" i="46"/>
  <c r="AF253" i="46"/>
  <c r="AG253" i="46" s="1"/>
  <c r="AE253" i="46"/>
  <c r="AF252" i="46"/>
  <c r="AH252" i="46" s="1"/>
  <c r="AE252" i="46"/>
  <c r="AF251" i="46"/>
  <c r="AH251" i="46" s="1"/>
  <c r="AE251" i="46"/>
  <c r="AF250" i="46"/>
  <c r="AG250" i="46" s="1"/>
  <c r="AE250" i="46"/>
  <c r="AF249" i="46"/>
  <c r="AH249" i="46" s="1"/>
  <c r="AE249" i="46"/>
  <c r="AF248" i="46"/>
  <c r="AH248" i="46" s="1"/>
  <c r="AE248" i="46"/>
  <c r="AF247" i="46"/>
  <c r="AH247" i="46" s="1"/>
  <c r="AE247" i="46"/>
  <c r="AF246" i="46"/>
  <c r="AG246" i="46" s="1"/>
  <c r="AE246" i="46"/>
  <c r="AF245" i="46"/>
  <c r="AH245" i="46" s="1"/>
  <c r="AE245" i="46"/>
  <c r="AF244" i="46"/>
  <c r="AH244" i="46" s="1"/>
  <c r="AE244" i="46"/>
  <c r="AF243" i="46"/>
  <c r="AH243" i="46" s="1"/>
  <c r="AE243" i="46"/>
  <c r="AF242" i="46"/>
  <c r="AG242" i="46" s="1"/>
  <c r="AE242" i="46"/>
  <c r="AF241" i="46"/>
  <c r="AH241" i="46" s="1"/>
  <c r="AE241" i="46"/>
  <c r="AF240" i="46"/>
  <c r="AH240" i="46" s="1"/>
  <c r="AE240" i="46"/>
  <c r="AF239" i="46"/>
  <c r="AH239" i="46" s="1"/>
  <c r="AE239" i="46"/>
  <c r="AF238" i="46"/>
  <c r="AH238" i="46" s="1"/>
  <c r="AE238" i="46"/>
  <c r="AF237" i="46"/>
  <c r="AH237" i="46" s="1"/>
  <c r="AE237" i="46"/>
  <c r="AF236" i="46"/>
  <c r="AH236" i="46" s="1"/>
  <c r="AE236" i="46"/>
  <c r="AF235" i="46"/>
  <c r="AH235" i="46" s="1"/>
  <c r="AE235" i="46"/>
  <c r="AF234" i="46"/>
  <c r="AG234" i="46" s="1"/>
  <c r="AE234" i="46"/>
  <c r="AF233" i="46"/>
  <c r="AH233" i="46" s="1"/>
  <c r="AE233" i="46"/>
  <c r="AF232" i="46"/>
  <c r="AH232" i="46" s="1"/>
  <c r="AE232" i="46"/>
  <c r="AF231" i="46"/>
  <c r="AH231" i="46" s="1"/>
  <c r="AE231" i="46"/>
  <c r="AH230" i="46"/>
  <c r="AF230" i="46"/>
  <c r="AG230" i="46" s="1"/>
  <c r="AE230" i="46"/>
  <c r="AF229" i="46"/>
  <c r="AH229" i="46" s="1"/>
  <c r="AE229" i="46"/>
  <c r="AF228" i="46"/>
  <c r="AH228" i="46" s="1"/>
  <c r="AE228" i="46"/>
  <c r="AF227" i="46"/>
  <c r="AH227" i="46" s="1"/>
  <c r="AE227" i="46"/>
  <c r="AF226" i="46"/>
  <c r="AH226" i="46" s="1"/>
  <c r="AE226" i="46"/>
  <c r="AF225" i="46"/>
  <c r="AH225" i="46" s="1"/>
  <c r="AE225" i="46"/>
  <c r="AF224" i="46"/>
  <c r="AG224" i="46" s="1"/>
  <c r="AE224" i="46"/>
  <c r="AF223" i="46"/>
  <c r="AH223" i="46" s="1"/>
  <c r="AE223" i="46"/>
  <c r="AF222" i="46"/>
  <c r="AG222" i="46" s="1"/>
  <c r="AE222" i="46"/>
  <c r="AF221" i="46"/>
  <c r="AH221" i="46" s="1"/>
  <c r="AE221" i="46"/>
  <c r="AF220" i="46"/>
  <c r="AH220" i="46" s="1"/>
  <c r="AE220" i="46"/>
  <c r="AF219" i="46"/>
  <c r="AH219" i="46" s="1"/>
  <c r="AE219" i="46"/>
  <c r="AF218" i="46"/>
  <c r="AG218" i="46" s="1"/>
  <c r="AE218" i="46"/>
  <c r="AF217" i="46"/>
  <c r="AH217" i="46" s="1"/>
  <c r="AE217" i="46"/>
  <c r="AF216" i="46"/>
  <c r="AH216" i="46" s="1"/>
  <c r="AE216" i="46"/>
  <c r="AF215" i="46"/>
  <c r="AH215" i="46" s="1"/>
  <c r="AE215" i="46"/>
  <c r="AF214" i="46"/>
  <c r="AG214" i="46" s="1"/>
  <c r="AE214" i="46"/>
  <c r="AF213" i="46"/>
  <c r="AH213" i="46" s="1"/>
  <c r="AE213" i="46"/>
  <c r="AF212" i="46"/>
  <c r="AH212" i="46" s="1"/>
  <c r="AE212" i="46"/>
  <c r="AF211" i="46"/>
  <c r="AH211" i="46" s="1"/>
  <c r="AE211" i="46"/>
  <c r="AF210" i="46"/>
  <c r="AG210" i="46" s="1"/>
  <c r="AE210" i="46"/>
  <c r="AF209" i="46"/>
  <c r="AH209" i="46" s="1"/>
  <c r="AE209" i="46"/>
  <c r="AF208" i="46"/>
  <c r="AG208" i="46" s="1"/>
  <c r="AE208" i="46"/>
  <c r="AF207" i="46"/>
  <c r="AH207" i="46" s="1"/>
  <c r="AE207" i="46"/>
  <c r="AF206" i="46"/>
  <c r="AG206" i="46" s="1"/>
  <c r="AE206" i="46"/>
  <c r="AF205" i="46"/>
  <c r="AH205" i="46" s="1"/>
  <c r="AE205" i="46"/>
  <c r="AF204" i="46"/>
  <c r="AH204" i="46" s="1"/>
  <c r="AE204" i="46"/>
  <c r="AF203" i="46"/>
  <c r="AH203" i="46" s="1"/>
  <c r="AE203" i="46"/>
  <c r="AF202" i="46"/>
  <c r="AG202" i="46" s="1"/>
  <c r="AE202" i="46"/>
  <c r="AF201" i="46"/>
  <c r="AH201" i="46" s="1"/>
  <c r="AE201" i="46"/>
  <c r="AF200" i="46"/>
  <c r="AH200" i="46" s="1"/>
  <c r="AE200" i="46"/>
  <c r="AF199" i="46"/>
  <c r="AH199" i="46" s="1"/>
  <c r="AE199" i="46"/>
  <c r="AF198" i="46"/>
  <c r="AG198" i="46" s="1"/>
  <c r="AE198" i="46"/>
  <c r="AF197" i="46"/>
  <c r="AH197" i="46" s="1"/>
  <c r="AE197" i="46"/>
  <c r="AF196" i="46"/>
  <c r="AH196" i="46" s="1"/>
  <c r="AE196" i="46"/>
  <c r="AF195" i="46"/>
  <c r="AH195" i="46" s="1"/>
  <c r="AE195" i="46"/>
  <c r="AF194" i="46"/>
  <c r="AH194" i="46" s="1"/>
  <c r="AE194" i="46"/>
  <c r="AF193" i="46"/>
  <c r="AH193" i="46" s="1"/>
  <c r="AE193" i="46"/>
  <c r="AF192" i="46"/>
  <c r="AG192" i="46" s="1"/>
  <c r="AE192" i="46"/>
  <c r="AF191" i="46"/>
  <c r="AH191" i="46" s="1"/>
  <c r="AE191" i="46"/>
  <c r="AF190" i="46"/>
  <c r="AG190" i="46" s="1"/>
  <c r="AE190" i="46"/>
  <c r="AF189" i="46"/>
  <c r="AH189" i="46" s="1"/>
  <c r="AE189" i="46"/>
  <c r="AF188" i="46"/>
  <c r="AH188" i="46" s="1"/>
  <c r="AE188" i="46"/>
  <c r="AF187" i="46"/>
  <c r="AH187" i="46" s="1"/>
  <c r="AE187" i="46"/>
  <c r="AF186" i="46"/>
  <c r="AG186" i="46" s="1"/>
  <c r="AE186" i="46"/>
  <c r="AF185" i="46"/>
  <c r="AH185" i="46" s="1"/>
  <c r="AE185" i="46"/>
  <c r="AF184" i="46"/>
  <c r="AH184" i="46" s="1"/>
  <c r="AE184" i="46"/>
  <c r="AF183" i="46"/>
  <c r="AH183" i="46" s="1"/>
  <c r="AE183" i="46"/>
  <c r="AF182" i="46"/>
  <c r="AG182" i="46" s="1"/>
  <c r="AE182" i="46"/>
  <c r="AF181" i="46"/>
  <c r="AH181" i="46" s="1"/>
  <c r="AE181" i="46"/>
  <c r="AF180" i="46"/>
  <c r="AG180" i="46" s="1"/>
  <c r="AE180" i="46"/>
  <c r="AF179" i="46"/>
  <c r="AH179" i="46" s="1"/>
  <c r="AE179" i="46"/>
  <c r="AF178" i="46"/>
  <c r="AH178" i="46" s="1"/>
  <c r="AE178" i="46"/>
  <c r="AF177" i="46"/>
  <c r="AH177" i="46" s="1"/>
  <c r="AE177" i="46"/>
  <c r="AF176" i="46"/>
  <c r="AH176" i="46" s="1"/>
  <c r="AE176" i="46"/>
  <c r="AF175" i="46"/>
  <c r="AH175" i="46" s="1"/>
  <c r="AE175" i="46"/>
  <c r="AF174" i="46"/>
  <c r="AG174" i="46" s="1"/>
  <c r="AE174" i="46"/>
  <c r="AF173" i="46"/>
  <c r="AH173" i="46" s="1"/>
  <c r="AE173" i="46"/>
  <c r="AF172" i="46"/>
  <c r="AH172" i="46" s="1"/>
  <c r="AE172" i="46"/>
  <c r="AF171" i="46"/>
  <c r="AH171" i="46" s="1"/>
  <c r="AE171" i="46"/>
  <c r="AF170" i="46"/>
  <c r="AH170" i="46" s="1"/>
  <c r="AE170" i="46"/>
  <c r="AF169" i="46"/>
  <c r="AH169" i="46" s="1"/>
  <c r="AE169" i="46"/>
  <c r="AG168" i="46"/>
  <c r="AF168" i="46"/>
  <c r="AH168" i="46" s="1"/>
  <c r="AE168" i="46"/>
  <c r="AF167" i="46"/>
  <c r="AH167" i="46" s="1"/>
  <c r="AE167" i="46"/>
  <c r="AF166" i="46"/>
  <c r="AG166" i="46" s="1"/>
  <c r="AE166" i="46"/>
  <c r="AF165" i="46"/>
  <c r="AH165" i="46" s="1"/>
  <c r="AE165" i="46"/>
  <c r="AF164" i="46"/>
  <c r="AH164" i="46" s="1"/>
  <c r="AE164" i="46"/>
  <c r="AF163" i="46"/>
  <c r="AH163" i="46" s="1"/>
  <c r="AE163" i="46"/>
  <c r="AF162" i="46"/>
  <c r="AH162" i="46" s="1"/>
  <c r="AE162" i="46"/>
  <c r="AF161" i="46"/>
  <c r="AH161" i="46" s="1"/>
  <c r="AE161" i="46"/>
  <c r="AF160" i="46"/>
  <c r="AH160" i="46" s="1"/>
  <c r="AE160" i="46"/>
  <c r="AF159" i="46"/>
  <c r="AH159" i="46" s="1"/>
  <c r="AE159" i="46"/>
  <c r="AF158" i="46"/>
  <c r="AG158" i="46" s="1"/>
  <c r="AE158" i="46"/>
  <c r="AG157" i="46"/>
  <c r="AF157" i="46"/>
  <c r="AH157" i="46" s="1"/>
  <c r="AE157" i="46"/>
  <c r="AF156" i="46"/>
  <c r="AH156" i="46" s="1"/>
  <c r="AE156" i="46"/>
  <c r="AF155" i="46"/>
  <c r="AH155" i="46" s="1"/>
  <c r="AE155" i="46"/>
  <c r="AF154" i="46"/>
  <c r="AH154" i="46" s="1"/>
  <c r="AE154" i="46"/>
  <c r="AF153" i="46"/>
  <c r="AH153" i="46" s="1"/>
  <c r="AE153" i="46"/>
  <c r="AF152" i="46"/>
  <c r="AH152" i="46" s="1"/>
  <c r="AE152" i="46"/>
  <c r="AF151" i="46"/>
  <c r="AH151" i="46" s="1"/>
  <c r="AE151" i="46"/>
  <c r="AF150" i="46"/>
  <c r="AG150" i="46" s="1"/>
  <c r="AE150" i="46"/>
  <c r="AF149" i="46"/>
  <c r="AH149" i="46" s="1"/>
  <c r="AE149" i="46"/>
  <c r="AF148" i="46"/>
  <c r="AH148" i="46" s="1"/>
  <c r="AE148" i="46"/>
  <c r="AF147" i="46"/>
  <c r="AH147" i="46" s="1"/>
  <c r="AE147" i="46"/>
  <c r="AF146" i="46"/>
  <c r="AH146" i="46" s="1"/>
  <c r="AE146" i="46"/>
  <c r="AF145" i="46"/>
  <c r="AH145" i="46" s="1"/>
  <c r="AE145" i="46"/>
  <c r="AF144" i="46"/>
  <c r="AH144" i="46" s="1"/>
  <c r="AE144" i="46"/>
  <c r="AF143" i="46"/>
  <c r="AH143" i="46" s="1"/>
  <c r="AE143" i="46"/>
  <c r="AF142" i="46"/>
  <c r="AG142" i="46" s="1"/>
  <c r="AE142" i="46"/>
  <c r="AF141" i="46"/>
  <c r="AH141" i="46" s="1"/>
  <c r="AE141" i="46"/>
  <c r="AF140" i="46"/>
  <c r="AH140" i="46" s="1"/>
  <c r="AE140" i="46"/>
  <c r="AF139" i="46"/>
  <c r="AH139" i="46" s="1"/>
  <c r="AE139" i="46"/>
  <c r="AF138" i="46"/>
  <c r="AG138" i="46" s="1"/>
  <c r="AE138" i="46"/>
  <c r="AF137" i="46"/>
  <c r="AH137" i="46" s="1"/>
  <c r="AE137" i="46"/>
  <c r="AF136" i="46"/>
  <c r="AH136" i="46" s="1"/>
  <c r="AE136" i="46"/>
  <c r="AF135" i="46"/>
  <c r="AH135" i="46" s="1"/>
  <c r="AE135" i="46"/>
  <c r="AF134" i="46"/>
  <c r="AH134" i="46" s="1"/>
  <c r="AE134" i="46"/>
  <c r="AF133" i="46"/>
  <c r="AH133" i="46" s="1"/>
  <c r="AE133" i="46"/>
  <c r="AF132" i="46"/>
  <c r="AH132" i="46" s="1"/>
  <c r="AE132" i="46"/>
  <c r="AF131" i="46"/>
  <c r="AH131" i="46" s="1"/>
  <c r="AE131" i="46"/>
  <c r="AF130" i="46"/>
  <c r="AH130" i="46" s="1"/>
  <c r="AE130" i="46"/>
  <c r="AF129" i="46"/>
  <c r="AH129" i="46" s="1"/>
  <c r="AE129" i="46"/>
  <c r="AF128" i="46"/>
  <c r="AH128" i="46" s="1"/>
  <c r="AE128" i="46"/>
  <c r="AF127" i="46"/>
  <c r="AH127" i="46" s="1"/>
  <c r="AE127" i="46"/>
  <c r="AF126" i="46"/>
  <c r="AG126" i="46" s="1"/>
  <c r="AE126" i="46"/>
  <c r="AF125" i="46"/>
  <c r="AH125" i="46" s="1"/>
  <c r="AE125" i="46"/>
  <c r="AF124" i="46"/>
  <c r="AH124" i="46" s="1"/>
  <c r="AE124" i="46"/>
  <c r="AF123" i="46"/>
  <c r="AH123" i="46" s="1"/>
  <c r="AE123" i="46"/>
  <c r="AF122" i="46"/>
  <c r="AG122" i="46" s="1"/>
  <c r="AE122" i="46"/>
  <c r="AF121" i="46"/>
  <c r="AH121" i="46" s="1"/>
  <c r="AE121" i="46"/>
  <c r="AF120" i="46"/>
  <c r="AG120" i="46" s="1"/>
  <c r="AE120" i="46"/>
  <c r="AF119" i="46"/>
  <c r="AH119" i="46" s="1"/>
  <c r="AE119" i="46"/>
  <c r="AF118" i="46"/>
  <c r="AH118" i="46" s="1"/>
  <c r="AE118" i="46"/>
  <c r="AF117" i="46"/>
  <c r="AH117" i="46" s="1"/>
  <c r="AE117" i="46"/>
  <c r="AF116" i="46"/>
  <c r="AG116" i="46" s="1"/>
  <c r="AE116" i="46"/>
  <c r="AF115" i="46"/>
  <c r="AH115" i="46" s="1"/>
  <c r="AE115" i="46"/>
  <c r="AF114" i="46"/>
  <c r="AH114" i="46" s="1"/>
  <c r="AE114" i="46"/>
  <c r="AF113" i="46"/>
  <c r="AH113" i="46" s="1"/>
  <c r="AE113" i="46"/>
  <c r="AF112" i="46"/>
  <c r="AG112" i="46" s="1"/>
  <c r="AE112" i="46"/>
  <c r="AF111" i="46"/>
  <c r="AH111" i="46" s="1"/>
  <c r="AE111" i="46"/>
  <c r="AF110" i="46"/>
  <c r="AH110" i="46" s="1"/>
  <c r="AE110" i="46"/>
  <c r="AF109" i="46"/>
  <c r="AH109" i="46" s="1"/>
  <c r="AE109" i="46"/>
  <c r="AF108" i="46"/>
  <c r="AH108" i="46" s="1"/>
  <c r="AE108" i="46"/>
  <c r="AF107" i="46"/>
  <c r="AH107" i="46" s="1"/>
  <c r="AE107" i="46"/>
  <c r="AF106" i="46"/>
  <c r="AH106" i="46" s="1"/>
  <c r="AE106" i="46"/>
  <c r="AF105" i="46"/>
  <c r="AH105" i="46" s="1"/>
  <c r="AE105" i="46"/>
  <c r="AF104" i="46"/>
  <c r="AH104" i="46" s="1"/>
  <c r="AE104" i="46"/>
  <c r="AF103" i="46"/>
  <c r="AH103" i="46" s="1"/>
  <c r="AE103" i="46"/>
  <c r="AF102" i="46"/>
  <c r="AH102" i="46" s="1"/>
  <c r="AE102" i="46"/>
  <c r="AF101" i="46"/>
  <c r="AH101" i="46" s="1"/>
  <c r="AE101" i="46"/>
  <c r="AF100" i="46"/>
  <c r="AH100" i="46" s="1"/>
  <c r="AE100" i="46"/>
  <c r="AF99" i="46"/>
  <c r="AH99" i="46" s="1"/>
  <c r="AE99" i="46"/>
  <c r="AF98" i="46"/>
  <c r="AG98" i="46" s="1"/>
  <c r="AE98" i="46"/>
  <c r="AF97" i="46"/>
  <c r="AH97" i="46" s="1"/>
  <c r="AE97" i="46"/>
  <c r="AF96" i="46"/>
  <c r="AH96" i="46" s="1"/>
  <c r="AE96" i="46"/>
  <c r="AF95" i="46"/>
  <c r="AH95" i="46" s="1"/>
  <c r="AE95" i="46"/>
  <c r="AF94" i="46"/>
  <c r="AH94" i="46" s="1"/>
  <c r="AE94" i="46"/>
  <c r="AF93" i="46"/>
  <c r="AH93" i="46" s="1"/>
  <c r="AE93" i="46"/>
  <c r="AF92" i="46"/>
  <c r="AH92" i="46" s="1"/>
  <c r="AE92" i="46"/>
  <c r="AF91" i="46"/>
  <c r="AH91" i="46" s="1"/>
  <c r="AE91" i="46"/>
  <c r="AF90" i="46"/>
  <c r="AG90" i="46" s="1"/>
  <c r="AE90" i="46"/>
  <c r="AF89" i="46"/>
  <c r="AH89" i="46" s="1"/>
  <c r="AE89" i="46"/>
  <c r="AF88" i="46"/>
  <c r="AH88" i="46" s="1"/>
  <c r="AE88" i="46"/>
  <c r="AF87" i="46"/>
  <c r="AH87" i="46" s="1"/>
  <c r="AE87" i="46"/>
  <c r="AF86" i="46"/>
  <c r="AH86" i="46" s="1"/>
  <c r="AE86" i="46"/>
  <c r="AF85" i="46"/>
  <c r="AH85" i="46" s="1"/>
  <c r="AE85" i="46"/>
  <c r="AF84" i="46"/>
  <c r="AG84" i="46" s="1"/>
  <c r="AE84" i="46"/>
  <c r="AF83" i="46"/>
  <c r="AH83" i="46" s="1"/>
  <c r="AE83" i="46"/>
  <c r="AF82" i="46"/>
  <c r="AG82" i="46" s="1"/>
  <c r="AE82" i="46"/>
  <c r="AF81" i="46"/>
  <c r="AH81" i="46" s="1"/>
  <c r="AE81" i="46"/>
  <c r="AF80" i="46"/>
  <c r="AG80" i="46" s="1"/>
  <c r="AE80" i="46"/>
  <c r="AF79" i="46"/>
  <c r="AH79" i="46" s="1"/>
  <c r="AE79" i="46"/>
  <c r="AF78" i="46"/>
  <c r="AH78" i="46" s="1"/>
  <c r="AE78" i="46"/>
  <c r="AF77" i="46"/>
  <c r="AH77" i="46" s="1"/>
  <c r="AE77" i="46"/>
  <c r="AF76" i="46"/>
  <c r="AH76" i="46" s="1"/>
  <c r="AE76" i="46"/>
  <c r="AF75" i="46"/>
  <c r="AH75" i="46" s="1"/>
  <c r="AE75" i="46"/>
  <c r="AF74" i="46"/>
  <c r="AH74" i="46" s="1"/>
  <c r="AE74" i="46"/>
  <c r="AF73" i="46"/>
  <c r="AH73" i="46" s="1"/>
  <c r="AE73" i="46"/>
  <c r="AF72" i="46"/>
  <c r="AG72" i="46" s="1"/>
  <c r="AE72" i="46"/>
  <c r="AF71" i="46"/>
  <c r="AH71" i="46" s="1"/>
  <c r="AE71" i="46"/>
  <c r="AF70" i="46"/>
  <c r="AH70" i="46" s="1"/>
  <c r="AE70" i="46"/>
  <c r="AF69" i="46"/>
  <c r="AH69" i="46" s="1"/>
  <c r="AE69" i="46"/>
  <c r="AF68" i="46"/>
  <c r="AH68" i="46" s="1"/>
  <c r="AE68" i="46"/>
  <c r="AF67" i="46"/>
  <c r="AH67" i="46" s="1"/>
  <c r="AE67" i="46"/>
  <c r="AF66" i="46"/>
  <c r="AH66" i="46" s="1"/>
  <c r="AE66" i="46"/>
  <c r="AF65" i="46"/>
  <c r="AH65" i="46" s="1"/>
  <c r="AE65" i="46"/>
  <c r="AF64" i="46"/>
  <c r="AG64" i="46" s="1"/>
  <c r="AE64" i="46"/>
  <c r="AF63" i="46"/>
  <c r="AH63" i="46" s="1"/>
  <c r="AE63" i="46"/>
  <c r="AF62" i="46"/>
  <c r="AG62" i="46" s="1"/>
  <c r="AE62" i="46"/>
  <c r="AF61" i="46"/>
  <c r="AH61" i="46" s="1"/>
  <c r="AE61" i="46"/>
  <c r="AF60" i="46"/>
  <c r="AH60" i="46" s="1"/>
  <c r="AE60" i="46"/>
  <c r="AF59" i="46"/>
  <c r="AH59" i="46" s="1"/>
  <c r="AE59" i="46"/>
  <c r="AF58" i="46"/>
  <c r="AG58" i="46" s="1"/>
  <c r="AE58" i="46"/>
  <c r="AF57" i="46"/>
  <c r="AH57" i="46" s="1"/>
  <c r="AE57" i="46"/>
  <c r="AF56" i="46"/>
  <c r="AH56" i="46" s="1"/>
  <c r="AE56" i="46"/>
  <c r="AF55" i="46"/>
  <c r="AH55" i="46" s="1"/>
  <c r="AE55" i="46"/>
  <c r="AF54" i="46"/>
  <c r="AG54" i="46" s="1"/>
  <c r="AE54" i="46"/>
  <c r="AF53" i="46"/>
  <c r="AH53" i="46" s="1"/>
  <c r="AE53" i="46"/>
  <c r="AF52" i="46"/>
  <c r="AH52" i="46" s="1"/>
  <c r="AE52" i="46"/>
  <c r="AF51" i="46"/>
  <c r="AH51" i="46" s="1"/>
  <c r="AE51" i="46"/>
  <c r="AF50" i="46"/>
  <c r="AG50" i="46" s="1"/>
  <c r="AE50" i="46"/>
  <c r="AF49" i="46"/>
  <c r="AH49" i="46" s="1"/>
  <c r="AE49" i="46"/>
  <c r="AF48" i="46"/>
  <c r="AH48" i="46" s="1"/>
  <c r="AE48" i="46"/>
  <c r="AF47" i="46"/>
  <c r="AH47" i="46" s="1"/>
  <c r="AE47" i="46"/>
  <c r="AF46" i="46"/>
  <c r="AH46" i="46" s="1"/>
  <c r="AE46" i="46"/>
  <c r="AF45" i="46"/>
  <c r="AH45" i="46" s="1"/>
  <c r="AE45" i="46"/>
  <c r="AF44" i="46"/>
  <c r="AH44" i="46" s="1"/>
  <c r="AE44" i="46"/>
  <c r="AF43" i="46"/>
  <c r="AH43" i="46" s="1"/>
  <c r="AE43" i="46"/>
  <c r="AF42" i="46"/>
  <c r="AG42" i="46" s="1"/>
  <c r="AE42" i="46"/>
  <c r="AF41" i="46"/>
  <c r="AH41" i="46" s="1"/>
  <c r="AE41" i="46"/>
  <c r="AF40" i="46"/>
  <c r="AH40" i="46" s="1"/>
  <c r="AE40" i="46"/>
  <c r="AF39" i="46"/>
  <c r="AH39" i="46" s="1"/>
  <c r="AE39" i="46"/>
  <c r="AF38" i="46"/>
  <c r="AG38" i="46" s="1"/>
  <c r="AE38" i="46"/>
  <c r="AF37" i="46"/>
  <c r="AH37" i="46" s="1"/>
  <c r="AE37" i="46"/>
  <c r="AF36" i="46"/>
  <c r="AH36" i="46" s="1"/>
  <c r="AE36" i="46"/>
  <c r="AF35" i="46"/>
  <c r="AH35" i="46" s="1"/>
  <c r="AE35" i="46"/>
  <c r="AF34" i="46"/>
  <c r="AH34" i="46" s="1"/>
  <c r="AE34" i="46"/>
  <c r="AF33" i="46"/>
  <c r="AH33" i="46" s="1"/>
  <c r="AE33" i="46"/>
  <c r="AF32" i="46"/>
  <c r="AH32" i="46" s="1"/>
  <c r="AE32" i="46"/>
  <c r="AF31" i="46"/>
  <c r="AH31" i="46" s="1"/>
  <c r="AE31" i="46"/>
  <c r="AF30" i="46"/>
  <c r="AG30" i="46" s="1"/>
  <c r="AE30" i="46"/>
  <c r="AF28" i="46"/>
  <c r="AE28" i="46"/>
  <c r="AF27" i="46"/>
  <c r="AE27" i="46"/>
  <c r="AF26" i="46"/>
  <c r="AE26" i="46"/>
  <c r="AF25" i="46"/>
  <c r="AE25" i="46"/>
  <c r="AF24" i="46"/>
  <c r="AE24" i="46"/>
  <c r="AF23" i="46"/>
  <c r="AE23" i="46"/>
  <c r="AF22" i="46"/>
  <c r="AE22" i="46"/>
  <c r="AF21" i="46"/>
  <c r="AE21" i="46"/>
  <c r="AF20" i="46"/>
  <c r="AE20" i="46"/>
  <c r="AF18" i="46"/>
  <c r="AE18" i="46"/>
  <c r="AF17" i="46"/>
  <c r="AE17" i="46"/>
  <c r="AF16" i="46"/>
  <c r="AE16" i="46"/>
  <c r="AF15" i="46"/>
  <c r="AE15" i="46"/>
  <c r="AF14" i="46"/>
  <c r="AE14" i="46"/>
  <c r="AF13" i="46"/>
  <c r="AE13" i="46"/>
  <c r="AF12" i="46"/>
  <c r="AE12" i="46"/>
  <c r="AF11" i="46"/>
  <c r="AE11" i="46"/>
  <c r="AF10" i="46"/>
  <c r="AE10" i="46"/>
  <c r="AF9" i="46"/>
  <c r="AE9" i="46"/>
  <c r="AF8" i="46"/>
  <c r="AE8" i="46"/>
  <c r="AF7" i="46"/>
  <c r="AE7" i="46"/>
  <c r="AF6" i="46"/>
  <c r="AE6" i="46"/>
  <c r="AF4" i="46"/>
  <c r="AH4" i="46" s="1"/>
  <c r="AE4" i="46"/>
  <c r="AG225" i="46" l="1"/>
  <c r="AG134" i="46"/>
  <c r="AH253" i="46"/>
  <c r="AH400" i="46"/>
  <c r="AG145" i="46"/>
  <c r="AH214" i="46"/>
  <c r="AG163" i="46"/>
  <c r="AG154" i="46"/>
  <c r="AG200" i="46"/>
  <c r="AH138" i="46"/>
  <c r="AG152" i="46"/>
  <c r="AG257" i="46"/>
  <c r="AH182" i="46"/>
  <c r="AH261" i="46"/>
  <c r="AH150" i="46"/>
  <c r="AG221" i="46"/>
  <c r="AH180" i="46"/>
  <c r="AG148" i="46"/>
  <c r="AH418" i="46"/>
  <c r="AG232" i="46"/>
  <c r="AG96" i="46"/>
  <c r="AG216" i="46"/>
  <c r="AG147" i="46"/>
  <c r="AG184" i="46"/>
  <c r="AH246" i="46"/>
  <c r="AH416" i="46"/>
  <c r="AG118" i="46"/>
  <c r="AG128" i="46"/>
  <c r="AG104" i="46"/>
  <c r="AG141" i="46"/>
  <c r="AH166" i="46"/>
  <c r="AG179" i="46"/>
  <c r="AH198" i="46"/>
  <c r="AG237" i="46"/>
  <c r="AG244" i="46"/>
  <c r="AH250" i="46"/>
  <c r="AH259" i="46"/>
  <c r="AG228" i="46"/>
  <c r="AH234" i="46"/>
  <c r="AG241" i="46"/>
  <c r="AH402" i="46"/>
  <c r="AH116" i="46"/>
  <c r="AH126" i="46"/>
  <c r="AG161" i="46"/>
  <c r="AG164" i="46"/>
  <c r="AG170" i="46"/>
  <c r="AG173" i="46"/>
  <c r="AG189" i="46"/>
  <c r="AG196" i="46"/>
  <c r="AG205" i="46"/>
  <c r="AG212" i="46"/>
  <c r="AH218" i="46"/>
  <c r="AH98" i="46"/>
  <c r="AG113" i="46"/>
  <c r="AG123" i="46"/>
  <c r="AG136" i="46"/>
  <c r="AG177" i="46"/>
  <c r="AH186" i="46"/>
  <c r="AG193" i="46"/>
  <c r="AH202" i="46"/>
  <c r="AG209" i="46"/>
  <c r="AG248" i="46"/>
  <c r="AG219" i="46"/>
  <c r="AG105" i="46"/>
  <c r="AG137" i="46"/>
  <c r="AG144" i="46"/>
  <c r="AG169" i="46"/>
  <c r="AG176" i="46"/>
  <c r="AG185" i="46"/>
  <c r="AH210" i="46"/>
  <c r="AH242" i="46"/>
  <c r="AG249" i="46"/>
  <c r="AH410" i="46"/>
  <c r="AH112" i="46"/>
  <c r="AH122" i="46"/>
  <c r="AG231" i="46"/>
  <c r="AG238" i="46"/>
  <c r="AG258" i="46"/>
  <c r="AH404" i="46"/>
  <c r="AH420" i="46"/>
  <c r="AG432" i="46"/>
  <c r="AG97" i="46"/>
  <c r="AH120" i="46"/>
  <c r="AG130" i="46"/>
  <c r="AG140" i="46"/>
  <c r="AH142" i="46"/>
  <c r="AG149" i="46"/>
  <c r="AG156" i="46"/>
  <c r="AH158" i="46"/>
  <c r="AG165" i="46"/>
  <c r="AG172" i="46"/>
  <c r="AH174" i="46"/>
  <c r="AG181" i="46"/>
  <c r="AG188" i="46"/>
  <c r="AH190" i="46"/>
  <c r="AG197" i="46"/>
  <c r="AG204" i="46"/>
  <c r="AH206" i="46"/>
  <c r="AG213" i="46"/>
  <c r="AG220" i="46"/>
  <c r="AH222" i="46"/>
  <c r="AG229" i="46"/>
  <c r="AG236" i="46"/>
  <c r="AG245" i="46"/>
  <c r="AG252" i="46"/>
  <c r="AG254" i="46"/>
  <c r="AG256" i="46"/>
  <c r="AH260" i="46"/>
  <c r="AH398" i="46"/>
  <c r="AH414" i="46"/>
  <c r="AG114" i="46"/>
  <c r="AG124" i="46"/>
  <c r="AG226" i="46"/>
  <c r="AG235" i="46"/>
  <c r="AG251" i="46"/>
  <c r="AH426" i="46"/>
  <c r="AG151" i="46"/>
  <c r="AG167" i="46"/>
  <c r="AH192" i="46"/>
  <c r="AH208" i="46"/>
  <c r="AG215" i="46"/>
  <c r="AH224" i="46"/>
  <c r="AG195" i="46"/>
  <c r="AG211" i="46"/>
  <c r="AG227" i="46"/>
  <c r="AG243" i="46"/>
  <c r="AH408" i="46"/>
  <c r="AH424" i="46"/>
  <c r="AG430" i="46"/>
  <c r="AG102" i="46"/>
  <c r="AG129" i="46"/>
  <c r="AG139" i="46"/>
  <c r="AG146" i="46"/>
  <c r="AG155" i="46"/>
  <c r="AG162" i="46"/>
  <c r="AG171" i="46"/>
  <c r="AG178" i="46"/>
  <c r="AG187" i="46"/>
  <c r="AG194" i="46"/>
  <c r="AG203" i="46"/>
  <c r="AG233" i="46"/>
  <c r="AG132" i="46"/>
  <c r="AG153" i="46"/>
  <c r="AG160" i="46"/>
  <c r="AG201" i="46"/>
  <c r="AG217" i="46"/>
  <c r="AG240" i="46"/>
  <c r="AG183" i="46"/>
  <c r="AG199" i="46"/>
  <c r="AG247" i="46"/>
  <c r="AG107" i="46"/>
  <c r="AG121" i="46"/>
  <c r="AG143" i="46"/>
  <c r="AG159" i="46"/>
  <c r="AG175" i="46"/>
  <c r="AG191" i="46"/>
  <c r="AG207" i="46"/>
  <c r="AG223" i="46"/>
  <c r="AG239" i="46"/>
  <c r="AH396" i="46"/>
  <c r="AH412" i="46"/>
  <c r="AG428" i="46"/>
  <c r="AH406" i="46"/>
  <c r="AH422" i="46"/>
  <c r="AH397" i="46"/>
  <c r="AG397" i="46"/>
  <c r="AH413" i="46"/>
  <c r="AG413" i="46"/>
  <c r="AG4" i="46"/>
  <c r="AG52" i="46"/>
  <c r="AG94" i="46"/>
  <c r="AG270" i="46"/>
  <c r="AH270" i="46"/>
  <c r="AG286" i="46"/>
  <c r="AH286" i="46"/>
  <c r="AG306" i="46"/>
  <c r="AH306" i="46"/>
  <c r="AH407" i="46"/>
  <c r="AG407" i="46"/>
  <c r="AH429" i="46"/>
  <c r="AG429" i="46"/>
  <c r="AG32" i="46"/>
  <c r="AG48" i="46"/>
  <c r="AG70" i="46"/>
  <c r="AG88" i="46"/>
  <c r="AG110" i="46"/>
  <c r="AG294" i="46"/>
  <c r="AH294" i="46"/>
  <c r="AH42" i="46"/>
  <c r="AH54" i="46"/>
  <c r="AH62" i="46"/>
  <c r="AH80" i="46"/>
  <c r="AG108" i="46"/>
  <c r="AG99" i="46"/>
  <c r="AG106" i="46"/>
  <c r="AG115" i="46"/>
  <c r="AG131" i="46"/>
  <c r="AG263" i="46"/>
  <c r="AG274" i="46"/>
  <c r="AH274" i="46"/>
  <c r="AG298" i="46"/>
  <c r="AH298" i="46"/>
  <c r="AH423" i="46"/>
  <c r="AG423" i="46"/>
  <c r="AH38" i="46"/>
  <c r="AH50" i="46"/>
  <c r="AH58" i="46"/>
  <c r="AH64" i="46"/>
  <c r="AH72" i="46"/>
  <c r="AH82" i="46"/>
  <c r="AH84" i="46"/>
  <c r="AH90" i="46"/>
  <c r="AG101" i="46"/>
  <c r="AH405" i="46"/>
  <c r="AG405" i="46"/>
  <c r="AH421" i="46"/>
  <c r="AG421" i="46"/>
  <c r="AG34" i="46"/>
  <c r="AG36" i="46"/>
  <c r="AG40" i="46"/>
  <c r="AG44" i="46"/>
  <c r="AG46" i="46"/>
  <c r="AG60" i="46"/>
  <c r="AG66" i="46"/>
  <c r="AG68" i="46"/>
  <c r="AG74" i="46"/>
  <c r="AG76" i="46"/>
  <c r="AG78" i="46"/>
  <c r="AG92" i="46"/>
  <c r="AG103" i="46"/>
  <c r="AG119" i="46"/>
  <c r="AG135" i="46"/>
  <c r="AG266" i="46"/>
  <c r="AH266" i="46"/>
  <c r="AG282" i="46"/>
  <c r="AH282" i="46"/>
  <c r="AG302" i="46"/>
  <c r="AH302" i="46"/>
  <c r="AH30" i="46"/>
  <c r="AG31" i="46"/>
  <c r="AG33" i="46"/>
  <c r="AG35" i="46"/>
  <c r="AG37" i="46"/>
  <c r="AG39" i="46"/>
  <c r="AG41" i="46"/>
  <c r="AG43" i="46"/>
  <c r="AG45" i="46"/>
  <c r="AG47" i="46"/>
  <c r="AG49" i="46"/>
  <c r="AG51" i="46"/>
  <c r="AG53" i="46"/>
  <c r="AG55" i="46"/>
  <c r="AG57" i="46"/>
  <c r="AG59" i="46"/>
  <c r="AG61" i="46"/>
  <c r="AG63" i="46"/>
  <c r="AG65" i="46"/>
  <c r="AG67" i="46"/>
  <c r="AG69" i="46"/>
  <c r="AG71" i="46"/>
  <c r="AG73" i="46"/>
  <c r="AG75" i="46"/>
  <c r="AG77" i="46"/>
  <c r="AG79" i="46"/>
  <c r="AG81" i="46"/>
  <c r="AG83" i="46"/>
  <c r="AG85" i="46"/>
  <c r="AG87" i="46"/>
  <c r="AG89" i="46"/>
  <c r="AG91" i="46"/>
  <c r="AG93" i="46"/>
  <c r="AG95" i="46"/>
  <c r="AG111" i="46"/>
  <c r="AG127" i="46"/>
  <c r="AG56" i="46"/>
  <c r="AG86" i="46"/>
  <c r="AG278" i="46"/>
  <c r="AH278" i="46"/>
  <c r="AG310" i="46"/>
  <c r="AH310" i="46"/>
  <c r="AG117" i="46"/>
  <c r="AG133" i="46"/>
  <c r="AG100" i="46"/>
  <c r="AG109" i="46"/>
  <c r="AG125" i="46"/>
  <c r="AG290" i="46"/>
  <c r="AH290" i="46"/>
  <c r="AH401" i="46"/>
  <c r="AG401" i="46"/>
  <c r="AH417" i="46"/>
  <c r="AG417" i="46"/>
  <c r="AH267" i="46"/>
  <c r="AG267" i="46"/>
  <c r="AH271" i="46"/>
  <c r="AG271" i="46"/>
  <c r="AH275" i="46"/>
  <c r="AG275" i="46"/>
  <c r="AH279" i="46"/>
  <c r="AG279" i="46"/>
  <c r="AH283" i="46"/>
  <c r="AG283" i="46"/>
  <c r="AH287" i="46"/>
  <c r="AG287" i="46"/>
  <c r="AH291" i="46"/>
  <c r="AG291" i="46"/>
  <c r="AH295" i="46"/>
  <c r="AG295" i="46"/>
  <c r="AH299" i="46"/>
  <c r="AG299" i="46"/>
  <c r="AH303" i="46"/>
  <c r="AG303" i="46"/>
  <c r="AH307" i="46"/>
  <c r="AG307" i="46"/>
  <c r="AH311" i="46"/>
  <c r="AG311" i="46"/>
  <c r="AH315" i="46"/>
  <c r="AG315" i="46"/>
  <c r="AH319" i="46"/>
  <c r="AG319" i="46"/>
  <c r="AH323" i="46"/>
  <c r="AG323" i="46"/>
  <c r="AH327" i="46"/>
  <c r="AG327" i="46"/>
  <c r="AH331" i="46"/>
  <c r="AG331" i="46"/>
  <c r="AH335" i="46"/>
  <c r="AG335" i="46"/>
  <c r="AH339" i="46"/>
  <c r="AG339" i="46"/>
  <c r="AH343" i="46"/>
  <c r="AG343" i="46"/>
  <c r="AH347" i="46"/>
  <c r="AG347" i="46"/>
  <c r="AH351" i="46"/>
  <c r="AG351" i="46"/>
  <c r="AH355" i="46"/>
  <c r="AG355" i="46"/>
  <c r="AH359" i="46"/>
  <c r="AG359" i="46"/>
  <c r="AH363" i="46"/>
  <c r="AG363" i="46"/>
  <c r="AH367" i="46"/>
  <c r="AG367" i="46"/>
  <c r="AH371" i="46"/>
  <c r="AG371" i="46"/>
  <c r="AH375" i="46"/>
  <c r="AG375" i="46"/>
  <c r="AH379" i="46"/>
  <c r="AG379" i="46"/>
  <c r="AH383" i="46"/>
  <c r="AG383" i="46"/>
  <c r="AH387" i="46"/>
  <c r="AG387" i="46"/>
  <c r="AH391" i="46"/>
  <c r="AG391" i="46"/>
  <c r="AH395" i="46"/>
  <c r="AG395" i="46"/>
  <c r="AH411" i="46"/>
  <c r="AG411" i="46"/>
  <c r="AH427" i="46"/>
  <c r="AG427" i="46"/>
  <c r="AG264" i="46"/>
  <c r="AH264" i="46"/>
  <c r="AG268" i="46"/>
  <c r="AH268" i="46"/>
  <c r="AG272" i="46"/>
  <c r="AH272" i="46"/>
  <c r="AG276" i="46"/>
  <c r="AH276" i="46"/>
  <c r="AG280" i="46"/>
  <c r="AH280" i="46"/>
  <c r="AG284" i="46"/>
  <c r="AH284" i="46"/>
  <c r="AG288" i="46"/>
  <c r="AH288" i="46"/>
  <c r="AG292" i="46"/>
  <c r="AH292" i="46"/>
  <c r="AG296" i="46"/>
  <c r="AH296" i="46"/>
  <c r="AG300" i="46"/>
  <c r="AH300" i="46"/>
  <c r="AG304" i="46"/>
  <c r="AH304" i="46"/>
  <c r="AG308" i="46"/>
  <c r="AH308" i="46"/>
  <c r="AG312" i="46"/>
  <c r="AH312" i="46"/>
  <c r="AH399" i="46"/>
  <c r="AG399" i="46"/>
  <c r="AH415" i="46"/>
  <c r="AG415" i="46"/>
  <c r="AH433" i="46"/>
  <c r="AG433" i="46"/>
  <c r="AH409" i="46"/>
  <c r="AG409" i="46"/>
  <c r="AH425" i="46"/>
  <c r="AG425" i="46"/>
  <c r="AG262" i="46"/>
  <c r="AH262" i="46"/>
  <c r="AH265" i="46"/>
  <c r="AG265" i="46"/>
  <c r="AH269" i="46"/>
  <c r="AG269" i="46"/>
  <c r="AH273" i="46"/>
  <c r="AG273" i="46"/>
  <c r="AH277" i="46"/>
  <c r="AG277" i="46"/>
  <c r="AH281" i="46"/>
  <c r="AG281" i="46"/>
  <c r="AH285" i="46"/>
  <c r="AG285" i="46"/>
  <c r="AH289" i="46"/>
  <c r="AG289" i="46"/>
  <c r="AH293" i="46"/>
  <c r="AG293" i="46"/>
  <c r="AH297" i="46"/>
  <c r="AG297" i="46"/>
  <c r="AH301" i="46"/>
  <c r="AG301" i="46"/>
  <c r="AH305" i="46"/>
  <c r="AG305" i="46"/>
  <c r="AH309" i="46"/>
  <c r="AG309" i="46"/>
  <c r="AH313" i="46"/>
  <c r="AG313" i="46"/>
  <c r="AH317" i="46"/>
  <c r="AG317" i="46"/>
  <c r="AH321" i="46"/>
  <c r="AG321" i="46"/>
  <c r="AH325" i="46"/>
  <c r="AG325" i="46"/>
  <c r="AH329" i="46"/>
  <c r="AG329" i="46"/>
  <c r="AH333" i="46"/>
  <c r="AG333" i="46"/>
  <c r="AH337" i="46"/>
  <c r="AG337" i="46"/>
  <c r="AH341" i="46"/>
  <c r="AG341" i="46"/>
  <c r="AH345" i="46"/>
  <c r="AG345" i="46"/>
  <c r="AH349" i="46"/>
  <c r="AG349" i="46"/>
  <c r="AH353" i="46"/>
  <c r="AG353" i="46"/>
  <c r="AH357" i="46"/>
  <c r="AG357" i="46"/>
  <c r="AH361" i="46"/>
  <c r="AG361" i="46"/>
  <c r="AH365" i="46"/>
  <c r="AG365" i="46"/>
  <c r="AH369" i="46"/>
  <c r="AG369" i="46"/>
  <c r="AH373" i="46"/>
  <c r="AG373" i="46"/>
  <c r="AH377" i="46"/>
  <c r="AG377" i="46"/>
  <c r="AH381" i="46"/>
  <c r="AG381" i="46"/>
  <c r="AH385" i="46"/>
  <c r="AG385" i="46"/>
  <c r="AH389" i="46"/>
  <c r="AG389" i="46"/>
  <c r="AH393" i="46"/>
  <c r="AG393" i="46"/>
  <c r="AH403" i="46"/>
  <c r="AG403" i="46"/>
  <c r="AH419" i="46"/>
  <c r="AG419" i="46"/>
  <c r="AH431" i="46"/>
  <c r="AG431" i="46"/>
  <c r="AH314" i="46"/>
  <c r="AH316" i="46"/>
  <c r="AH318" i="46"/>
  <c r="AH320" i="46"/>
  <c r="AH322" i="46"/>
  <c r="AH324" i="46"/>
  <c r="AH326" i="46"/>
  <c r="AH328" i="46"/>
  <c r="AH330" i="46"/>
  <c r="AH332" i="46"/>
  <c r="AH334" i="46"/>
  <c r="AH336" i="46"/>
  <c r="AH338" i="46"/>
  <c r="AH340" i="46"/>
  <c r="AH342" i="46"/>
  <c r="AH344" i="46"/>
  <c r="AH346" i="46"/>
  <c r="AH348" i="46"/>
  <c r="AH350" i="46"/>
  <c r="AH352" i="46"/>
  <c r="AH354" i="46"/>
  <c r="AH356" i="46"/>
  <c r="AH358" i="46"/>
  <c r="AH360" i="46"/>
  <c r="AH362" i="46"/>
  <c r="AH364" i="46"/>
  <c r="AH366" i="46"/>
  <c r="AH368" i="46"/>
  <c r="AH370" i="46"/>
  <c r="AH372" i="46"/>
  <c r="AH374" i="46"/>
  <c r="AH376" i="46"/>
  <c r="AH378" i="46"/>
  <c r="AH380" i="46"/>
  <c r="AH382" i="46"/>
  <c r="AH384" i="46"/>
  <c r="AH386" i="46"/>
  <c r="AH388" i="46"/>
  <c r="AH390" i="46"/>
  <c r="AH392" i="46"/>
  <c r="AH394" i="46"/>
  <c r="AG435" i="46"/>
  <c r="AG436" i="46"/>
  <c r="AW13" i="46" l="1"/>
  <c r="AX13" i="46" s="1" a="1"/>
  <c r="AX13" i="46" s="1"/>
  <c r="AW14" i="46"/>
  <c r="AX14" i="46" s="1" a="1"/>
  <c r="AX14" i="46" s="1"/>
  <c r="AW15" i="46"/>
  <c r="AX15" i="46" s="1" a="1"/>
  <c r="AX15" i="46" s="1"/>
  <c r="AW16" i="46"/>
  <c r="AX16" i="46" s="1" a="1"/>
  <c r="AX16" i="46" s="1"/>
  <c r="AW17" i="46"/>
  <c r="AX17" i="46" s="1" a="1"/>
  <c r="AX17" i="46" s="1"/>
  <c r="AW18" i="46"/>
  <c r="AX18" i="46" s="1" a="1"/>
  <c r="AX18" i="46" s="1"/>
  <c r="AW19" i="46"/>
  <c r="AX19" i="46" s="1" a="1"/>
  <c r="AX19" i="46" s="1"/>
  <c r="AW20" i="46"/>
  <c r="AX20" i="46" s="1" a="1"/>
  <c r="AX20" i="46" s="1"/>
  <c r="AW21" i="46"/>
  <c r="AX21" i="46" s="1" a="1"/>
  <c r="AX21" i="46" s="1"/>
  <c r="AW22" i="46"/>
  <c r="AX22" i="46" s="1" a="1"/>
  <c r="AX22" i="46" s="1"/>
  <c r="AW23" i="46"/>
  <c r="AX23" i="46" s="1" a="1"/>
  <c r="AX23" i="46" s="1"/>
  <c r="AW24" i="46"/>
  <c r="AX24" i="46" s="1" a="1"/>
  <c r="AX24" i="46" s="1"/>
  <c r="AW25" i="46"/>
  <c r="AX25" i="46" s="1" a="1"/>
  <c r="AX25" i="46" s="1"/>
  <c r="AW26" i="46"/>
  <c r="AX26" i="46" s="1" a="1"/>
  <c r="AX26" i="46" s="1"/>
  <c r="AW27" i="46"/>
  <c r="AX27" i="46" s="1" a="1"/>
  <c r="AX27" i="46" s="1"/>
  <c r="AW28" i="46"/>
  <c r="AX28" i="46" s="1" a="1"/>
  <c r="AX28" i="46" s="1"/>
  <c r="AW29" i="46"/>
  <c r="AX29" i="46" s="1" a="1"/>
  <c r="AX29" i="46" s="1"/>
  <c r="AW30" i="46"/>
  <c r="AX30" i="46" s="1" a="1"/>
  <c r="AX30" i="46" s="1"/>
  <c r="AW31" i="46"/>
  <c r="AX31" i="46" s="1" a="1"/>
  <c r="AX31" i="46" s="1"/>
  <c r="AW32" i="46"/>
  <c r="AX32" i="46" s="1" a="1"/>
  <c r="AX32" i="46" s="1"/>
  <c r="AW33" i="46"/>
  <c r="AX33" i="46" s="1" a="1"/>
  <c r="AX33" i="46" s="1"/>
  <c r="AW34" i="46"/>
  <c r="AX34" i="46" s="1" a="1"/>
  <c r="AX34" i="46" s="1"/>
  <c r="AW35" i="46"/>
  <c r="AX35" i="46" s="1" a="1"/>
  <c r="AX35" i="46" s="1"/>
  <c r="AW36" i="46"/>
  <c r="AX36" i="46" s="1" a="1"/>
  <c r="AX36" i="46" s="1"/>
  <c r="AW37" i="46"/>
  <c r="AX37" i="46" s="1" a="1"/>
  <c r="AX37" i="46" s="1"/>
  <c r="AW38" i="46"/>
  <c r="AX38" i="46" s="1" a="1"/>
  <c r="AX38" i="46" s="1"/>
  <c r="AW39" i="46"/>
  <c r="AX39" i="46" s="1" a="1"/>
  <c r="AX39" i="46" s="1"/>
  <c r="AW40" i="46"/>
  <c r="AX40" i="46" s="1" a="1"/>
  <c r="AX40" i="46" s="1"/>
  <c r="AW41" i="46"/>
  <c r="AX41" i="46" s="1" a="1"/>
  <c r="AX41" i="46" s="1"/>
  <c r="AW42" i="46"/>
  <c r="AX42" i="46" s="1" a="1"/>
  <c r="AX42" i="46" s="1"/>
  <c r="AW43" i="46"/>
  <c r="AX43" i="46" s="1" a="1"/>
  <c r="AX43" i="46" s="1"/>
  <c r="AW44" i="46"/>
  <c r="AX44" i="46" s="1" a="1"/>
  <c r="AX44" i="46" s="1"/>
  <c r="AW45" i="46"/>
  <c r="AX45" i="46" s="1" a="1"/>
  <c r="AX45" i="46" s="1"/>
  <c r="AW46" i="46"/>
  <c r="AX46" i="46" s="1" a="1"/>
  <c r="AX46" i="46" s="1"/>
  <c r="AW47" i="46"/>
  <c r="AX47" i="46" s="1" a="1"/>
  <c r="AX47" i="46" s="1"/>
  <c r="AW48" i="46"/>
  <c r="AX48" i="46" s="1" a="1"/>
  <c r="AX48" i="46" s="1"/>
  <c r="AW49" i="46"/>
  <c r="AX49" i="46" s="1" a="1"/>
  <c r="AX49" i="46" s="1"/>
  <c r="AW50" i="46"/>
  <c r="AX50" i="46" s="1" a="1"/>
  <c r="AX50" i="46" s="1"/>
  <c r="AW51" i="46"/>
  <c r="AX51" i="46" s="1" a="1"/>
  <c r="AX51" i="46" s="1"/>
  <c r="AW52" i="46"/>
  <c r="AX52" i="46" s="1" a="1"/>
  <c r="AX52" i="46" s="1"/>
  <c r="AW53" i="46"/>
  <c r="AX53" i="46" s="1" a="1"/>
  <c r="AX53" i="46" s="1"/>
  <c r="AW54" i="46"/>
  <c r="AX54" i="46" s="1" a="1"/>
  <c r="AX54" i="46" s="1"/>
  <c r="AW55" i="46"/>
  <c r="AX55" i="46" s="1" a="1"/>
  <c r="AX55" i="46" s="1"/>
  <c r="AW56" i="46"/>
  <c r="AX56" i="46" s="1" a="1"/>
  <c r="AX56" i="46" s="1"/>
  <c r="AW57" i="46"/>
  <c r="AX57" i="46" s="1" a="1"/>
  <c r="AX57" i="46" s="1"/>
  <c r="AW58" i="46"/>
  <c r="AX58" i="46" s="1" a="1"/>
  <c r="AX58" i="46" s="1"/>
  <c r="AW59" i="46"/>
  <c r="AX59" i="46" s="1" a="1"/>
  <c r="AX59" i="46" s="1"/>
  <c r="AW60" i="46"/>
  <c r="AX60" i="46" s="1" a="1"/>
  <c r="AX60" i="46" s="1"/>
  <c r="AW61" i="46"/>
  <c r="AX61" i="46" s="1" a="1"/>
  <c r="AX61" i="46" s="1"/>
  <c r="AW62" i="46"/>
  <c r="AX62" i="46" s="1" a="1"/>
  <c r="AX62" i="46" s="1"/>
  <c r="AW63" i="46"/>
  <c r="AX63" i="46" s="1" a="1"/>
  <c r="AX63" i="46" s="1"/>
  <c r="AW64" i="46"/>
  <c r="AX64" i="46" s="1" a="1"/>
  <c r="AX64" i="46" s="1"/>
  <c r="AW65" i="46"/>
  <c r="AX65" i="46" s="1" a="1"/>
  <c r="AX65" i="46" s="1"/>
  <c r="AW66" i="46"/>
  <c r="AX66" i="46" s="1" a="1"/>
  <c r="AX66" i="46" s="1"/>
  <c r="AW67" i="46"/>
  <c r="AX67" i="46" s="1" a="1"/>
  <c r="AX67" i="46" s="1"/>
  <c r="AW68" i="46"/>
  <c r="AX68" i="46" s="1" a="1"/>
  <c r="AX68" i="46" s="1"/>
  <c r="AW69" i="46"/>
  <c r="AX69" i="46" s="1" a="1"/>
  <c r="AX69" i="46" s="1"/>
  <c r="AW70" i="46"/>
  <c r="AX70" i="46" s="1" a="1"/>
  <c r="AX70" i="46" s="1"/>
  <c r="AW71" i="46"/>
  <c r="AX71" i="46" s="1" a="1"/>
  <c r="AX71" i="46" s="1"/>
  <c r="AW72" i="46"/>
  <c r="AX72" i="46" s="1" a="1"/>
  <c r="AX72" i="46" s="1"/>
  <c r="AW73" i="46"/>
  <c r="AX73" i="46" s="1" a="1"/>
  <c r="AX73" i="46" s="1"/>
  <c r="AW74" i="46"/>
  <c r="AX74" i="46" s="1" a="1"/>
  <c r="AX74" i="46" s="1"/>
  <c r="AW75" i="46"/>
  <c r="AX75" i="46" s="1" a="1"/>
  <c r="AX75" i="46" s="1"/>
  <c r="AW76" i="46"/>
  <c r="AX76" i="46" s="1" a="1"/>
  <c r="AX76" i="46" s="1"/>
  <c r="AW77" i="46"/>
  <c r="AX77" i="46" s="1" a="1"/>
  <c r="AX77" i="46" s="1"/>
  <c r="AW78" i="46"/>
  <c r="AX78" i="46" s="1" a="1"/>
  <c r="AX78" i="46" s="1"/>
  <c r="AW79" i="46"/>
  <c r="AX79" i="46" s="1" a="1"/>
  <c r="AX79" i="46" s="1"/>
  <c r="AW80" i="46"/>
  <c r="AX80" i="46" s="1" a="1"/>
  <c r="AX80" i="46" s="1"/>
  <c r="AW81" i="46"/>
  <c r="AX81" i="46" s="1" a="1"/>
  <c r="AX81" i="46" s="1"/>
  <c r="AW82" i="46"/>
  <c r="AX82" i="46" s="1" a="1"/>
  <c r="AX82" i="46" s="1"/>
  <c r="AW83" i="46"/>
  <c r="AX83" i="46" s="1" a="1"/>
  <c r="AX83" i="46" s="1"/>
  <c r="AW84" i="46"/>
  <c r="AX84" i="46" s="1" a="1"/>
  <c r="AX84" i="46" s="1"/>
  <c r="AW85" i="46"/>
  <c r="AX85" i="46" s="1" a="1"/>
  <c r="AX85" i="46" s="1"/>
  <c r="AW86" i="46"/>
  <c r="AX86" i="46" s="1" a="1"/>
  <c r="AX86" i="46" s="1"/>
  <c r="AW87" i="46"/>
  <c r="AX87" i="46" s="1" a="1"/>
  <c r="AX87" i="46" s="1"/>
  <c r="AW88" i="46"/>
  <c r="AX88" i="46" s="1" a="1"/>
  <c r="AX88" i="46" s="1"/>
  <c r="AW89" i="46"/>
  <c r="AX89" i="46" s="1" a="1"/>
  <c r="AX89" i="46" s="1"/>
  <c r="AW90" i="46"/>
  <c r="AX90" i="46" s="1" a="1"/>
  <c r="AX90" i="46" s="1"/>
  <c r="AW91" i="46"/>
  <c r="AX91" i="46" s="1" a="1"/>
  <c r="AX91" i="46" s="1"/>
  <c r="AW92" i="46"/>
  <c r="AX92" i="46" s="1" a="1"/>
  <c r="AX92" i="46" s="1"/>
  <c r="AW93" i="46"/>
  <c r="AX93" i="46" s="1" a="1"/>
  <c r="AX93" i="46" s="1"/>
  <c r="AW94" i="46"/>
  <c r="AX94" i="46" s="1" a="1"/>
  <c r="AX94" i="46" s="1"/>
  <c r="AW95" i="46"/>
  <c r="AX95" i="46" s="1" a="1"/>
  <c r="AX95" i="46" s="1"/>
  <c r="AW96" i="46"/>
  <c r="AX96" i="46" s="1" a="1"/>
  <c r="AX96" i="46" s="1"/>
  <c r="AW97" i="46"/>
  <c r="AX97" i="46" s="1" a="1"/>
  <c r="AX97" i="46" s="1"/>
  <c r="AW98" i="46"/>
  <c r="AX98" i="46" s="1" a="1"/>
  <c r="AX98" i="46" s="1"/>
  <c r="AW99" i="46"/>
  <c r="AX99" i="46" s="1" a="1"/>
  <c r="AX99" i="46" s="1"/>
  <c r="AW100" i="46"/>
  <c r="AX100" i="46" s="1" a="1"/>
  <c r="AX100" i="46" s="1"/>
  <c r="AW101" i="46"/>
  <c r="AX101" i="46" s="1" a="1"/>
  <c r="AX101" i="46" s="1"/>
  <c r="AW102" i="46"/>
  <c r="AX102" i="46" s="1" a="1"/>
  <c r="AX102" i="46" s="1"/>
  <c r="AW103" i="46"/>
  <c r="AX103" i="46" s="1" a="1"/>
  <c r="AX103" i="46" s="1"/>
  <c r="AW104" i="46"/>
  <c r="AX104" i="46" s="1" a="1"/>
  <c r="AX104" i="46" s="1"/>
  <c r="AW105" i="46"/>
  <c r="AX105" i="46" s="1" a="1"/>
  <c r="AX105" i="46" s="1"/>
  <c r="AW106" i="46"/>
  <c r="AX106" i="46" s="1" a="1"/>
  <c r="AX106" i="46" s="1"/>
  <c r="AW107" i="46"/>
  <c r="AX107" i="46" s="1" a="1"/>
  <c r="AX107" i="46" s="1"/>
  <c r="AW108" i="46"/>
  <c r="AX108" i="46" s="1" a="1"/>
  <c r="AX108" i="46" s="1"/>
  <c r="AW109" i="46"/>
  <c r="AX109" i="46" s="1" a="1"/>
  <c r="AX109" i="46" s="1"/>
  <c r="AW110" i="46"/>
  <c r="AX110" i="46" s="1" a="1"/>
  <c r="AX110" i="46" s="1"/>
  <c r="AW111" i="46"/>
  <c r="AX111" i="46" s="1" a="1"/>
  <c r="AX111" i="46" s="1"/>
  <c r="AW112" i="46"/>
  <c r="AX112" i="46" s="1" a="1"/>
  <c r="AX112" i="46" s="1"/>
  <c r="AW113" i="46"/>
  <c r="AX113" i="46" s="1" a="1"/>
  <c r="AX113" i="46" s="1"/>
  <c r="AW114" i="46"/>
  <c r="AX114" i="46" s="1" a="1"/>
  <c r="AX114" i="46" s="1"/>
  <c r="AW115" i="46"/>
  <c r="AX115" i="46" s="1" a="1"/>
  <c r="AX115" i="46" s="1"/>
  <c r="AW116" i="46"/>
  <c r="AX116" i="46" s="1" a="1"/>
  <c r="AX116" i="46" s="1"/>
  <c r="AW117" i="46"/>
  <c r="AX117" i="46" s="1" a="1"/>
  <c r="AX117" i="46" s="1"/>
  <c r="AW118" i="46"/>
  <c r="AX118" i="46" s="1" a="1"/>
  <c r="AX118" i="46" s="1"/>
  <c r="AW119" i="46"/>
  <c r="AX119" i="46" s="1" a="1"/>
  <c r="AX119" i="46" s="1"/>
  <c r="AW120" i="46"/>
  <c r="AX120" i="46" s="1" a="1"/>
  <c r="AX120" i="46" s="1"/>
  <c r="AW121" i="46"/>
  <c r="AX121" i="46" s="1" a="1"/>
  <c r="AX121" i="46" s="1"/>
  <c r="AW122" i="46"/>
  <c r="AX122" i="46" s="1" a="1"/>
  <c r="AX122" i="46" s="1"/>
  <c r="AW123" i="46"/>
  <c r="AX123" i="46" s="1" a="1"/>
  <c r="AX123" i="46" s="1"/>
  <c r="AW124" i="46"/>
  <c r="AX124" i="46" s="1" a="1"/>
  <c r="AX124" i="46" s="1"/>
  <c r="AW125" i="46"/>
  <c r="AX125" i="46" s="1" a="1"/>
  <c r="AX125" i="46" s="1"/>
  <c r="AW126" i="46"/>
  <c r="AX126" i="46" s="1" a="1"/>
  <c r="AX126" i="46" s="1"/>
  <c r="AW127" i="46"/>
  <c r="AX127" i="46" s="1" a="1"/>
  <c r="AX127" i="46" s="1"/>
  <c r="AW128" i="46"/>
  <c r="AX128" i="46" s="1" a="1"/>
  <c r="AX128" i="46" s="1"/>
  <c r="AW129" i="46"/>
  <c r="AX129" i="46" s="1" a="1"/>
  <c r="AX129" i="46" s="1"/>
  <c r="AW130" i="46"/>
  <c r="AX130" i="46" s="1" a="1"/>
  <c r="AX130" i="46" s="1"/>
  <c r="AW131" i="46"/>
  <c r="AX131" i="46" s="1" a="1"/>
  <c r="AX131" i="46" s="1"/>
  <c r="AW132" i="46"/>
  <c r="AX132" i="46" s="1" a="1"/>
  <c r="AX132" i="46" s="1"/>
  <c r="AW133" i="46"/>
  <c r="AX133" i="46" s="1" a="1"/>
  <c r="AX133" i="46" s="1"/>
  <c r="AW134" i="46"/>
  <c r="AX134" i="46" s="1" a="1"/>
  <c r="AX134" i="46" s="1"/>
  <c r="AW135" i="46"/>
  <c r="AX135" i="46" s="1" a="1"/>
  <c r="AX135" i="46" s="1"/>
  <c r="AW136" i="46"/>
  <c r="AX136" i="46" s="1" a="1"/>
  <c r="AX136" i="46" s="1"/>
  <c r="AW137" i="46"/>
  <c r="AX137" i="46" s="1" a="1"/>
  <c r="AX137" i="46" s="1"/>
  <c r="AW138" i="46"/>
  <c r="AX138" i="46" s="1" a="1"/>
  <c r="AX138" i="46" s="1"/>
  <c r="AW139" i="46"/>
  <c r="AX139" i="46" s="1" a="1"/>
  <c r="AX139" i="46" s="1"/>
  <c r="AW140" i="46"/>
  <c r="AX140" i="46" s="1" a="1"/>
  <c r="AX140" i="46" s="1"/>
  <c r="AW141" i="46"/>
  <c r="AX141" i="46" s="1" a="1"/>
  <c r="AX141" i="46" s="1"/>
  <c r="AW142" i="46"/>
  <c r="AX142" i="46" s="1" a="1"/>
  <c r="AX142" i="46" s="1"/>
  <c r="AW143" i="46"/>
  <c r="AX143" i="46" s="1" a="1"/>
  <c r="AX143" i="46" s="1"/>
  <c r="AW144" i="46"/>
  <c r="AX144" i="46" s="1" a="1"/>
  <c r="AX144" i="46" s="1"/>
  <c r="AW145" i="46"/>
  <c r="AX145" i="46" s="1" a="1"/>
  <c r="AX145" i="46" s="1"/>
  <c r="AW146" i="46"/>
  <c r="AX146" i="46" s="1" a="1"/>
  <c r="AX146" i="46" s="1"/>
  <c r="AW147" i="46"/>
  <c r="AX147" i="46" s="1" a="1"/>
  <c r="AX147" i="46" s="1"/>
  <c r="AW148" i="46"/>
  <c r="AX148" i="46" s="1" a="1"/>
  <c r="AX148" i="46" s="1"/>
  <c r="AW149" i="46"/>
  <c r="AX149" i="46" s="1" a="1"/>
  <c r="AX149" i="46" s="1"/>
  <c r="AW150" i="46"/>
  <c r="AX150" i="46" s="1" a="1"/>
  <c r="AX150" i="46" s="1"/>
  <c r="AW151" i="46"/>
  <c r="AX151" i="46" s="1" a="1"/>
  <c r="AX151" i="46" s="1"/>
  <c r="AW152" i="46"/>
  <c r="AX152" i="46" s="1" a="1"/>
  <c r="AX152" i="46" s="1"/>
  <c r="AW153" i="46"/>
  <c r="AX153" i="46" s="1" a="1"/>
  <c r="AX153" i="46" s="1"/>
  <c r="AW154" i="46"/>
  <c r="AX154" i="46" s="1" a="1"/>
  <c r="AX154" i="46" s="1"/>
  <c r="AW155" i="46"/>
  <c r="AX155" i="46" s="1" a="1"/>
  <c r="AX155" i="46" s="1"/>
  <c r="AW156" i="46"/>
  <c r="AX156" i="46" s="1" a="1"/>
  <c r="AX156" i="46" s="1"/>
  <c r="AW157" i="46"/>
  <c r="AX157" i="46" s="1" a="1"/>
  <c r="AX157" i="46" s="1"/>
  <c r="AW158" i="46"/>
  <c r="AX158" i="46" s="1" a="1"/>
  <c r="AX158" i="46" s="1"/>
  <c r="AW159" i="46"/>
  <c r="AX159" i="46" s="1" a="1"/>
  <c r="AX159" i="46" s="1"/>
  <c r="AW160" i="46"/>
  <c r="AX160" i="46" s="1" a="1"/>
  <c r="AX160" i="46" s="1"/>
  <c r="AW161" i="46"/>
  <c r="AX161" i="46" s="1" a="1"/>
  <c r="AX161" i="46" s="1"/>
  <c r="AW162" i="46"/>
  <c r="AX162" i="46" s="1" a="1"/>
  <c r="AX162" i="46" s="1"/>
  <c r="AW163" i="46"/>
  <c r="AX163" i="46" s="1" a="1"/>
  <c r="AX163" i="46" s="1"/>
  <c r="AW164" i="46"/>
  <c r="AX164" i="46" s="1" a="1"/>
  <c r="AX164" i="46" s="1"/>
  <c r="AW165" i="46"/>
  <c r="AX165" i="46" s="1" a="1"/>
  <c r="AX165" i="46" s="1"/>
  <c r="AW166" i="46"/>
  <c r="AX166" i="46" s="1" a="1"/>
  <c r="AX166" i="46" s="1"/>
  <c r="AW167" i="46"/>
  <c r="AX167" i="46" s="1" a="1"/>
  <c r="AX167" i="46" s="1"/>
  <c r="AW168" i="46"/>
  <c r="AX168" i="46" s="1" a="1"/>
  <c r="AX168" i="46" s="1"/>
  <c r="AW169" i="46"/>
  <c r="AX169" i="46" s="1" a="1"/>
  <c r="AX169" i="46" s="1"/>
  <c r="AW170" i="46"/>
  <c r="AX170" i="46" s="1" a="1"/>
  <c r="AX170" i="46" s="1"/>
  <c r="AW171" i="46"/>
  <c r="AX171" i="46" s="1" a="1"/>
  <c r="AX171" i="46" s="1"/>
  <c r="AW172" i="46"/>
  <c r="AX172" i="46" s="1" a="1"/>
  <c r="AX172" i="46" s="1"/>
  <c r="AW173" i="46"/>
  <c r="AX173" i="46" s="1" a="1"/>
  <c r="AX173" i="46" s="1"/>
  <c r="AW174" i="46"/>
  <c r="AX174" i="46" s="1" a="1"/>
  <c r="AX174" i="46" s="1"/>
  <c r="AW175" i="46"/>
  <c r="AX175" i="46" s="1" a="1"/>
  <c r="AX175" i="46" s="1"/>
  <c r="AW176" i="46"/>
  <c r="AX176" i="46" s="1" a="1"/>
  <c r="AX176" i="46" s="1"/>
  <c r="AW177" i="46"/>
  <c r="AX177" i="46" s="1" a="1"/>
  <c r="AX177" i="46" s="1"/>
  <c r="AW178" i="46"/>
  <c r="AX178" i="46" s="1" a="1"/>
  <c r="AX178" i="46" s="1"/>
  <c r="AW179" i="46"/>
  <c r="AX179" i="46" s="1" a="1"/>
  <c r="AX179" i="46" s="1"/>
  <c r="AW180" i="46"/>
  <c r="AX180" i="46" s="1" a="1"/>
  <c r="AX180" i="46" s="1"/>
  <c r="AW181" i="46"/>
  <c r="AX181" i="46" s="1" a="1"/>
  <c r="AX181" i="46" s="1"/>
  <c r="AW182" i="46"/>
  <c r="AX182" i="46" s="1" a="1"/>
  <c r="AX182" i="46" s="1"/>
  <c r="AW183" i="46"/>
  <c r="AX183" i="46" s="1" a="1"/>
  <c r="AX183" i="46" s="1"/>
  <c r="AW184" i="46"/>
  <c r="AX184" i="46" s="1" a="1"/>
  <c r="AX184" i="46" s="1"/>
  <c r="AW185" i="46"/>
  <c r="AX185" i="46" s="1" a="1"/>
  <c r="AX185" i="46" s="1"/>
  <c r="AW186" i="46"/>
  <c r="AX186" i="46" s="1" a="1"/>
  <c r="AX186" i="46" s="1"/>
  <c r="AW187" i="46"/>
  <c r="AX187" i="46" s="1" a="1"/>
  <c r="AX187" i="46" s="1"/>
  <c r="AW188" i="46"/>
  <c r="AX188" i="46" s="1" a="1"/>
  <c r="AX188" i="46" s="1"/>
  <c r="AW189" i="46"/>
  <c r="AX189" i="46" s="1" a="1"/>
  <c r="AX189" i="46" s="1"/>
  <c r="AW190" i="46"/>
  <c r="AX190" i="46" s="1" a="1"/>
  <c r="AX190" i="46" s="1"/>
  <c r="AW191" i="46"/>
  <c r="AX191" i="46" s="1" a="1"/>
  <c r="AX191" i="46" s="1"/>
  <c r="AW192" i="46"/>
  <c r="AX192" i="46" s="1" a="1"/>
  <c r="AX192" i="46" s="1"/>
  <c r="AW193" i="46"/>
  <c r="AX193" i="46" s="1" a="1"/>
  <c r="AX193" i="46" s="1"/>
  <c r="AW194" i="46"/>
  <c r="AX194" i="46" s="1" a="1"/>
  <c r="AX194" i="46" s="1"/>
  <c r="AW195" i="46"/>
  <c r="AX195" i="46" s="1" a="1"/>
  <c r="AX195" i="46" s="1"/>
  <c r="AW196" i="46"/>
  <c r="AX196" i="46" s="1" a="1"/>
  <c r="AX196" i="46" s="1"/>
  <c r="AW197" i="46"/>
  <c r="AX197" i="46" s="1" a="1"/>
  <c r="AX197" i="46" s="1"/>
  <c r="AW198" i="46"/>
  <c r="AX198" i="46" s="1" a="1"/>
  <c r="AX198" i="46" s="1"/>
  <c r="AW199" i="46"/>
  <c r="AX199" i="46" s="1" a="1"/>
  <c r="AX199" i="46" s="1"/>
  <c r="AW200" i="46"/>
  <c r="AX200" i="46" s="1" a="1"/>
  <c r="AX200" i="46" s="1"/>
  <c r="AW201" i="46"/>
  <c r="AX201" i="46" s="1" a="1"/>
  <c r="AX201" i="46" s="1"/>
  <c r="AW202" i="46"/>
  <c r="AX202" i="46" s="1" a="1"/>
  <c r="AX202" i="46" s="1"/>
  <c r="AW203" i="46"/>
  <c r="AX203" i="46" s="1" a="1"/>
  <c r="AX203" i="46" s="1"/>
  <c r="AW204" i="46"/>
  <c r="AX204" i="46" s="1" a="1"/>
  <c r="AX204" i="46" s="1"/>
  <c r="AW205" i="46"/>
  <c r="AX205" i="46" s="1" a="1"/>
  <c r="AX205" i="46" s="1"/>
  <c r="AW206" i="46"/>
  <c r="AX206" i="46" s="1" a="1"/>
  <c r="AX206" i="46" s="1"/>
  <c r="AW207" i="46"/>
  <c r="AX207" i="46" s="1" a="1"/>
  <c r="AX207" i="46" s="1"/>
  <c r="AW208" i="46"/>
  <c r="AX208" i="46" s="1" a="1"/>
  <c r="AX208" i="46" s="1"/>
  <c r="AW209" i="46"/>
  <c r="AX209" i="46" s="1" a="1"/>
  <c r="AX209" i="46" s="1"/>
  <c r="AW210" i="46"/>
  <c r="AX210" i="46" s="1" a="1"/>
  <c r="AX210" i="46" s="1"/>
  <c r="AW211" i="46"/>
  <c r="AX211" i="46" s="1" a="1"/>
  <c r="AX211" i="46" s="1"/>
  <c r="AW212" i="46"/>
  <c r="AX212" i="46" s="1" a="1"/>
  <c r="AX212" i="46" s="1"/>
  <c r="AW213" i="46"/>
  <c r="AX213" i="46" s="1" a="1"/>
  <c r="AX213" i="46" s="1"/>
  <c r="AW214" i="46"/>
  <c r="AX214" i="46" s="1" a="1"/>
  <c r="AX214" i="46" s="1"/>
  <c r="AW215" i="46"/>
  <c r="AX215" i="46" s="1" a="1"/>
  <c r="AX215" i="46" s="1"/>
  <c r="AW216" i="46"/>
  <c r="AX216" i="46" s="1" a="1"/>
  <c r="AX216" i="46" s="1"/>
  <c r="AW217" i="46"/>
  <c r="AX217" i="46" s="1" a="1"/>
  <c r="AX217" i="46" s="1"/>
  <c r="AW218" i="46"/>
  <c r="AX218" i="46" s="1" a="1"/>
  <c r="AX218" i="46" s="1"/>
  <c r="AW219" i="46"/>
  <c r="AX219" i="46" s="1" a="1"/>
  <c r="AX219" i="46" s="1"/>
  <c r="AW220" i="46"/>
  <c r="AX220" i="46" s="1" a="1"/>
  <c r="AX220" i="46" s="1"/>
  <c r="AW221" i="46"/>
  <c r="AX221" i="46" s="1" a="1"/>
  <c r="AX221" i="46" s="1"/>
  <c r="AW222" i="46"/>
  <c r="AX222" i="46" s="1" a="1"/>
  <c r="AX222" i="46" s="1"/>
  <c r="AW223" i="46"/>
  <c r="AX223" i="46" s="1" a="1"/>
  <c r="AX223" i="46" s="1"/>
  <c r="AW224" i="46"/>
  <c r="AX224" i="46" s="1" a="1"/>
  <c r="AX224" i="46" s="1"/>
  <c r="AW225" i="46"/>
  <c r="AX225" i="46" s="1" a="1"/>
  <c r="AX225" i="46" s="1"/>
  <c r="AW226" i="46"/>
  <c r="AX226" i="46" s="1" a="1"/>
  <c r="AX226" i="46" s="1"/>
  <c r="AW227" i="46"/>
  <c r="AX227" i="46" s="1" a="1"/>
  <c r="AX227" i="46" s="1"/>
  <c r="AW228" i="46"/>
  <c r="AX228" i="46" s="1" a="1"/>
  <c r="AX228" i="46" s="1"/>
  <c r="AW229" i="46"/>
  <c r="AX229" i="46" s="1" a="1"/>
  <c r="AX229" i="46" s="1"/>
  <c r="AW230" i="46"/>
  <c r="AX230" i="46" s="1" a="1"/>
  <c r="AX230" i="46" s="1"/>
  <c r="AW231" i="46"/>
  <c r="AX231" i="46" s="1" a="1"/>
  <c r="AX231" i="46" s="1"/>
  <c r="AW232" i="46"/>
  <c r="AX232" i="46" s="1" a="1"/>
  <c r="AX232" i="46" s="1"/>
  <c r="AW233" i="46"/>
  <c r="AX233" i="46" s="1" a="1"/>
  <c r="AX233" i="46" s="1"/>
  <c r="AW234" i="46"/>
  <c r="AX234" i="46" s="1" a="1"/>
  <c r="AX234" i="46" s="1"/>
  <c r="AW235" i="46"/>
  <c r="AX235" i="46" s="1" a="1"/>
  <c r="AX235" i="46" s="1"/>
  <c r="AW236" i="46"/>
  <c r="AX236" i="46" s="1" a="1"/>
  <c r="AX236" i="46" s="1"/>
  <c r="AW237" i="46"/>
  <c r="AX237" i="46" s="1" a="1"/>
  <c r="AX237" i="46" s="1"/>
  <c r="AW238" i="46"/>
  <c r="AX238" i="46" s="1" a="1"/>
  <c r="AX238" i="46" s="1"/>
  <c r="AW239" i="46"/>
  <c r="AX239" i="46" s="1" a="1"/>
  <c r="AX239" i="46" s="1"/>
  <c r="AW240" i="46"/>
  <c r="AX240" i="46" s="1" a="1"/>
  <c r="AX240" i="46" s="1"/>
  <c r="AW241" i="46"/>
  <c r="AX241" i="46" s="1" a="1"/>
  <c r="AX241" i="46" s="1"/>
  <c r="AW242" i="46"/>
  <c r="AX242" i="46" s="1" a="1"/>
  <c r="AX242" i="46" s="1"/>
  <c r="AW243" i="46"/>
  <c r="AX243" i="46" s="1" a="1"/>
  <c r="AX243" i="46" s="1"/>
  <c r="AW244" i="46"/>
  <c r="AX244" i="46" s="1" a="1"/>
  <c r="AX244" i="46" s="1"/>
  <c r="AW245" i="46"/>
  <c r="AX245" i="46" s="1" a="1"/>
  <c r="AX245" i="46" s="1"/>
  <c r="AW246" i="46"/>
  <c r="AX246" i="46" s="1" a="1"/>
  <c r="AX246" i="46" s="1"/>
  <c r="AW247" i="46"/>
  <c r="AX247" i="46" s="1" a="1"/>
  <c r="AX247" i="46" s="1"/>
  <c r="AW248" i="46"/>
  <c r="AX248" i="46" s="1" a="1"/>
  <c r="AX248" i="46" s="1"/>
  <c r="AW249" i="46"/>
  <c r="AX249" i="46" s="1" a="1"/>
  <c r="AX249" i="46" s="1"/>
  <c r="AW250" i="46"/>
  <c r="AX250" i="46" s="1" a="1"/>
  <c r="AX250" i="46" s="1"/>
  <c r="AW251" i="46"/>
  <c r="AX251" i="46" s="1" a="1"/>
  <c r="AX251" i="46" s="1"/>
  <c r="AW252" i="46"/>
  <c r="AX252" i="46" s="1" a="1"/>
  <c r="AX252" i="46" s="1"/>
  <c r="AW253" i="46"/>
  <c r="AX253" i="46" s="1" a="1"/>
  <c r="AX253" i="46" s="1"/>
  <c r="AW254" i="46"/>
  <c r="AX254" i="46" s="1" a="1"/>
  <c r="AX254" i="46" s="1"/>
  <c r="AW255" i="46"/>
  <c r="AX255" i="46" s="1" a="1"/>
  <c r="AX255" i="46" s="1"/>
  <c r="AW256" i="46"/>
  <c r="AX256" i="46" s="1" a="1"/>
  <c r="AX256" i="46" s="1"/>
  <c r="AW257" i="46"/>
  <c r="AX257" i="46" s="1" a="1"/>
  <c r="AX257" i="46" s="1"/>
  <c r="AW258" i="46"/>
  <c r="AX258" i="46" s="1" a="1"/>
  <c r="AX258" i="46" s="1"/>
  <c r="AW259" i="46"/>
  <c r="AX259" i="46" s="1" a="1"/>
  <c r="AX259" i="46" s="1"/>
  <c r="AW260" i="46"/>
  <c r="AX260" i="46" s="1" a="1"/>
  <c r="AX260" i="46" s="1"/>
  <c r="AW261" i="46"/>
  <c r="AX261" i="46" s="1" a="1"/>
  <c r="AX261" i="46" s="1"/>
  <c r="AW262" i="46"/>
  <c r="AX262" i="46" s="1" a="1"/>
  <c r="AX262" i="46" s="1"/>
  <c r="AW263" i="46"/>
  <c r="AX263" i="46" s="1" a="1"/>
  <c r="AX263" i="46" s="1"/>
  <c r="AW264" i="46"/>
  <c r="AX264" i="46" s="1" a="1"/>
  <c r="AX264" i="46" s="1"/>
  <c r="AW265" i="46"/>
  <c r="AX265" i="46" s="1" a="1"/>
  <c r="AX265" i="46" s="1"/>
  <c r="AW266" i="46"/>
  <c r="AX266" i="46" s="1" a="1"/>
  <c r="AX266" i="46" s="1"/>
  <c r="AW267" i="46"/>
  <c r="AX267" i="46" s="1" a="1"/>
  <c r="AX267" i="46" s="1"/>
  <c r="AW268" i="46"/>
  <c r="AX268" i="46" s="1" a="1"/>
  <c r="AX268" i="46" s="1"/>
  <c r="AW269" i="46"/>
  <c r="AX269" i="46" s="1" a="1"/>
  <c r="AX269" i="46" s="1"/>
  <c r="AW270" i="46"/>
  <c r="AX270" i="46" s="1" a="1"/>
  <c r="AX270" i="46" s="1"/>
  <c r="AW271" i="46"/>
  <c r="AX271" i="46" s="1" a="1"/>
  <c r="AX271" i="46" s="1"/>
  <c r="AW272" i="46"/>
  <c r="AX272" i="46" s="1" a="1"/>
  <c r="AX272" i="46" s="1"/>
  <c r="AW273" i="46"/>
  <c r="AX273" i="46" s="1" a="1"/>
  <c r="AX273" i="46" s="1"/>
  <c r="AW274" i="46"/>
  <c r="AX274" i="46" s="1" a="1"/>
  <c r="AX274" i="46" s="1"/>
  <c r="AW275" i="46"/>
  <c r="AX275" i="46" s="1" a="1"/>
  <c r="AX275" i="46" s="1"/>
  <c r="AW276" i="46"/>
  <c r="AX276" i="46" s="1" a="1"/>
  <c r="AX276" i="46" s="1"/>
  <c r="AW277" i="46"/>
  <c r="AX277" i="46" s="1" a="1"/>
  <c r="AX277" i="46" s="1"/>
  <c r="AW278" i="46"/>
  <c r="AX278" i="46" s="1" a="1"/>
  <c r="AX278" i="46" s="1"/>
  <c r="AW279" i="46"/>
  <c r="AX279" i="46" s="1" a="1"/>
  <c r="AX279" i="46" s="1"/>
  <c r="AW280" i="46"/>
  <c r="AX280" i="46" s="1" a="1"/>
  <c r="AX280" i="46" s="1"/>
  <c r="AW281" i="46"/>
  <c r="AX281" i="46" s="1" a="1"/>
  <c r="AX281" i="46" s="1"/>
  <c r="AW282" i="46"/>
  <c r="AX282" i="46" s="1" a="1"/>
  <c r="AX282" i="46" s="1"/>
  <c r="AW283" i="46"/>
  <c r="AX283" i="46" s="1" a="1"/>
  <c r="AX283" i="46" s="1"/>
  <c r="AW284" i="46"/>
  <c r="AX284" i="46" s="1" a="1"/>
  <c r="AX284" i="46" s="1"/>
  <c r="AW285" i="46"/>
  <c r="AX285" i="46" s="1" a="1"/>
  <c r="AX285" i="46" s="1"/>
  <c r="AW286" i="46"/>
  <c r="AX286" i="46" s="1" a="1"/>
  <c r="AX286" i="46" s="1"/>
  <c r="AW287" i="46"/>
  <c r="AX287" i="46" s="1" a="1"/>
  <c r="AX287" i="46" s="1"/>
  <c r="AW288" i="46"/>
  <c r="AX288" i="46" s="1" a="1"/>
  <c r="AX288" i="46" s="1"/>
  <c r="AW289" i="46"/>
  <c r="AX289" i="46" s="1" a="1"/>
  <c r="AX289" i="46" s="1"/>
  <c r="AW290" i="46"/>
  <c r="AX290" i="46" s="1" a="1"/>
  <c r="AX290" i="46" s="1"/>
  <c r="AW291" i="46"/>
  <c r="AX291" i="46" s="1" a="1"/>
  <c r="AX291" i="46" s="1"/>
  <c r="AW292" i="46"/>
  <c r="AX292" i="46" s="1" a="1"/>
  <c r="AX292" i="46" s="1"/>
  <c r="AW293" i="46"/>
  <c r="AX293" i="46" s="1" a="1"/>
  <c r="AX293" i="46" s="1"/>
  <c r="AW294" i="46"/>
  <c r="AX294" i="46" s="1" a="1"/>
  <c r="AX294" i="46" s="1"/>
  <c r="AW295" i="46"/>
  <c r="AX295" i="46" s="1" a="1"/>
  <c r="AX295" i="46" s="1"/>
  <c r="AW296" i="46"/>
  <c r="AX296" i="46" s="1" a="1"/>
  <c r="AX296" i="46" s="1"/>
  <c r="AW297" i="46"/>
  <c r="AX297" i="46" s="1" a="1"/>
  <c r="AX297" i="46" s="1"/>
  <c r="AW298" i="46"/>
  <c r="AX298" i="46" s="1" a="1"/>
  <c r="AX298" i="46" s="1"/>
  <c r="AW299" i="46"/>
  <c r="AX299" i="46" s="1" a="1"/>
  <c r="AX299" i="46" s="1"/>
  <c r="AW300" i="46"/>
  <c r="AX300" i="46" s="1" a="1"/>
  <c r="AX300" i="46" s="1"/>
  <c r="AW301" i="46"/>
  <c r="AX301" i="46" s="1" a="1"/>
  <c r="AX301" i="46" s="1"/>
  <c r="AW302" i="46"/>
  <c r="AX302" i="46" s="1" a="1"/>
  <c r="AX302" i="46" s="1"/>
  <c r="AW303" i="46"/>
  <c r="AX303" i="46" s="1" a="1"/>
  <c r="AX303" i="46" s="1"/>
  <c r="AW304" i="46"/>
  <c r="AX304" i="46" s="1" a="1"/>
  <c r="AX304" i="46" s="1"/>
  <c r="AW305" i="46"/>
  <c r="AX305" i="46" s="1" a="1"/>
  <c r="AX305" i="46" s="1"/>
  <c r="AW306" i="46"/>
  <c r="AX306" i="46" s="1" a="1"/>
  <c r="AX306" i="46" s="1"/>
  <c r="AW307" i="46"/>
  <c r="AX307" i="46" s="1" a="1"/>
  <c r="AX307" i="46" s="1"/>
  <c r="AW308" i="46"/>
  <c r="AX308" i="46" s="1" a="1"/>
  <c r="AX308" i="46" s="1"/>
  <c r="AW309" i="46"/>
  <c r="AX309" i="46" s="1" a="1"/>
  <c r="AX309" i="46" s="1"/>
  <c r="AW310" i="46"/>
  <c r="AX310" i="46" s="1" a="1"/>
  <c r="AX310" i="46" s="1"/>
  <c r="AW311" i="46"/>
  <c r="AX311" i="46" s="1" a="1"/>
  <c r="AX311" i="46" s="1"/>
  <c r="AW312" i="46"/>
  <c r="AX312" i="46" s="1" a="1"/>
  <c r="AX312" i="46" s="1"/>
  <c r="AW313" i="46"/>
  <c r="AX313" i="46" s="1" a="1"/>
  <c r="AX313" i="46" s="1"/>
  <c r="AW314" i="46"/>
  <c r="AX314" i="46" s="1" a="1"/>
  <c r="AX314" i="46" s="1"/>
  <c r="AW315" i="46"/>
  <c r="AX315" i="46" s="1" a="1"/>
  <c r="AX315" i="46" s="1"/>
  <c r="AW316" i="46"/>
  <c r="AX316" i="46" s="1" a="1"/>
  <c r="AX316" i="46" s="1"/>
  <c r="AW317" i="46"/>
  <c r="AX317" i="46" s="1" a="1"/>
  <c r="AX317" i="46" s="1"/>
  <c r="AW318" i="46"/>
  <c r="AX318" i="46" s="1" a="1"/>
  <c r="AX318" i="46" s="1"/>
  <c r="AW319" i="46"/>
  <c r="AX319" i="46" s="1" a="1"/>
  <c r="AX319" i="46" s="1"/>
  <c r="AW320" i="46"/>
  <c r="AX320" i="46" s="1" a="1"/>
  <c r="AX320" i="46" s="1"/>
  <c r="AW321" i="46"/>
  <c r="AX321" i="46" s="1" a="1"/>
  <c r="AX321" i="46" s="1"/>
  <c r="AW322" i="46"/>
  <c r="AX322" i="46" s="1" a="1"/>
  <c r="AX322" i="46" s="1"/>
  <c r="AW323" i="46"/>
  <c r="AX323" i="46" s="1" a="1"/>
  <c r="AX323" i="46" s="1"/>
  <c r="AW324" i="46"/>
  <c r="AX324" i="46" s="1" a="1"/>
  <c r="AX324" i="46" s="1"/>
  <c r="AW325" i="46"/>
  <c r="AX325" i="46" s="1" a="1"/>
  <c r="AX325" i="46" s="1"/>
  <c r="AW326" i="46"/>
  <c r="AX326" i="46" s="1" a="1"/>
  <c r="AX326" i="46" s="1"/>
  <c r="AW327" i="46"/>
  <c r="AX327" i="46" s="1" a="1"/>
  <c r="AX327" i="46" s="1"/>
  <c r="AW328" i="46"/>
  <c r="AX328" i="46" s="1" a="1"/>
  <c r="AX328" i="46" s="1"/>
  <c r="AW329" i="46"/>
  <c r="AX329" i="46" s="1" a="1"/>
  <c r="AX329" i="46" s="1"/>
  <c r="AW330" i="46"/>
  <c r="AX330" i="46" s="1" a="1"/>
  <c r="AX330" i="46" s="1"/>
  <c r="AW331" i="46"/>
  <c r="AX331" i="46" s="1" a="1"/>
  <c r="AX331" i="46" s="1"/>
  <c r="AW332" i="46"/>
  <c r="AX332" i="46" s="1" a="1"/>
  <c r="AX332" i="46" s="1"/>
  <c r="AW333" i="46"/>
  <c r="AX333" i="46" s="1" a="1"/>
  <c r="AX333" i="46" s="1"/>
  <c r="AW334" i="46"/>
  <c r="AX334" i="46" s="1" a="1"/>
  <c r="AX334" i="46" s="1"/>
  <c r="AW335" i="46"/>
  <c r="AX335" i="46" s="1" a="1"/>
  <c r="AX335" i="46" s="1"/>
  <c r="AW336" i="46"/>
  <c r="AX336" i="46" s="1" a="1"/>
  <c r="AX336" i="46" s="1"/>
  <c r="AW337" i="46"/>
  <c r="AX337" i="46" s="1" a="1"/>
  <c r="AX337" i="46" s="1"/>
  <c r="AW338" i="46"/>
  <c r="AX338" i="46" s="1" a="1"/>
  <c r="AX338" i="46" s="1"/>
  <c r="AW339" i="46"/>
  <c r="AX339" i="46" s="1" a="1"/>
  <c r="AX339" i="46" s="1"/>
  <c r="AW340" i="46"/>
  <c r="AX340" i="46" s="1" a="1"/>
  <c r="AX340" i="46" s="1"/>
  <c r="AW341" i="46"/>
  <c r="AX341" i="46" s="1" a="1"/>
  <c r="AX341" i="46" s="1"/>
  <c r="AW342" i="46"/>
  <c r="AX342" i="46" s="1" a="1"/>
  <c r="AX342" i="46" s="1"/>
  <c r="AW343" i="46"/>
  <c r="AX343" i="46" s="1" a="1"/>
  <c r="AX343" i="46" s="1"/>
  <c r="AW344" i="46"/>
  <c r="AX344" i="46" s="1" a="1"/>
  <c r="AX344" i="46" s="1"/>
  <c r="AW345" i="46"/>
  <c r="AX345" i="46" s="1" a="1"/>
  <c r="AX345" i="46" s="1"/>
  <c r="AW346" i="46"/>
  <c r="AX346" i="46" s="1" a="1"/>
  <c r="AX346" i="46" s="1"/>
  <c r="AW347" i="46"/>
  <c r="AX347" i="46" s="1" a="1"/>
  <c r="AX347" i="46" s="1"/>
  <c r="AW348" i="46"/>
  <c r="AX348" i="46" s="1" a="1"/>
  <c r="AX348" i="46" s="1"/>
  <c r="AW349" i="46"/>
  <c r="AX349" i="46" s="1" a="1"/>
  <c r="AX349" i="46" s="1"/>
  <c r="AW350" i="46"/>
  <c r="AX350" i="46" s="1" a="1"/>
  <c r="AX350" i="46" s="1"/>
  <c r="AW351" i="46"/>
  <c r="AX351" i="46" s="1" a="1"/>
  <c r="AX351" i="46" s="1"/>
  <c r="AW352" i="46"/>
  <c r="AX352" i="46" s="1" a="1"/>
  <c r="AX352" i="46" s="1"/>
  <c r="AW353" i="46"/>
  <c r="AX353" i="46" s="1" a="1"/>
  <c r="AX353" i="46" s="1"/>
  <c r="AW354" i="46"/>
  <c r="AX354" i="46" s="1" a="1"/>
  <c r="AX354" i="46" s="1"/>
  <c r="AW355" i="46"/>
  <c r="AX355" i="46" s="1" a="1"/>
  <c r="AX355" i="46" s="1"/>
  <c r="AW356" i="46"/>
  <c r="AX356" i="46" s="1" a="1"/>
  <c r="AX356" i="46" s="1"/>
  <c r="AW357" i="46"/>
  <c r="AX357" i="46" s="1" a="1"/>
  <c r="AX357" i="46" s="1"/>
  <c r="AW358" i="46"/>
  <c r="AX358" i="46" s="1" a="1"/>
  <c r="AX358" i="46" s="1"/>
  <c r="AW359" i="46"/>
  <c r="AX359" i="46" s="1" a="1"/>
  <c r="AX359" i="46" s="1"/>
  <c r="AW360" i="46"/>
  <c r="AX360" i="46" s="1" a="1"/>
  <c r="AX360" i="46" s="1"/>
  <c r="AW361" i="46"/>
  <c r="AX361" i="46" s="1" a="1"/>
  <c r="AX361" i="46" s="1"/>
  <c r="AW362" i="46"/>
  <c r="AX362" i="46" s="1" a="1"/>
  <c r="AX362" i="46" s="1"/>
  <c r="AW363" i="46"/>
  <c r="AX363" i="46" s="1" a="1"/>
  <c r="AX363" i="46" s="1"/>
  <c r="AW364" i="46"/>
  <c r="AX364" i="46" s="1" a="1"/>
  <c r="AX364" i="46" s="1"/>
  <c r="AW365" i="46"/>
  <c r="AX365" i="46" s="1" a="1"/>
  <c r="AX365" i="46" s="1"/>
  <c r="AW366" i="46"/>
  <c r="AX366" i="46" s="1" a="1"/>
  <c r="AX366" i="46" s="1"/>
  <c r="AW367" i="46"/>
  <c r="AX367" i="46" s="1" a="1"/>
  <c r="AX367" i="46" s="1"/>
  <c r="AW368" i="46"/>
  <c r="AX368" i="46" s="1" a="1"/>
  <c r="AX368" i="46" s="1"/>
  <c r="AW369" i="46"/>
  <c r="AX369" i="46" s="1" a="1"/>
  <c r="AX369" i="46" s="1"/>
  <c r="AW370" i="46"/>
  <c r="AX370" i="46" s="1" a="1"/>
  <c r="AX370" i="46" s="1"/>
  <c r="AW371" i="46"/>
  <c r="AX371" i="46" s="1" a="1"/>
  <c r="AX371" i="46" s="1"/>
  <c r="AW372" i="46"/>
  <c r="AX372" i="46" s="1" a="1"/>
  <c r="AX372" i="46" s="1"/>
  <c r="AW373" i="46"/>
  <c r="AX373" i="46" s="1" a="1"/>
  <c r="AX373" i="46" s="1"/>
  <c r="AW374" i="46"/>
  <c r="AX374" i="46" s="1" a="1"/>
  <c r="AX374" i="46" s="1"/>
  <c r="AW375" i="46"/>
  <c r="AX375" i="46" s="1" a="1"/>
  <c r="AX375" i="46" s="1"/>
  <c r="AW376" i="46"/>
  <c r="AX376" i="46" s="1" a="1"/>
  <c r="AX376" i="46" s="1"/>
  <c r="AW377" i="46"/>
  <c r="AX377" i="46" s="1" a="1"/>
  <c r="AX377" i="46" s="1"/>
  <c r="AW378" i="46"/>
  <c r="AX378" i="46" s="1" a="1"/>
  <c r="AX378" i="46" s="1"/>
  <c r="AW379" i="46"/>
  <c r="AX379" i="46" s="1" a="1"/>
  <c r="AX379" i="46" s="1"/>
  <c r="AW380" i="46"/>
  <c r="AX380" i="46" s="1" a="1"/>
  <c r="AX380" i="46" s="1"/>
  <c r="AW381" i="46"/>
  <c r="AX381" i="46" s="1" a="1"/>
  <c r="AX381" i="46" s="1"/>
  <c r="AW382" i="46"/>
  <c r="AX382" i="46" s="1" a="1"/>
  <c r="AX382" i="46" s="1"/>
  <c r="AW383" i="46"/>
  <c r="AX383" i="46" s="1" a="1"/>
  <c r="AX383" i="46" s="1"/>
  <c r="AW384" i="46"/>
  <c r="AX384" i="46" s="1" a="1"/>
  <c r="AX384" i="46" s="1"/>
  <c r="AW385" i="46"/>
  <c r="AX385" i="46" s="1" a="1"/>
  <c r="AX385" i="46" s="1"/>
  <c r="AW386" i="46"/>
  <c r="AX386" i="46" s="1" a="1"/>
  <c r="AX386" i="46" s="1"/>
  <c r="AW387" i="46"/>
  <c r="AX387" i="46" s="1" a="1"/>
  <c r="AX387" i="46" s="1"/>
  <c r="AW388" i="46"/>
  <c r="AX388" i="46" s="1" a="1"/>
  <c r="AX388" i="46" s="1"/>
  <c r="AW389" i="46"/>
  <c r="AX389" i="46" s="1" a="1"/>
  <c r="AX389" i="46" s="1"/>
  <c r="AW390" i="46"/>
  <c r="AX390" i="46" s="1" a="1"/>
  <c r="AX390" i="46" s="1"/>
  <c r="AW391" i="46"/>
  <c r="AX391" i="46" s="1" a="1"/>
  <c r="AX391" i="46" s="1"/>
  <c r="AW392" i="46"/>
  <c r="AX392" i="46" s="1" a="1"/>
  <c r="AX392" i="46" s="1"/>
  <c r="AW393" i="46"/>
  <c r="AX393" i="46" s="1" a="1"/>
  <c r="AX393" i="46" s="1"/>
  <c r="AW394" i="46"/>
  <c r="AX394" i="46" s="1" a="1"/>
  <c r="AX394" i="46" s="1"/>
  <c r="AW395" i="46"/>
  <c r="AX395" i="46" s="1" a="1"/>
  <c r="AX395" i="46" s="1"/>
  <c r="AW396" i="46"/>
  <c r="AX396" i="46" s="1" a="1"/>
  <c r="AX396" i="46" s="1"/>
  <c r="AW397" i="46"/>
  <c r="AX397" i="46" s="1" a="1"/>
  <c r="AX397" i="46" s="1"/>
  <c r="AW398" i="46"/>
  <c r="AX398" i="46" s="1" a="1"/>
  <c r="AX398" i="46" s="1"/>
  <c r="AW399" i="46"/>
  <c r="AX399" i="46" s="1" a="1"/>
  <c r="AX399" i="46" s="1"/>
  <c r="AW400" i="46"/>
  <c r="AX400" i="46" s="1" a="1"/>
  <c r="AX400" i="46" s="1"/>
  <c r="AW401" i="46"/>
  <c r="AX401" i="46" s="1" a="1"/>
  <c r="AX401" i="46" s="1"/>
  <c r="AW402" i="46"/>
  <c r="AX402" i="46" s="1" a="1"/>
  <c r="AX402" i="46" s="1"/>
  <c r="AW403" i="46"/>
  <c r="AX403" i="46" s="1" a="1"/>
  <c r="AX403" i="46" s="1"/>
  <c r="AW404" i="46"/>
  <c r="AX404" i="46" s="1" a="1"/>
  <c r="AX404" i="46" s="1"/>
  <c r="AW405" i="46"/>
  <c r="AX405" i="46" s="1" a="1"/>
  <c r="AX405" i="46" s="1"/>
  <c r="AW406" i="46"/>
  <c r="AX406" i="46" s="1" a="1"/>
  <c r="AX406" i="46" s="1"/>
  <c r="AW407" i="46"/>
  <c r="AX407" i="46" s="1" a="1"/>
  <c r="AX407" i="46" s="1"/>
  <c r="AW408" i="46"/>
  <c r="AX408" i="46" s="1" a="1"/>
  <c r="AX408" i="46" s="1"/>
  <c r="AW409" i="46"/>
  <c r="AX409" i="46" s="1" a="1"/>
  <c r="AX409" i="46" s="1"/>
  <c r="AW410" i="46"/>
  <c r="AX410" i="46" s="1" a="1"/>
  <c r="AX410" i="46" s="1"/>
  <c r="AW411" i="46"/>
  <c r="AX411" i="46" s="1" a="1"/>
  <c r="AX411" i="46" s="1"/>
  <c r="AW412" i="46"/>
  <c r="AX412" i="46" s="1" a="1"/>
  <c r="AX412" i="46" s="1"/>
  <c r="AW413" i="46"/>
  <c r="AX413" i="46" s="1" a="1"/>
  <c r="AX413" i="46" s="1"/>
  <c r="AW414" i="46"/>
  <c r="AX414" i="46" s="1" a="1"/>
  <c r="AX414" i="46" s="1"/>
  <c r="AW415" i="46"/>
  <c r="AX415" i="46" s="1" a="1"/>
  <c r="AX415" i="46" s="1"/>
  <c r="AW416" i="46"/>
  <c r="AX416" i="46" s="1" a="1"/>
  <c r="AX416" i="46" s="1"/>
  <c r="AW417" i="46"/>
  <c r="AX417" i="46" s="1" a="1"/>
  <c r="AX417" i="46" s="1"/>
  <c r="AW418" i="46"/>
  <c r="AX418" i="46" s="1" a="1"/>
  <c r="AX418" i="46" s="1"/>
  <c r="AW419" i="46"/>
  <c r="AX419" i="46" s="1" a="1"/>
  <c r="AX419" i="46" s="1"/>
  <c r="AW420" i="46"/>
  <c r="AX420" i="46" s="1" a="1"/>
  <c r="AX420" i="46" s="1"/>
  <c r="AW421" i="46"/>
  <c r="AX421" i="46" s="1" a="1"/>
  <c r="AX421" i="46" s="1"/>
  <c r="AW422" i="46"/>
  <c r="AX422" i="46" s="1" a="1"/>
  <c r="AX422" i="46" s="1"/>
  <c r="AW423" i="46"/>
  <c r="AX423" i="46" s="1" a="1"/>
  <c r="AX423" i="46" s="1"/>
  <c r="AW424" i="46"/>
  <c r="AX424" i="46" s="1" a="1"/>
  <c r="AX424" i="46" s="1"/>
  <c r="AW425" i="46"/>
  <c r="AX425" i="46" s="1" a="1"/>
  <c r="AX425" i="46" s="1"/>
  <c r="AW426" i="46"/>
  <c r="AX426" i="46" s="1" a="1"/>
  <c r="AX426" i="46" s="1"/>
  <c r="AW427" i="46"/>
  <c r="AX427" i="46" s="1" a="1"/>
  <c r="AX427" i="46" s="1"/>
  <c r="AW428" i="46"/>
  <c r="AX428" i="46" s="1" a="1"/>
  <c r="AX428" i="46" s="1"/>
  <c r="AW429" i="46"/>
  <c r="AX429" i="46" s="1" a="1"/>
  <c r="AX429" i="46" s="1"/>
  <c r="AW430" i="46"/>
  <c r="AX430" i="46" s="1" a="1"/>
  <c r="AX430" i="46" s="1"/>
  <c r="AW431" i="46"/>
  <c r="AX431" i="46" s="1" a="1"/>
  <c r="AX431" i="46" s="1"/>
  <c r="AW432" i="46"/>
  <c r="AX432" i="46" s="1" a="1"/>
  <c r="AX432" i="46" s="1"/>
  <c r="AW433" i="46"/>
  <c r="AX433" i="46" s="1" a="1"/>
  <c r="AX433" i="46" s="1"/>
  <c r="AW434" i="46"/>
  <c r="AX434" i="46" s="1" a="1"/>
  <c r="AX434" i="46" s="1"/>
  <c r="AW435" i="46"/>
  <c r="AX435" i="46" s="1" a="1"/>
  <c r="AX435" i="46" s="1"/>
  <c r="AW436" i="46"/>
  <c r="AX436" i="46" s="1" a="1"/>
  <c r="AX436" i="46" s="1"/>
  <c r="AW437" i="46"/>
  <c r="AX437" i="46" s="1" a="1"/>
  <c r="AX437" i="46" s="1"/>
  <c r="AW8" i="46"/>
  <c r="AX8" i="46" s="1" a="1"/>
  <c r="AX8" i="46" s="1"/>
  <c r="AW9" i="46"/>
  <c r="AX9" i="46" s="1" a="1"/>
  <c r="AX9" i="46" s="1"/>
  <c r="AW10" i="46"/>
  <c r="AX10" i="46" s="1" a="1"/>
  <c r="AX10" i="46" s="1"/>
  <c r="AW11" i="46"/>
  <c r="AX11" i="46" s="1" a="1"/>
  <c r="AX11" i="46" s="1"/>
  <c r="AW12" i="46"/>
  <c r="AX12" i="46" s="1" a="1"/>
  <c r="AX12" i="46" s="1"/>
  <c r="AW7" i="46"/>
  <c r="AX7" i="46" s="1" a="1"/>
  <c r="AX7" i="46" s="1"/>
  <c r="AV8" i="46"/>
  <c r="AV9" i="46"/>
  <c r="AV10" i="46"/>
  <c r="AV11" i="46"/>
  <c r="AV12" i="46"/>
  <c r="AV13" i="46"/>
  <c r="AV14" i="46"/>
  <c r="AV15" i="46"/>
  <c r="AV16" i="46"/>
  <c r="AV17" i="46"/>
  <c r="AV18" i="46"/>
  <c r="AV19" i="46"/>
  <c r="AV20" i="46"/>
  <c r="AV21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4" i="46"/>
  <c r="AV35" i="46"/>
  <c r="AV36" i="46"/>
  <c r="AV37" i="46"/>
  <c r="AV38" i="46"/>
  <c r="AV39" i="46"/>
  <c r="AV40" i="46"/>
  <c r="AV41" i="46"/>
  <c r="AV42" i="46"/>
  <c r="AV43" i="46"/>
  <c r="AV44" i="46"/>
  <c r="AV45" i="46"/>
  <c r="AV46" i="46"/>
  <c r="AV47" i="46"/>
  <c r="AV48" i="46"/>
  <c r="AV49" i="46"/>
  <c r="AV50" i="46"/>
  <c r="AV51" i="46"/>
  <c r="AV52" i="46"/>
  <c r="AV53" i="46"/>
  <c r="AV54" i="46"/>
  <c r="AV55" i="46"/>
  <c r="AV56" i="46"/>
  <c r="AV57" i="46"/>
  <c r="AV58" i="46"/>
  <c r="AV59" i="46"/>
  <c r="AV60" i="46"/>
  <c r="AV61" i="46"/>
  <c r="AV62" i="46"/>
  <c r="AV63" i="46"/>
  <c r="AV64" i="46"/>
  <c r="AV65" i="46"/>
  <c r="AV66" i="46"/>
  <c r="AV67" i="46"/>
  <c r="AV68" i="46"/>
  <c r="AV69" i="46"/>
  <c r="AV70" i="46"/>
  <c r="AV71" i="46"/>
  <c r="AV72" i="46"/>
  <c r="AV73" i="46"/>
  <c r="AV74" i="46"/>
  <c r="AV75" i="46"/>
  <c r="AV76" i="46"/>
  <c r="AV77" i="46"/>
  <c r="AV78" i="46"/>
  <c r="AV79" i="46"/>
  <c r="AV80" i="46"/>
  <c r="AV81" i="46"/>
  <c r="AV82" i="46"/>
  <c r="AV83" i="46"/>
  <c r="AV84" i="46"/>
  <c r="AV85" i="46"/>
  <c r="AV86" i="46"/>
  <c r="AV87" i="46"/>
  <c r="AV88" i="46"/>
  <c r="AV89" i="46"/>
  <c r="AV90" i="46"/>
  <c r="AV91" i="46"/>
  <c r="AV92" i="46"/>
  <c r="AV93" i="46"/>
  <c r="AV94" i="46"/>
  <c r="AV95" i="46"/>
  <c r="AV96" i="46"/>
  <c r="AV97" i="46"/>
  <c r="AV98" i="46"/>
  <c r="AV99" i="46"/>
  <c r="AV100" i="46"/>
  <c r="AV101" i="46"/>
  <c r="AV102" i="46"/>
  <c r="AV103" i="46"/>
  <c r="AV104" i="46"/>
  <c r="AV105" i="46"/>
  <c r="AV106" i="46"/>
  <c r="AV107" i="46"/>
  <c r="AV108" i="46"/>
  <c r="AV109" i="46"/>
  <c r="AV110" i="46"/>
  <c r="AV111" i="46"/>
  <c r="AV112" i="46"/>
  <c r="AV113" i="46"/>
  <c r="AV114" i="46"/>
  <c r="AV115" i="46"/>
  <c r="AV116" i="46"/>
  <c r="AV117" i="46"/>
  <c r="AV118" i="46"/>
  <c r="AV119" i="46"/>
  <c r="AV120" i="46"/>
  <c r="AV121" i="46"/>
  <c r="AV122" i="46"/>
  <c r="AV123" i="46"/>
  <c r="AV124" i="46"/>
  <c r="AV125" i="46"/>
  <c r="AV126" i="46"/>
  <c r="AV127" i="46"/>
  <c r="AV128" i="46"/>
  <c r="AV129" i="46"/>
  <c r="AV130" i="46"/>
  <c r="AV131" i="46"/>
  <c r="AV132" i="46"/>
  <c r="AV133" i="46"/>
  <c r="AV134" i="46"/>
  <c r="AV135" i="46"/>
  <c r="AV136" i="46"/>
  <c r="AV137" i="46"/>
  <c r="AV138" i="46"/>
  <c r="AV139" i="46"/>
  <c r="AV140" i="46"/>
  <c r="AV141" i="46"/>
  <c r="AV142" i="46"/>
  <c r="AV143" i="46"/>
  <c r="AV144" i="46"/>
  <c r="AV145" i="46"/>
  <c r="AV146" i="46"/>
  <c r="AV147" i="46"/>
  <c r="AV148" i="46"/>
  <c r="AV149" i="46"/>
  <c r="AV150" i="46"/>
  <c r="AV151" i="46"/>
  <c r="AV152" i="46"/>
  <c r="AV153" i="46"/>
  <c r="AV154" i="46"/>
  <c r="AV155" i="46"/>
  <c r="AV156" i="46"/>
  <c r="AV157" i="46"/>
  <c r="AV158" i="46"/>
  <c r="AV159" i="46"/>
  <c r="AV160" i="46"/>
  <c r="AV161" i="46"/>
  <c r="AV162" i="46"/>
  <c r="AV163" i="46"/>
  <c r="AV164" i="46"/>
  <c r="AV165" i="46"/>
  <c r="AV166" i="46"/>
  <c r="AV167" i="46"/>
  <c r="AV168" i="46"/>
  <c r="AV169" i="46"/>
  <c r="AV170" i="46"/>
  <c r="AV171" i="46"/>
  <c r="AV172" i="46"/>
  <c r="AV173" i="46"/>
  <c r="AV174" i="46"/>
  <c r="AV175" i="46"/>
  <c r="AV176" i="46"/>
  <c r="AV177" i="46"/>
  <c r="AV178" i="46"/>
  <c r="AV179" i="46"/>
  <c r="AV180" i="46"/>
  <c r="AV181" i="46"/>
  <c r="AV182" i="46"/>
  <c r="AV183" i="46"/>
  <c r="AV184" i="46"/>
  <c r="AV185" i="46"/>
  <c r="AV186" i="46"/>
  <c r="AV187" i="46"/>
  <c r="AV188" i="46"/>
  <c r="AV189" i="46"/>
  <c r="AV190" i="46"/>
  <c r="AV191" i="46"/>
  <c r="AV192" i="46"/>
  <c r="AV193" i="46"/>
  <c r="AV194" i="46"/>
  <c r="AV195" i="46"/>
  <c r="AV196" i="46"/>
  <c r="AV197" i="46"/>
  <c r="AV198" i="46"/>
  <c r="AV199" i="46"/>
  <c r="AV200" i="46"/>
  <c r="AV201" i="46"/>
  <c r="AV202" i="46"/>
  <c r="AV203" i="46"/>
  <c r="AV204" i="46"/>
  <c r="AV205" i="46"/>
  <c r="AV206" i="46"/>
  <c r="AV207" i="46"/>
  <c r="AV208" i="46"/>
  <c r="AV209" i="46"/>
  <c r="AV210" i="46"/>
  <c r="AV211" i="46"/>
  <c r="AV212" i="46"/>
  <c r="AV213" i="46"/>
  <c r="AV214" i="46"/>
  <c r="AV215" i="46"/>
  <c r="AV216" i="46"/>
  <c r="AV217" i="46"/>
  <c r="AV218" i="46"/>
  <c r="AV219" i="46"/>
  <c r="AV220" i="46"/>
  <c r="AV221" i="46"/>
  <c r="AV222" i="46"/>
  <c r="AV223" i="46"/>
  <c r="AV224" i="46"/>
  <c r="AV225" i="46"/>
  <c r="AV226" i="46"/>
  <c r="AV227" i="46"/>
  <c r="AV228" i="46"/>
  <c r="AV229" i="46"/>
  <c r="AV230" i="46"/>
  <c r="AV231" i="46"/>
  <c r="AV232" i="46"/>
  <c r="AV233" i="46"/>
  <c r="AV234" i="46"/>
  <c r="AV235" i="46"/>
  <c r="AV236" i="46"/>
  <c r="AV237" i="46"/>
  <c r="AV238" i="46"/>
  <c r="AV239" i="46"/>
  <c r="AV240" i="46"/>
  <c r="AV241" i="46"/>
  <c r="AV242" i="46"/>
  <c r="AV243" i="46"/>
  <c r="AV244" i="46"/>
  <c r="AV245" i="46"/>
  <c r="AV246" i="46"/>
  <c r="AV247" i="46"/>
  <c r="AV248" i="46"/>
  <c r="AV249" i="46"/>
  <c r="AV250" i="46"/>
  <c r="AV251" i="46"/>
  <c r="AV252" i="46"/>
  <c r="AV253" i="46"/>
  <c r="AV254" i="46"/>
  <c r="AV255" i="46"/>
  <c r="AV256" i="46"/>
  <c r="AV257" i="46"/>
  <c r="AV258" i="46"/>
  <c r="AV259" i="46"/>
  <c r="AV260" i="46"/>
  <c r="AV261" i="46"/>
  <c r="AV262" i="46"/>
  <c r="AV263" i="46"/>
  <c r="AV264" i="46"/>
  <c r="AV265" i="46"/>
  <c r="AV266" i="46"/>
  <c r="AV267" i="46"/>
  <c r="AV268" i="46"/>
  <c r="AV269" i="46"/>
  <c r="AV270" i="46"/>
  <c r="AV271" i="46"/>
  <c r="AV272" i="46"/>
  <c r="AV273" i="46"/>
  <c r="AV274" i="46"/>
  <c r="AV275" i="46"/>
  <c r="AV276" i="46"/>
  <c r="AV277" i="46"/>
  <c r="AV278" i="46"/>
  <c r="AV279" i="46"/>
  <c r="AV280" i="46"/>
  <c r="AV281" i="46"/>
  <c r="AV282" i="46"/>
  <c r="AV283" i="46"/>
  <c r="AV284" i="46"/>
  <c r="AV285" i="46"/>
  <c r="AV286" i="46"/>
  <c r="AV287" i="46"/>
  <c r="AV288" i="46"/>
  <c r="AV289" i="46"/>
  <c r="AV290" i="46"/>
  <c r="AV291" i="46"/>
  <c r="AV292" i="46"/>
  <c r="AV293" i="46"/>
  <c r="AV294" i="46"/>
  <c r="AV295" i="46"/>
  <c r="AV296" i="46"/>
  <c r="AV297" i="46"/>
  <c r="AV298" i="46"/>
  <c r="AV299" i="46"/>
  <c r="AV300" i="46"/>
  <c r="AV301" i="46"/>
  <c r="AV302" i="46"/>
  <c r="AV303" i="46"/>
  <c r="AV304" i="46"/>
  <c r="AV305" i="46"/>
  <c r="AV306" i="46"/>
  <c r="AV307" i="46"/>
  <c r="AV308" i="46"/>
  <c r="AV309" i="46"/>
  <c r="AV310" i="46"/>
  <c r="AV311" i="46"/>
  <c r="AV312" i="46"/>
  <c r="AV313" i="46"/>
  <c r="AV314" i="46"/>
  <c r="AV315" i="46"/>
  <c r="AV316" i="46"/>
  <c r="AV317" i="46"/>
  <c r="AV318" i="46"/>
  <c r="AV319" i="46"/>
  <c r="AV320" i="46"/>
  <c r="AV321" i="46"/>
  <c r="AV322" i="46"/>
  <c r="AV323" i="46"/>
  <c r="AV324" i="46"/>
  <c r="AV325" i="46"/>
  <c r="AV326" i="46"/>
  <c r="AV327" i="46"/>
  <c r="AV328" i="46"/>
  <c r="AV329" i="46"/>
  <c r="AV330" i="46"/>
  <c r="AV331" i="46"/>
  <c r="AV332" i="46"/>
  <c r="AV333" i="46"/>
  <c r="AV334" i="46"/>
  <c r="AV335" i="46"/>
  <c r="AV336" i="46"/>
  <c r="AV337" i="46"/>
  <c r="AV338" i="46"/>
  <c r="AV339" i="46"/>
  <c r="AV340" i="46"/>
  <c r="AV341" i="46"/>
  <c r="AV342" i="46"/>
  <c r="AV343" i="46"/>
  <c r="AV344" i="46"/>
  <c r="AV345" i="46"/>
  <c r="AV346" i="46"/>
  <c r="AV347" i="46"/>
  <c r="AV348" i="46"/>
  <c r="AV349" i="46"/>
  <c r="AV350" i="46"/>
  <c r="AV351" i="46"/>
  <c r="AV352" i="46"/>
  <c r="AV353" i="46"/>
  <c r="AV354" i="46"/>
  <c r="AV355" i="46"/>
  <c r="AV356" i="46"/>
  <c r="AV357" i="46"/>
  <c r="AV358" i="46"/>
  <c r="AV359" i="46"/>
  <c r="AV360" i="46"/>
  <c r="AV361" i="46"/>
  <c r="AV362" i="46"/>
  <c r="AV363" i="46"/>
  <c r="AV364" i="46"/>
  <c r="AV365" i="46"/>
  <c r="AV366" i="46"/>
  <c r="AV367" i="46"/>
  <c r="AV368" i="46"/>
  <c r="AV369" i="46"/>
  <c r="AV370" i="46"/>
  <c r="AV371" i="46"/>
  <c r="AV372" i="46"/>
  <c r="AV373" i="46"/>
  <c r="AV374" i="46"/>
  <c r="AV375" i="46"/>
  <c r="AV376" i="46"/>
  <c r="AV377" i="46"/>
  <c r="AV378" i="46"/>
  <c r="AV379" i="46"/>
  <c r="AV380" i="46"/>
  <c r="AV381" i="46"/>
  <c r="AV382" i="46"/>
  <c r="AV383" i="46"/>
  <c r="AV384" i="46"/>
  <c r="AV385" i="46"/>
  <c r="AV386" i="46"/>
  <c r="AV387" i="46"/>
  <c r="AV388" i="46"/>
  <c r="AV389" i="46"/>
  <c r="AV390" i="46"/>
  <c r="AV391" i="46"/>
  <c r="AV392" i="46"/>
  <c r="AV393" i="46"/>
  <c r="AV394" i="46"/>
  <c r="AV395" i="46"/>
  <c r="AV396" i="46"/>
  <c r="AV397" i="46"/>
  <c r="AV398" i="46"/>
  <c r="AV399" i="46"/>
  <c r="AV400" i="46"/>
  <c r="AV401" i="46"/>
  <c r="AV402" i="46"/>
  <c r="AV403" i="46"/>
  <c r="AV404" i="46"/>
  <c r="AV405" i="46"/>
  <c r="AV406" i="46"/>
  <c r="AV407" i="46"/>
  <c r="AV408" i="46"/>
  <c r="AV409" i="46"/>
  <c r="AV410" i="46"/>
  <c r="AV411" i="46"/>
  <c r="AV412" i="46"/>
  <c r="AV413" i="46"/>
  <c r="AV414" i="46"/>
  <c r="AV415" i="46"/>
  <c r="AV416" i="46"/>
  <c r="AV417" i="46"/>
  <c r="AV418" i="46"/>
  <c r="AV419" i="46"/>
  <c r="AV420" i="46"/>
  <c r="AV421" i="46"/>
  <c r="AV422" i="46"/>
  <c r="AV423" i="46"/>
  <c r="AV424" i="46"/>
  <c r="AV425" i="46"/>
  <c r="AV426" i="46"/>
  <c r="AV427" i="46"/>
  <c r="AV428" i="46"/>
  <c r="AV429" i="46"/>
  <c r="AV430" i="46"/>
  <c r="AV431" i="46"/>
  <c r="AV432" i="46"/>
  <c r="AV433" i="46"/>
  <c r="AV434" i="46"/>
  <c r="AV435" i="46"/>
  <c r="AV436" i="46"/>
  <c r="AV437" i="46"/>
  <c r="AU8" i="46"/>
  <c r="AU9" i="46"/>
  <c r="AU10" i="46"/>
  <c r="AU11" i="46"/>
  <c r="AU13" i="46"/>
  <c r="AU14" i="46"/>
  <c r="AU15" i="46"/>
  <c r="AU16" i="46"/>
  <c r="AU17" i="46"/>
  <c r="AU18" i="46"/>
  <c r="AU19" i="46"/>
  <c r="AU20" i="46"/>
  <c r="AU21" i="46"/>
  <c r="AU22" i="46"/>
  <c r="AU23" i="46"/>
  <c r="AU24" i="46"/>
  <c r="AU25" i="46"/>
  <c r="AU26" i="46"/>
  <c r="AU27" i="46"/>
  <c r="AU28" i="46"/>
  <c r="AU29" i="46"/>
  <c r="AU30" i="46"/>
  <c r="AU31" i="46"/>
  <c r="AU33" i="46"/>
  <c r="AU34" i="46"/>
  <c r="AU35" i="46"/>
  <c r="AU36" i="46"/>
  <c r="AU37" i="46"/>
  <c r="AU38" i="46"/>
  <c r="AU39" i="46"/>
  <c r="AU40" i="46"/>
  <c r="AU42" i="46"/>
  <c r="AU43" i="46"/>
  <c r="AU45" i="46"/>
  <c r="AU46" i="46"/>
  <c r="AU47" i="46"/>
  <c r="AU49" i="46"/>
  <c r="AU52" i="46"/>
  <c r="AU53" i="46"/>
  <c r="AU54" i="46"/>
  <c r="AU55" i="46"/>
  <c r="AU57" i="46"/>
  <c r="AU58" i="46"/>
  <c r="AU60" i="46"/>
  <c r="AU61" i="46"/>
  <c r="AU63" i="46"/>
  <c r="AU64" i="46"/>
  <c r="AU66" i="46"/>
  <c r="AU67" i="46"/>
  <c r="AU69" i="46"/>
  <c r="AU71" i="46"/>
  <c r="AU72" i="46"/>
  <c r="AU75" i="46"/>
  <c r="AU76" i="46"/>
  <c r="AU78" i="46"/>
  <c r="AU80" i="46"/>
  <c r="AU81" i="46"/>
  <c r="AU82" i="46"/>
  <c r="AU83" i="46"/>
  <c r="AU85" i="46"/>
  <c r="AU86" i="46"/>
  <c r="AU87" i="46"/>
  <c r="AU88" i="46"/>
  <c r="AU91" i="46"/>
  <c r="AU92" i="46"/>
  <c r="AU93" i="46"/>
  <c r="AU95" i="46"/>
  <c r="AU96" i="46"/>
  <c r="AU97" i="46"/>
  <c r="AU99" i="46"/>
  <c r="AU100" i="46"/>
  <c r="AU102" i="46"/>
  <c r="AU103" i="46"/>
  <c r="AU105" i="46"/>
  <c r="AU106" i="46"/>
  <c r="AU107" i="46"/>
  <c r="AU109" i="46"/>
  <c r="AU110" i="46"/>
  <c r="AU111" i="46"/>
  <c r="AU112" i="46"/>
  <c r="AU114" i="46"/>
  <c r="AU115" i="46"/>
  <c r="AU116" i="46"/>
  <c r="AU118" i="46"/>
  <c r="AU119" i="46"/>
  <c r="AU120" i="46"/>
  <c r="AU121" i="46"/>
  <c r="AU122" i="46"/>
  <c r="AU124" i="46"/>
  <c r="AU125" i="46"/>
  <c r="AU127" i="46"/>
  <c r="AU130" i="46"/>
  <c r="AU131" i="46"/>
  <c r="AU132" i="46"/>
  <c r="AU133" i="46"/>
  <c r="AU134" i="46"/>
  <c r="AU138" i="46"/>
  <c r="AU139" i="46"/>
  <c r="AU140" i="46"/>
  <c r="AU141" i="46"/>
  <c r="AU142" i="46"/>
  <c r="AU143" i="46"/>
  <c r="AU144" i="46"/>
  <c r="AU145" i="46"/>
  <c r="AU146" i="46"/>
  <c r="AU147" i="46"/>
  <c r="AU150" i="46"/>
  <c r="AU151" i="46"/>
  <c r="AU152" i="46"/>
  <c r="AU154" i="46"/>
  <c r="AU155" i="46"/>
  <c r="AU156" i="46"/>
  <c r="AU157" i="46"/>
  <c r="AU158" i="46"/>
  <c r="AU161" i="46"/>
  <c r="AU162" i="46"/>
  <c r="AU163" i="46"/>
  <c r="AU164" i="46"/>
  <c r="AU165" i="46"/>
  <c r="AU166" i="46"/>
  <c r="AU168" i="46"/>
  <c r="AU169" i="46"/>
  <c r="AU170" i="46"/>
  <c r="AU171" i="46"/>
  <c r="AU173" i="46"/>
  <c r="AU174" i="46"/>
  <c r="AU175" i="46"/>
  <c r="AU176" i="46"/>
  <c r="AU178" i="46"/>
  <c r="AU179" i="46"/>
  <c r="AU180" i="46"/>
  <c r="AU181" i="46"/>
  <c r="AU182" i="46"/>
  <c r="AU183" i="46"/>
  <c r="AU184" i="46"/>
  <c r="AU187" i="46"/>
  <c r="AU189" i="46"/>
  <c r="AU190" i="46"/>
  <c r="AU191" i="46"/>
  <c r="AU193" i="46"/>
  <c r="AU194" i="46"/>
  <c r="AU195" i="46"/>
  <c r="AU196" i="46"/>
  <c r="AU198" i="46"/>
  <c r="AU200" i="46"/>
  <c r="AU201" i="46"/>
  <c r="AU202" i="46"/>
  <c r="AU203" i="46"/>
  <c r="AU205" i="46"/>
  <c r="AU206" i="46"/>
  <c r="AU207" i="46"/>
  <c r="AU208" i="46"/>
  <c r="AU209" i="46"/>
  <c r="AU210" i="46"/>
  <c r="AU211" i="46"/>
  <c r="AU212" i="46"/>
  <c r="AU214" i="46"/>
  <c r="AU219" i="46"/>
  <c r="AU220" i="46"/>
  <c r="AU221" i="46"/>
  <c r="AU223" i="46"/>
  <c r="AU224" i="46"/>
  <c r="AU225" i="46"/>
  <c r="AU226" i="46"/>
  <c r="AU228" i="46"/>
  <c r="AU229" i="46"/>
  <c r="AU231" i="46"/>
  <c r="AU232" i="46"/>
  <c r="AU233" i="46"/>
  <c r="AU235" i="46"/>
  <c r="AU236" i="46"/>
  <c r="AU237" i="46"/>
  <c r="AU238" i="46"/>
  <c r="AU240" i="46"/>
  <c r="AU241" i="46"/>
  <c r="AU242" i="46"/>
  <c r="AU243" i="46"/>
  <c r="AU244" i="46"/>
  <c r="AU245" i="46"/>
  <c r="AU246" i="46"/>
  <c r="AU247" i="46"/>
  <c r="AU248" i="46"/>
  <c r="AU249" i="46"/>
  <c r="AU250" i="46"/>
  <c r="AU251" i="46"/>
  <c r="AU252" i="46"/>
  <c r="AU253" i="46"/>
  <c r="AU254" i="46"/>
  <c r="AU255" i="46"/>
  <c r="AU256" i="46"/>
  <c r="AU257" i="46"/>
  <c r="AU258" i="46"/>
  <c r="AU259" i="46"/>
  <c r="AU261" i="46"/>
  <c r="AU262" i="46"/>
  <c r="AU263" i="46"/>
  <c r="AU264" i="46"/>
  <c r="AU265" i="46"/>
  <c r="AU266" i="46"/>
  <c r="AU267" i="46"/>
  <c r="AU269" i="46"/>
  <c r="AU270" i="46"/>
  <c r="AU271" i="46"/>
  <c r="AU272" i="46"/>
  <c r="AU273" i="46"/>
  <c r="AU274" i="46"/>
  <c r="AU275" i="46"/>
  <c r="AU276" i="46"/>
  <c r="AU278" i="46"/>
  <c r="AU279" i="46"/>
  <c r="AU280" i="46"/>
  <c r="AU281" i="46"/>
  <c r="AU282" i="46"/>
  <c r="AU283" i="46"/>
  <c r="AU284" i="46"/>
  <c r="AU285" i="46"/>
  <c r="AU286" i="46"/>
  <c r="AU287" i="46"/>
  <c r="AU288" i="46"/>
  <c r="AU289" i="46"/>
  <c r="AU290" i="46"/>
  <c r="AU291" i="46"/>
  <c r="AU292" i="46"/>
  <c r="AU293" i="46"/>
  <c r="AU294" i="46"/>
  <c r="AU295" i="46"/>
  <c r="AU296" i="46"/>
  <c r="AU297" i="46"/>
  <c r="AU298" i="46"/>
  <c r="AU299" i="46"/>
  <c r="AU300" i="46"/>
  <c r="AU301" i="46"/>
  <c r="AU302" i="46"/>
  <c r="AU303" i="46"/>
  <c r="AU304" i="46"/>
  <c r="AU305" i="46"/>
  <c r="AU306" i="46"/>
  <c r="AU307" i="46"/>
  <c r="AU308" i="46"/>
  <c r="AU309" i="46"/>
  <c r="AU310" i="46"/>
  <c r="AU311" i="46"/>
  <c r="AU313" i="46"/>
  <c r="AU314" i="46"/>
  <c r="AU315" i="46"/>
  <c r="AU316" i="46"/>
  <c r="AU317" i="46"/>
  <c r="AU319" i="46"/>
  <c r="AU320" i="46"/>
  <c r="AU321" i="46"/>
  <c r="AU322" i="46"/>
  <c r="AU323" i="46"/>
  <c r="AU325" i="46"/>
  <c r="AU326" i="46"/>
  <c r="AU327" i="46"/>
  <c r="AU328" i="46"/>
  <c r="AU329" i="46"/>
  <c r="AU331" i="46"/>
  <c r="AU332" i="46"/>
  <c r="AU333" i="46"/>
  <c r="AU334" i="46"/>
  <c r="AU335" i="46"/>
  <c r="AU336" i="46"/>
  <c r="AU337" i="46"/>
  <c r="AU338" i="46"/>
  <c r="AU339" i="46"/>
  <c r="AU340" i="46"/>
  <c r="AU341" i="46"/>
  <c r="AU342" i="46"/>
  <c r="AU343" i="46"/>
  <c r="AU344" i="46"/>
  <c r="AU345" i="46"/>
  <c r="AU346" i="46"/>
  <c r="AU347" i="46"/>
  <c r="AU348" i="46"/>
  <c r="AU349" i="46"/>
  <c r="AU350" i="46"/>
  <c r="AU351" i="46"/>
  <c r="AU352" i="46"/>
  <c r="AU353" i="46"/>
  <c r="AU354" i="46"/>
  <c r="AU355" i="46"/>
  <c r="AU356" i="46"/>
  <c r="AU357" i="46"/>
  <c r="AU358" i="46"/>
  <c r="AU359" i="46"/>
  <c r="AU360" i="46"/>
  <c r="AU361" i="46"/>
  <c r="AU362" i="46"/>
  <c r="AU363" i="46"/>
  <c r="AU364" i="46"/>
  <c r="AU365" i="46"/>
  <c r="AU366" i="46"/>
  <c r="AU367" i="46"/>
  <c r="AU368" i="46"/>
  <c r="AU369" i="46"/>
  <c r="AU370" i="46"/>
  <c r="AU371" i="46"/>
  <c r="AU372" i="46"/>
  <c r="AU373" i="46"/>
  <c r="AU374" i="46"/>
  <c r="AU375" i="46"/>
  <c r="AU376" i="46"/>
  <c r="AU377" i="46"/>
  <c r="AU379" i="46"/>
  <c r="AU380" i="46"/>
  <c r="AU381" i="46"/>
  <c r="AU382" i="46"/>
  <c r="AU383" i="46"/>
  <c r="AU384" i="46"/>
  <c r="AU385" i="46"/>
  <c r="AU386" i="46"/>
  <c r="AU387" i="46"/>
  <c r="AU388" i="46"/>
  <c r="AU389" i="46"/>
  <c r="AU390" i="46"/>
  <c r="AU391" i="46"/>
  <c r="AU392" i="46"/>
  <c r="AU393" i="46"/>
  <c r="AU394" i="46"/>
  <c r="AU395" i="46"/>
  <c r="AU397" i="46"/>
  <c r="AU398" i="46"/>
  <c r="AU399" i="46"/>
  <c r="AU400" i="46"/>
  <c r="AU401" i="46"/>
  <c r="AU402" i="46"/>
  <c r="AU403" i="46"/>
  <c r="AU404" i="46"/>
  <c r="AU405" i="46"/>
  <c r="AU406" i="46"/>
  <c r="AU407" i="46"/>
  <c r="AU409" i="46"/>
  <c r="AU410" i="46"/>
  <c r="AU412" i="46"/>
  <c r="AU414" i="46"/>
  <c r="AU415" i="46"/>
  <c r="AU416" i="46"/>
  <c r="AU417" i="46"/>
  <c r="AU418" i="46"/>
  <c r="AU419" i="46"/>
  <c r="AU420" i="46"/>
  <c r="AU421" i="46"/>
  <c r="AU422" i="46"/>
  <c r="AU424" i="46"/>
  <c r="AU425" i="46"/>
  <c r="AU426" i="46"/>
  <c r="AU427" i="46"/>
  <c r="AU428" i="46"/>
  <c r="AU429" i="46"/>
  <c r="AU430" i="46"/>
  <c r="AU431" i="46"/>
  <c r="AU432" i="46"/>
  <c r="AU433" i="46"/>
  <c r="AU434" i="46"/>
  <c r="AU435" i="46"/>
  <c r="AU436" i="46"/>
  <c r="AU437" i="46"/>
  <c r="AU438" i="46"/>
  <c r="AU439" i="46"/>
  <c r="AT13" i="46"/>
  <c r="AT14" i="46"/>
  <c r="AT15" i="46"/>
  <c r="AT16" i="46"/>
  <c r="AT17" i="46"/>
  <c r="AT18" i="46"/>
  <c r="AT19" i="46"/>
  <c r="AT20" i="46"/>
  <c r="AT21" i="46"/>
  <c r="AT22" i="46"/>
  <c r="AT23" i="46"/>
  <c r="AT24" i="46"/>
  <c r="AT25" i="46"/>
  <c r="AT26" i="46"/>
  <c r="AT27" i="46"/>
  <c r="AT28" i="46"/>
  <c r="AT29" i="46"/>
  <c r="AT30" i="46"/>
  <c r="AT31" i="46"/>
  <c r="AT32" i="46"/>
  <c r="AU32" i="46" s="1"/>
  <c r="AT33" i="46"/>
  <c r="AT34" i="46"/>
  <c r="AT35" i="46"/>
  <c r="AT36" i="46"/>
  <c r="AT37" i="46"/>
  <c r="AT38" i="46"/>
  <c r="AT39" i="46"/>
  <c r="AT40" i="46"/>
  <c r="AT41" i="46"/>
  <c r="AU41" i="46" s="1"/>
  <c r="AT42" i="46"/>
  <c r="AT43" i="46"/>
  <c r="AT44" i="46"/>
  <c r="AU44" i="46" s="1"/>
  <c r="AT45" i="46"/>
  <c r="AT46" i="46"/>
  <c r="AT47" i="46"/>
  <c r="AT48" i="46"/>
  <c r="AU48" i="46" s="1"/>
  <c r="AT49" i="46"/>
  <c r="AT50" i="46"/>
  <c r="AU50" i="46" s="1"/>
  <c r="AT51" i="46"/>
  <c r="AU51" i="46" s="1"/>
  <c r="AT52" i="46"/>
  <c r="AT53" i="46"/>
  <c r="AT54" i="46"/>
  <c r="AT55" i="46"/>
  <c r="AT56" i="46"/>
  <c r="AU56" i="46" s="1"/>
  <c r="AT57" i="46"/>
  <c r="AT58" i="46"/>
  <c r="AT59" i="46"/>
  <c r="AU59" i="46" s="1"/>
  <c r="AT60" i="46"/>
  <c r="AT61" i="46"/>
  <c r="AT62" i="46"/>
  <c r="AU62" i="46" s="1"/>
  <c r="AT63" i="46"/>
  <c r="AT64" i="46"/>
  <c r="AT65" i="46"/>
  <c r="AU65" i="46" s="1"/>
  <c r="AT66" i="46"/>
  <c r="AT67" i="46"/>
  <c r="AT68" i="46"/>
  <c r="AU68" i="46" s="1"/>
  <c r="AT69" i="46"/>
  <c r="AT70" i="46"/>
  <c r="AU70" i="46" s="1"/>
  <c r="AT71" i="46"/>
  <c r="AT72" i="46"/>
  <c r="AT73" i="46"/>
  <c r="AU73" i="46" s="1"/>
  <c r="AT74" i="46"/>
  <c r="AU74" i="46" s="1"/>
  <c r="AT75" i="46"/>
  <c r="AT76" i="46"/>
  <c r="AT77" i="46"/>
  <c r="AU77" i="46" s="1"/>
  <c r="AT78" i="46"/>
  <c r="AT79" i="46"/>
  <c r="AU79" i="46" s="1"/>
  <c r="AT80" i="46"/>
  <c r="AT81" i="46"/>
  <c r="AT82" i="46"/>
  <c r="AT83" i="46"/>
  <c r="AT84" i="46"/>
  <c r="AU84" i="46" s="1"/>
  <c r="AT85" i="46"/>
  <c r="AT86" i="46"/>
  <c r="AT87" i="46"/>
  <c r="AT88" i="46"/>
  <c r="AT89" i="46"/>
  <c r="AU89" i="46" s="1"/>
  <c r="AT90" i="46"/>
  <c r="AU90" i="46" s="1"/>
  <c r="AT91" i="46"/>
  <c r="AT92" i="46"/>
  <c r="AT93" i="46"/>
  <c r="AT94" i="46"/>
  <c r="AU94" i="46" s="1"/>
  <c r="AT95" i="46"/>
  <c r="AT96" i="46"/>
  <c r="AT97" i="46"/>
  <c r="AT98" i="46"/>
  <c r="AU98" i="46" s="1"/>
  <c r="AT99" i="46"/>
  <c r="AT100" i="46"/>
  <c r="AT101" i="46"/>
  <c r="AU101" i="46" s="1"/>
  <c r="AT102" i="46"/>
  <c r="AT103" i="46"/>
  <c r="AT104" i="46"/>
  <c r="AU104" i="46" s="1"/>
  <c r="AT105" i="46"/>
  <c r="AT106" i="46"/>
  <c r="AT107" i="46"/>
  <c r="AT108" i="46"/>
  <c r="AU108" i="46" s="1"/>
  <c r="AT109" i="46"/>
  <c r="AT110" i="46"/>
  <c r="AT111" i="46"/>
  <c r="AT112" i="46"/>
  <c r="AT113" i="46"/>
  <c r="AU113" i="46" s="1"/>
  <c r="AT114" i="46"/>
  <c r="AT115" i="46"/>
  <c r="AT116" i="46"/>
  <c r="AT117" i="46"/>
  <c r="AU117" i="46" s="1"/>
  <c r="AT118" i="46"/>
  <c r="AT119" i="46"/>
  <c r="AT120" i="46"/>
  <c r="AT121" i="46"/>
  <c r="AT122" i="46"/>
  <c r="AT123" i="46"/>
  <c r="AU123" i="46" s="1"/>
  <c r="AT124" i="46"/>
  <c r="AT125" i="46"/>
  <c r="AT126" i="46"/>
  <c r="AU126" i="46" s="1"/>
  <c r="AT127" i="46"/>
  <c r="AT128" i="46"/>
  <c r="AU128" i="46" s="1"/>
  <c r="AT129" i="46"/>
  <c r="AU129" i="46" s="1"/>
  <c r="AT130" i="46"/>
  <c r="AT131" i="46"/>
  <c r="AT132" i="46"/>
  <c r="AT133" i="46"/>
  <c r="AT134" i="46"/>
  <c r="AT135" i="46"/>
  <c r="AU135" i="46" s="1"/>
  <c r="AT136" i="46"/>
  <c r="AU136" i="46" s="1"/>
  <c r="AT137" i="46"/>
  <c r="AU137" i="46" s="1"/>
  <c r="AT138" i="46"/>
  <c r="AT139" i="46"/>
  <c r="AT140" i="46"/>
  <c r="AT141" i="46"/>
  <c r="AT142" i="46"/>
  <c r="AT143" i="46"/>
  <c r="AT144" i="46"/>
  <c r="AT145" i="46"/>
  <c r="AT146" i="46"/>
  <c r="AT147" i="46"/>
  <c r="AT148" i="46"/>
  <c r="AU148" i="46" s="1"/>
  <c r="AT149" i="46"/>
  <c r="AU149" i="46" s="1"/>
  <c r="AT150" i="46"/>
  <c r="AT151" i="46"/>
  <c r="AT152" i="46"/>
  <c r="AT153" i="46"/>
  <c r="AU153" i="46" s="1"/>
  <c r="AT154" i="46"/>
  <c r="AT155" i="46"/>
  <c r="AT156" i="46"/>
  <c r="AT157" i="46"/>
  <c r="AT158" i="46"/>
  <c r="AT159" i="46"/>
  <c r="AU159" i="46" s="1"/>
  <c r="AT160" i="46"/>
  <c r="AU160" i="46" s="1"/>
  <c r="AT161" i="46"/>
  <c r="AT162" i="46"/>
  <c r="AT163" i="46"/>
  <c r="AT164" i="46"/>
  <c r="AT165" i="46"/>
  <c r="AT166" i="46"/>
  <c r="AT167" i="46"/>
  <c r="AU167" i="46" s="1"/>
  <c r="AT168" i="46"/>
  <c r="AT169" i="46"/>
  <c r="AT170" i="46"/>
  <c r="AT171" i="46"/>
  <c r="AT172" i="46"/>
  <c r="AU172" i="46" s="1"/>
  <c r="AT173" i="46"/>
  <c r="AT174" i="46"/>
  <c r="AT175" i="46"/>
  <c r="AT176" i="46"/>
  <c r="AT177" i="46"/>
  <c r="AU177" i="46" s="1"/>
  <c r="AT178" i="46"/>
  <c r="AT179" i="46"/>
  <c r="AT180" i="46"/>
  <c r="AT181" i="46"/>
  <c r="AT182" i="46"/>
  <c r="AT183" i="46"/>
  <c r="AT184" i="46"/>
  <c r="AT185" i="46"/>
  <c r="AU185" i="46" s="1"/>
  <c r="AT186" i="46"/>
  <c r="AU186" i="46" s="1"/>
  <c r="AT187" i="46"/>
  <c r="AT188" i="46"/>
  <c r="AU188" i="46" s="1"/>
  <c r="AT189" i="46"/>
  <c r="AT190" i="46"/>
  <c r="AT191" i="46"/>
  <c r="AT192" i="46"/>
  <c r="AU192" i="46" s="1"/>
  <c r="AT193" i="46"/>
  <c r="AT194" i="46"/>
  <c r="AT195" i="46"/>
  <c r="AT196" i="46"/>
  <c r="AT197" i="46"/>
  <c r="AU197" i="46" s="1"/>
  <c r="AT198" i="46"/>
  <c r="AT199" i="46"/>
  <c r="AU199" i="46" s="1"/>
  <c r="AT200" i="46"/>
  <c r="AT201" i="46"/>
  <c r="AT202" i="46"/>
  <c r="AT203" i="46"/>
  <c r="AT204" i="46"/>
  <c r="AU204" i="46" s="1"/>
  <c r="AT205" i="46"/>
  <c r="AT206" i="46"/>
  <c r="AT207" i="46"/>
  <c r="AT208" i="46"/>
  <c r="AT209" i="46"/>
  <c r="AT210" i="46"/>
  <c r="AT211" i="46"/>
  <c r="AT212" i="46"/>
  <c r="AT213" i="46"/>
  <c r="AU213" i="46" s="1"/>
  <c r="AT214" i="46"/>
  <c r="AT215" i="46"/>
  <c r="AU215" i="46" s="1"/>
  <c r="AT216" i="46"/>
  <c r="AU216" i="46" s="1"/>
  <c r="AT217" i="46"/>
  <c r="AU217" i="46" s="1"/>
  <c r="AT218" i="46"/>
  <c r="AU218" i="46" s="1"/>
  <c r="AT219" i="46"/>
  <c r="AT220" i="46"/>
  <c r="AT221" i="46"/>
  <c r="AT222" i="46"/>
  <c r="AU222" i="46" s="1"/>
  <c r="AT223" i="46"/>
  <c r="AT224" i="46"/>
  <c r="AT225" i="46"/>
  <c r="AT226" i="46"/>
  <c r="AT227" i="46"/>
  <c r="AU227" i="46" s="1"/>
  <c r="AT228" i="46"/>
  <c r="AT229" i="46"/>
  <c r="AT230" i="46"/>
  <c r="AU230" i="46" s="1"/>
  <c r="AT231" i="46"/>
  <c r="AT232" i="46"/>
  <c r="AT233" i="46"/>
  <c r="AT234" i="46"/>
  <c r="AU234" i="46" s="1"/>
  <c r="AT235" i="46"/>
  <c r="AT236" i="46"/>
  <c r="AT237" i="46"/>
  <c r="AT238" i="46"/>
  <c r="AT239" i="46"/>
  <c r="AU239" i="46" s="1"/>
  <c r="AT240" i="46"/>
  <c r="AT241" i="46"/>
  <c r="AT242" i="46"/>
  <c r="AT243" i="46"/>
  <c r="AT244" i="46"/>
  <c r="AT245" i="46"/>
  <c r="AT246" i="46"/>
  <c r="AT247" i="46"/>
  <c r="AT248" i="46"/>
  <c r="AT249" i="46"/>
  <c r="AT250" i="46"/>
  <c r="AT251" i="46"/>
  <c r="AT252" i="46"/>
  <c r="AT253" i="46"/>
  <c r="AT254" i="46"/>
  <c r="AT255" i="46"/>
  <c r="AT256" i="46"/>
  <c r="AT257" i="46"/>
  <c r="AT258" i="46"/>
  <c r="AT259" i="46"/>
  <c r="AT260" i="46"/>
  <c r="AU260" i="46" s="1"/>
  <c r="AT261" i="46"/>
  <c r="AT262" i="46"/>
  <c r="AT263" i="46"/>
  <c r="AT264" i="46"/>
  <c r="AT265" i="46"/>
  <c r="AT266" i="46"/>
  <c r="AT267" i="46"/>
  <c r="AT268" i="46"/>
  <c r="AU268" i="46" s="1"/>
  <c r="AT269" i="46"/>
  <c r="AT270" i="46"/>
  <c r="AT271" i="46"/>
  <c r="AT272" i="46"/>
  <c r="AT273" i="46"/>
  <c r="AT274" i="46"/>
  <c r="AT275" i="46"/>
  <c r="AT276" i="46"/>
  <c r="AT277" i="46"/>
  <c r="AU277" i="46" s="1"/>
  <c r="AT278" i="46"/>
  <c r="AT279" i="46"/>
  <c r="AT280" i="46"/>
  <c r="AT281" i="46"/>
  <c r="AT282" i="46"/>
  <c r="AT283" i="46"/>
  <c r="AT284" i="46"/>
  <c r="AT285" i="46"/>
  <c r="AT286" i="46"/>
  <c r="AT287" i="46"/>
  <c r="AT288" i="46"/>
  <c r="AT289" i="46"/>
  <c r="AT290" i="46"/>
  <c r="AT291" i="46"/>
  <c r="AT292" i="46"/>
  <c r="AT293" i="46"/>
  <c r="AT294" i="46"/>
  <c r="AT295" i="46"/>
  <c r="AT296" i="46"/>
  <c r="AT297" i="46"/>
  <c r="AT298" i="46"/>
  <c r="AT299" i="46"/>
  <c r="AT300" i="46"/>
  <c r="AT301" i="46"/>
  <c r="AT302" i="46"/>
  <c r="AT303" i="46"/>
  <c r="AT304" i="46"/>
  <c r="AT305" i="46"/>
  <c r="AT306" i="46"/>
  <c r="AT307" i="46"/>
  <c r="AT308" i="46"/>
  <c r="AT309" i="46"/>
  <c r="AT310" i="46"/>
  <c r="AT311" i="46"/>
  <c r="AT312" i="46"/>
  <c r="AU312" i="46" s="1"/>
  <c r="AT313" i="46"/>
  <c r="AT314" i="46"/>
  <c r="AT315" i="46"/>
  <c r="AT316" i="46"/>
  <c r="AT317" i="46"/>
  <c r="AT318" i="46"/>
  <c r="AU318" i="46" s="1"/>
  <c r="AT319" i="46"/>
  <c r="AT320" i="46"/>
  <c r="AT321" i="46"/>
  <c r="AT322" i="46"/>
  <c r="AT323" i="46"/>
  <c r="AT324" i="46"/>
  <c r="AU324" i="46" s="1"/>
  <c r="AT325" i="46"/>
  <c r="AT326" i="46"/>
  <c r="AT327" i="46"/>
  <c r="AT328" i="46"/>
  <c r="AT329" i="46"/>
  <c r="AT330" i="46"/>
  <c r="AU330" i="46" s="1"/>
  <c r="AT331" i="46"/>
  <c r="AT332" i="46"/>
  <c r="AT333" i="46"/>
  <c r="AT334" i="46"/>
  <c r="AT335" i="46"/>
  <c r="AT336" i="46"/>
  <c r="AT337" i="46"/>
  <c r="AT338" i="46"/>
  <c r="AT339" i="46"/>
  <c r="AT340" i="46"/>
  <c r="AT341" i="46"/>
  <c r="AT342" i="46"/>
  <c r="AT343" i="46"/>
  <c r="AT344" i="46"/>
  <c r="AT345" i="46"/>
  <c r="AT346" i="46"/>
  <c r="AT347" i="46"/>
  <c r="AT348" i="46"/>
  <c r="AT349" i="46"/>
  <c r="AT350" i="46"/>
  <c r="AT351" i="46"/>
  <c r="AT352" i="46"/>
  <c r="AT353" i="46"/>
  <c r="AT354" i="46"/>
  <c r="AT355" i="46"/>
  <c r="AT356" i="46"/>
  <c r="AT357" i="46"/>
  <c r="AT358" i="46"/>
  <c r="AT359" i="46"/>
  <c r="AT360" i="46"/>
  <c r="AT361" i="46"/>
  <c r="AT362" i="46"/>
  <c r="AT363" i="46"/>
  <c r="AT364" i="46"/>
  <c r="AT365" i="46"/>
  <c r="AT366" i="46"/>
  <c r="AT367" i="46"/>
  <c r="AT368" i="46"/>
  <c r="AT369" i="46"/>
  <c r="AT370" i="46"/>
  <c r="AT371" i="46"/>
  <c r="AT372" i="46"/>
  <c r="AT373" i="46"/>
  <c r="AT374" i="46"/>
  <c r="AT375" i="46"/>
  <c r="AT376" i="46"/>
  <c r="AT377" i="46"/>
  <c r="AT378" i="46"/>
  <c r="AU378" i="46" s="1"/>
  <c r="AT379" i="46"/>
  <c r="AT380" i="46"/>
  <c r="AT381" i="46"/>
  <c r="AT382" i="46"/>
  <c r="AT383" i="46"/>
  <c r="AT384" i="46"/>
  <c r="AT385" i="46"/>
  <c r="AT386" i="46"/>
  <c r="AT387" i="46"/>
  <c r="AT388" i="46"/>
  <c r="AT389" i="46"/>
  <c r="AT390" i="46"/>
  <c r="AT391" i="46"/>
  <c r="AT392" i="46"/>
  <c r="AT393" i="46"/>
  <c r="AT394" i="46"/>
  <c r="AT395" i="46"/>
  <c r="AT396" i="46"/>
  <c r="AU396" i="46" s="1"/>
  <c r="AT397" i="46"/>
  <c r="AT398" i="46"/>
  <c r="AT399" i="46"/>
  <c r="AT400" i="46"/>
  <c r="AT401" i="46"/>
  <c r="AT402" i="46"/>
  <c r="AT403" i="46"/>
  <c r="AT404" i="46"/>
  <c r="AT405" i="46"/>
  <c r="AT406" i="46"/>
  <c r="AT407" i="46"/>
  <c r="AT408" i="46"/>
  <c r="AU408" i="46" s="1"/>
  <c r="AT409" i="46"/>
  <c r="AT410" i="46"/>
  <c r="AT411" i="46"/>
  <c r="AU411" i="46" s="1"/>
  <c r="AT412" i="46"/>
  <c r="AT413" i="46"/>
  <c r="AU413" i="46" s="1"/>
  <c r="AT414" i="46"/>
  <c r="AT415" i="46"/>
  <c r="AT416" i="46"/>
  <c r="AT417" i="46"/>
  <c r="AT418" i="46"/>
  <c r="AT419" i="46"/>
  <c r="AT420" i="46"/>
  <c r="AT421" i="46"/>
  <c r="AT422" i="46"/>
  <c r="AT423" i="46"/>
  <c r="AU423" i="46" s="1"/>
  <c r="AT424" i="46"/>
  <c r="AT425" i="46"/>
  <c r="AT426" i="46"/>
  <c r="AT427" i="46"/>
  <c r="AT428" i="46"/>
  <c r="AT429" i="46"/>
  <c r="AT430" i="46"/>
  <c r="AT431" i="46"/>
  <c r="AT432" i="46"/>
  <c r="AT433" i="46"/>
  <c r="AT434" i="46"/>
  <c r="AT435" i="46"/>
  <c r="AT436" i="46"/>
  <c r="AT437" i="46"/>
  <c r="AT438" i="46"/>
  <c r="AT8" i="46"/>
  <c r="AT9" i="46"/>
  <c r="AT10" i="46"/>
  <c r="AT11" i="46"/>
  <c r="AT12" i="46"/>
  <c r="AU12" i="46" s="1"/>
  <c r="AT7" i="46"/>
  <c r="AU7" i="46" s="1"/>
  <c r="AL439" i="46"/>
  <c r="AK439" i="46"/>
  <c r="AT439" i="46" s="1"/>
  <c r="AM8" i="46"/>
  <c r="AM9" i="46"/>
  <c r="AM10" i="46"/>
  <c r="AM11" i="46"/>
  <c r="AM12" i="46"/>
  <c r="AM13" i="46"/>
  <c r="AM14" i="46"/>
  <c r="AM15" i="46"/>
  <c r="AM16" i="46"/>
  <c r="AM17" i="46"/>
  <c r="AM18" i="46"/>
  <c r="AM19" i="46"/>
  <c r="AM20" i="46"/>
  <c r="AM21" i="46"/>
  <c r="AM22" i="46"/>
  <c r="AM23" i="46"/>
  <c r="AM24" i="46"/>
  <c r="AM25" i="46"/>
  <c r="AM26" i="46"/>
  <c r="AM27" i="46"/>
  <c r="AM28" i="46"/>
  <c r="AM29" i="46"/>
  <c r="AM30" i="46"/>
  <c r="AM31" i="46"/>
  <c r="AM32" i="46"/>
  <c r="AM33" i="46"/>
  <c r="AM34" i="46"/>
  <c r="AM35" i="46"/>
  <c r="AM36" i="46"/>
  <c r="AM37" i="46"/>
  <c r="AM38" i="46"/>
  <c r="AM39" i="46"/>
  <c r="AM40" i="46"/>
  <c r="AM41" i="46"/>
  <c r="AM42" i="46"/>
  <c r="AM43" i="46"/>
  <c r="AM44" i="46"/>
  <c r="AM45" i="46"/>
  <c r="AM46" i="46"/>
  <c r="AM47" i="46"/>
  <c r="AM48" i="46"/>
  <c r="AM49" i="46"/>
  <c r="AM50" i="46"/>
  <c r="AM51" i="46"/>
  <c r="AM52" i="46"/>
  <c r="AM53" i="46"/>
  <c r="AM54" i="46"/>
  <c r="AM55" i="46"/>
  <c r="AM56" i="46"/>
  <c r="AM57" i="46"/>
  <c r="AM58" i="46"/>
  <c r="AM59" i="46"/>
  <c r="AM60" i="46"/>
  <c r="AM61" i="46"/>
  <c r="AM62" i="46"/>
  <c r="AM63" i="46"/>
  <c r="AM64" i="46"/>
  <c r="AM65" i="46"/>
  <c r="AM66" i="46"/>
  <c r="AM67" i="46"/>
  <c r="AM68" i="46"/>
  <c r="AM69" i="46"/>
  <c r="AM70" i="46"/>
  <c r="AM71" i="46"/>
  <c r="AM72" i="46"/>
  <c r="AM73" i="46"/>
  <c r="AM74" i="46"/>
  <c r="AM75" i="46"/>
  <c r="AM76" i="46"/>
  <c r="AM77" i="46"/>
  <c r="AM78" i="46"/>
  <c r="AM79" i="46"/>
  <c r="AM80" i="46"/>
  <c r="AM81" i="46"/>
  <c r="AM82" i="46"/>
  <c r="AM83" i="46"/>
  <c r="AM84" i="46"/>
  <c r="AM85" i="46"/>
  <c r="AM86" i="46"/>
  <c r="AM87" i="46"/>
  <c r="AM88" i="46"/>
  <c r="AM89" i="46"/>
  <c r="AM90" i="46"/>
  <c r="AM91" i="46"/>
  <c r="AM92" i="46"/>
  <c r="AM93" i="46"/>
  <c r="AM94" i="46"/>
  <c r="AM95" i="46"/>
  <c r="AM96" i="46"/>
  <c r="AM97" i="46"/>
  <c r="AM98" i="46"/>
  <c r="AM99" i="46"/>
  <c r="AM100" i="46"/>
  <c r="AM101" i="46"/>
  <c r="AM102" i="46"/>
  <c r="AM103" i="46"/>
  <c r="AM104" i="46"/>
  <c r="AM105" i="46"/>
  <c r="AM106" i="46"/>
  <c r="AM107" i="46"/>
  <c r="AM108" i="46"/>
  <c r="AM109" i="46"/>
  <c r="AM110" i="46"/>
  <c r="AM111" i="46"/>
  <c r="AM112" i="46"/>
  <c r="AM113" i="46"/>
  <c r="AM114" i="46"/>
  <c r="AM115" i="46"/>
  <c r="AM116" i="46"/>
  <c r="AM117" i="46"/>
  <c r="AM118" i="46"/>
  <c r="AM119" i="46"/>
  <c r="AM120" i="46"/>
  <c r="AM121" i="46"/>
  <c r="AM122" i="46"/>
  <c r="AM123" i="46"/>
  <c r="AM124" i="46"/>
  <c r="AM125" i="46"/>
  <c r="AM126" i="46"/>
  <c r="AM127" i="46"/>
  <c r="AM128" i="46"/>
  <c r="AM129" i="46"/>
  <c r="AM130" i="46"/>
  <c r="AM131" i="46"/>
  <c r="AM132" i="46"/>
  <c r="AM133" i="46"/>
  <c r="AM134" i="46"/>
  <c r="AM135" i="46"/>
  <c r="AM136" i="46"/>
  <c r="AM137" i="46"/>
  <c r="AM138" i="46"/>
  <c r="AM139" i="46"/>
  <c r="AM140" i="46"/>
  <c r="AM141" i="46"/>
  <c r="AM142" i="46"/>
  <c r="AM143" i="46"/>
  <c r="AM144" i="46"/>
  <c r="AM145" i="46"/>
  <c r="AM146" i="46"/>
  <c r="AM147" i="46"/>
  <c r="AM148" i="46"/>
  <c r="AM149" i="46"/>
  <c r="AM150" i="46"/>
  <c r="AM151" i="46"/>
  <c r="AM152" i="46"/>
  <c r="AM153" i="46"/>
  <c r="AM154" i="46"/>
  <c r="AM155" i="46"/>
  <c r="AM156" i="46"/>
  <c r="AM157" i="46"/>
  <c r="AM158" i="46"/>
  <c r="AM159" i="46"/>
  <c r="AM160" i="46"/>
  <c r="AM161" i="46"/>
  <c r="AM162" i="46"/>
  <c r="AM163" i="46"/>
  <c r="AM164" i="46"/>
  <c r="AM165" i="46"/>
  <c r="AM166" i="46"/>
  <c r="AM167" i="46"/>
  <c r="AM168" i="46"/>
  <c r="AM169" i="46"/>
  <c r="AM170" i="46"/>
  <c r="AM171" i="46"/>
  <c r="AM172" i="46"/>
  <c r="AM173" i="46"/>
  <c r="AM174" i="46"/>
  <c r="AM175" i="46"/>
  <c r="AM176" i="46"/>
  <c r="AM177" i="46"/>
  <c r="AM178" i="46"/>
  <c r="AM179" i="46"/>
  <c r="AM180" i="46"/>
  <c r="AM181" i="46"/>
  <c r="AM182" i="46"/>
  <c r="AM183" i="46"/>
  <c r="AM184" i="46"/>
  <c r="AM185" i="46"/>
  <c r="AM186" i="46"/>
  <c r="AM187" i="46"/>
  <c r="AM188" i="46"/>
  <c r="AM189" i="46"/>
  <c r="AM190" i="46"/>
  <c r="AM191" i="46"/>
  <c r="AM192" i="46"/>
  <c r="AM193" i="46"/>
  <c r="AM194" i="46"/>
  <c r="AM195" i="46"/>
  <c r="AM196" i="46"/>
  <c r="AM197" i="46"/>
  <c r="AM198" i="46"/>
  <c r="AM199" i="46"/>
  <c r="AM200" i="46"/>
  <c r="AM201" i="46"/>
  <c r="AM202" i="46"/>
  <c r="AM203" i="46"/>
  <c r="AM204" i="46"/>
  <c r="AM205" i="46"/>
  <c r="AM206" i="46"/>
  <c r="AM207" i="46"/>
  <c r="AM208" i="46"/>
  <c r="AM209" i="46"/>
  <c r="AM210" i="46"/>
  <c r="AM211" i="46"/>
  <c r="AM212" i="46"/>
  <c r="AM213" i="46"/>
  <c r="AM214" i="46"/>
  <c r="AM215" i="46"/>
  <c r="AM216" i="46"/>
  <c r="AM217" i="46"/>
  <c r="AM218" i="46"/>
  <c r="AM219" i="46"/>
  <c r="AM220" i="46"/>
  <c r="AM221" i="46"/>
  <c r="AM222" i="46"/>
  <c r="AM223" i="46"/>
  <c r="AM224" i="46"/>
  <c r="AM225" i="46"/>
  <c r="AM226" i="46"/>
  <c r="AM227" i="46"/>
  <c r="AM228" i="46"/>
  <c r="AM229" i="46"/>
  <c r="AM230" i="46"/>
  <c r="AM231" i="46"/>
  <c r="AM232" i="46"/>
  <c r="AM233" i="46"/>
  <c r="AM234" i="46"/>
  <c r="AM235" i="46"/>
  <c r="AM236" i="46"/>
  <c r="AM237" i="46"/>
  <c r="AM238" i="46"/>
  <c r="AM239" i="46"/>
  <c r="AM240" i="46"/>
  <c r="AM241" i="46"/>
  <c r="AM242" i="46"/>
  <c r="AM243" i="46"/>
  <c r="AM244" i="46"/>
  <c r="AM245" i="46"/>
  <c r="AM246" i="46"/>
  <c r="AM247" i="46"/>
  <c r="AM248" i="46"/>
  <c r="AM249" i="46"/>
  <c r="AM250" i="46"/>
  <c r="AM251" i="46"/>
  <c r="AM252" i="46"/>
  <c r="AM253" i="46"/>
  <c r="AM254" i="46"/>
  <c r="AM255" i="46"/>
  <c r="AM256" i="46"/>
  <c r="AM257" i="46"/>
  <c r="AM258" i="46"/>
  <c r="AM259" i="46"/>
  <c r="AM260" i="46"/>
  <c r="AM261" i="46"/>
  <c r="AM262" i="46"/>
  <c r="AM263" i="46"/>
  <c r="AM264" i="46"/>
  <c r="AM265" i="46"/>
  <c r="AM266" i="46"/>
  <c r="AM267" i="46"/>
  <c r="AM268" i="46"/>
  <c r="AM269" i="46"/>
  <c r="AM270" i="46"/>
  <c r="AM271" i="46"/>
  <c r="AM272" i="46"/>
  <c r="AM273" i="46"/>
  <c r="AM274" i="46"/>
  <c r="AM275" i="46"/>
  <c r="AM276" i="46"/>
  <c r="AM277" i="46"/>
  <c r="AM278" i="46"/>
  <c r="AM279" i="46"/>
  <c r="AM280" i="46"/>
  <c r="AM281" i="46"/>
  <c r="AM282" i="46"/>
  <c r="AM283" i="46"/>
  <c r="AM284" i="46"/>
  <c r="AM285" i="46"/>
  <c r="AM286" i="46"/>
  <c r="AM287" i="46"/>
  <c r="AM288" i="46"/>
  <c r="AM289" i="46"/>
  <c r="AM290" i="46"/>
  <c r="AM291" i="46"/>
  <c r="AM292" i="46"/>
  <c r="AM293" i="46"/>
  <c r="AM294" i="46"/>
  <c r="AM295" i="46"/>
  <c r="AM296" i="46"/>
  <c r="AM297" i="46"/>
  <c r="AM298" i="46"/>
  <c r="AM299" i="46"/>
  <c r="AM300" i="46"/>
  <c r="AM301" i="46"/>
  <c r="AM302" i="46"/>
  <c r="AM303" i="46"/>
  <c r="AM304" i="46"/>
  <c r="AM305" i="46"/>
  <c r="AM306" i="46"/>
  <c r="AM307" i="46"/>
  <c r="AM308" i="46"/>
  <c r="AM309" i="46"/>
  <c r="AM310" i="46"/>
  <c r="AM311" i="46"/>
  <c r="AM312" i="46"/>
  <c r="AM313" i="46"/>
  <c r="AM314" i="46"/>
  <c r="AM315" i="46"/>
  <c r="AM316" i="46"/>
  <c r="AM317" i="46"/>
  <c r="AM318" i="46"/>
  <c r="AM319" i="46"/>
  <c r="AM320" i="46"/>
  <c r="AM321" i="46"/>
  <c r="AM322" i="46"/>
  <c r="AM323" i="46"/>
  <c r="AM324" i="46"/>
  <c r="AM325" i="46"/>
  <c r="AM326" i="46"/>
  <c r="AM327" i="46"/>
  <c r="AM328" i="46"/>
  <c r="AM329" i="46"/>
  <c r="AM330" i="46"/>
  <c r="AM331" i="46"/>
  <c r="AM332" i="46"/>
  <c r="AM333" i="46"/>
  <c r="AM334" i="46"/>
  <c r="AM335" i="46"/>
  <c r="AM336" i="46"/>
  <c r="AM337" i="46"/>
  <c r="AM338" i="46"/>
  <c r="AM339" i="46"/>
  <c r="AM340" i="46"/>
  <c r="AM341" i="46"/>
  <c r="AM342" i="46"/>
  <c r="AM343" i="46"/>
  <c r="AM344" i="46"/>
  <c r="AM345" i="46"/>
  <c r="AM346" i="46"/>
  <c r="AM347" i="46"/>
  <c r="AM348" i="46"/>
  <c r="AM349" i="46"/>
  <c r="AM350" i="46"/>
  <c r="AM351" i="46"/>
  <c r="AM352" i="46"/>
  <c r="AM353" i="46"/>
  <c r="AM354" i="46"/>
  <c r="AM355" i="46"/>
  <c r="AM356" i="46"/>
  <c r="AM357" i="46"/>
  <c r="AM358" i="46"/>
  <c r="AM359" i="46"/>
  <c r="AM360" i="46"/>
  <c r="AM361" i="46"/>
  <c r="AM362" i="46"/>
  <c r="AM363" i="46"/>
  <c r="AM364" i="46"/>
  <c r="AM365" i="46"/>
  <c r="AM366" i="46"/>
  <c r="AM367" i="46"/>
  <c r="AM368" i="46"/>
  <c r="AM369" i="46"/>
  <c r="AM370" i="46"/>
  <c r="AM371" i="46"/>
  <c r="AM372" i="46"/>
  <c r="AM373" i="46"/>
  <c r="AM374" i="46"/>
  <c r="AM375" i="46"/>
  <c r="AM376" i="46"/>
  <c r="AM377" i="46"/>
  <c r="AM378" i="46"/>
  <c r="AM379" i="46"/>
  <c r="AM380" i="46"/>
  <c r="AM381" i="46"/>
  <c r="AM382" i="46"/>
  <c r="AM383" i="46"/>
  <c r="AM384" i="46"/>
  <c r="AM385" i="46"/>
  <c r="AM386" i="46"/>
  <c r="AM387" i="46"/>
  <c r="AM388" i="46"/>
  <c r="AM389" i="46"/>
  <c r="AM390" i="46"/>
  <c r="AM391" i="46"/>
  <c r="AM392" i="46"/>
  <c r="AM393" i="46"/>
  <c r="AM394" i="46"/>
  <c r="AM395" i="46"/>
  <c r="AM396" i="46"/>
  <c r="AM397" i="46"/>
  <c r="AM398" i="46"/>
  <c r="AM399" i="46"/>
  <c r="AM400" i="46"/>
  <c r="AM401" i="46"/>
  <c r="AM402" i="46"/>
  <c r="AM403" i="46"/>
  <c r="AM404" i="46"/>
  <c r="AM405" i="46"/>
  <c r="AM406" i="46"/>
  <c r="AM407" i="46"/>
  <c r="AM408" i="46"/>
  <c r="AM409" i="46"/>
  <c r="AM410" i="46"/>
  <c r="AM411" i="46"/>
  <c r="AM412" i="46"/>
  <c r="AM413" i="46"/>
  <c r="AM414" i="46"/>
  <c r="AM415" i="46"/>
  <c r="AM416" i="46"/>
  <c r="AM417" i="46"/>
  <c r="AM418" i="46"/>
  <c r="AM419" i="46"/>
  <c r="AM420" i="46"/>
  <c r="AM421" i="46"/>
  <c r="AM422" i="46"/>
  <c r="AM423" i="46"/>
  <c r="AM424" i="46"/>
  <c r="AM425" i="46"/>
  <c r="AM426" i="46"/>
  <c r="AM427" i="46"/>
  <c r="AM428" i="46"/>
  <c r="AM429" i="46"/>
  <c r="AM430" i="46"/>
  <c r="AM431" i="46"/>
  <c r="AM432" i="46"/>
  <c r="AM433" i="46"/>
  <c r="AM434" i="46"/>
  <c r="AM435" i="46"/>
  <c r="AM436" i="46"/>
  <c r="AM7" i="46"/>
  <c r="AT442" i="46" l="1"/>
  <c r="AT443" i="46" s="1"/>
  <c r="AT444" i="46" s="1"/>
  <c r="AX438" i="46"/>
  <c r="AX444" i="46"/>
  <c r="AX443" i="46"/>
  <c r="AX439" i="46"/>
  <c r="AM439" i="46"/>
  <c r="AT445" i="46" l="1"/>
  <c r="AX442" i="46"/>
  <c r="AW443" i="46" s="1"/>
  <c r="AW444" i="46" l="1"/>
  <c r="AW442" i="46" a="1"/>
  <c r="AW442" i="46" s="1"/>
  <c r="AY443" i="46" s="1" a="1"/>
  <c r="AY443" i="46" s="1"/>
  <c r="AZ443" i="46" s="1"/>
  <c r="BA443" i="46" s="1" a="1"/>
  <c r="BA443" i="4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<sst xmlns="http://schemas.openxmlformats.org/spreadsheetml/2006/main" count="4475" uniqueCount="541">
  <si>
    <t>#</t>
  </si>
  <si>
    <t>CONCEPTO</t>
  </si>
  <si>
    <t>AIU</t>
  </si>
  <si>
    <t>Jardineria mt2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</si>
  <si>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</si>
  <si>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</si>
  <si>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</si>
  <si>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</si>
  <si>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</si>
  <si>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</si>
  <si>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</si>
  <si>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</si>
  <si>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</si>
  <si>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</si>
  <si>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</si>
  <si>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</si>
  <si>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</si>
  <si>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TIEMPO COMPLETO</t>
  </si>
  <si>
    <t>PERSONAL MEDIO TIEMPO</t>
  </si>
  <si>
    <t>Coordinador</t>
  </si>
  <si>
    <t>BIENES DE ASEO Y CAFETERÍA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</si>
  <si>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</si>
  <si>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</si>
  <si>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</si>
  <si>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</si>
  <si>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</si>
  <si>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</si>
  <si>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</si>
  <si>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</si>
  <si>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</si>
  <si>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</si>
  <si>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</si>
  <si>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</si>
  <si>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</si>
  <si>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</si>
  <si>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</si>
  <si>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</si>
  <si>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</si>
  <si>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</si>
  <si>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</si>
  <si>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</si>
  <si>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</si>
  <si>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</si>
  <si>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</si>
  <si>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</si>
  <si>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</si>
  <si>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</si>
  <si>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</si>
  <si>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</si>
  <si>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</si>
  <si>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</si>
  <si>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</si>
  <si>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</si>
  <si>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</si>
  <si>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</si>
  <si>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</si>
  <si>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</si>
  <si>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</si>
  <si>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</si>
  <si>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</si>
  <si>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</si>
  <si>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</si>
  <si>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</si>
  <si>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</si>
  <si>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</si>
  <si>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</si>
  <si>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</si>
  <si>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</si>
  <si>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</si>
  <si>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</si>
  <si>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</si>
  <si>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</si>
  <si>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</si>
  <si>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</si>
  <si>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</si>
  <si>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</si>
  <si>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</si>
  <si>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</si>
  <si>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</si>
  <si>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</si>
  <si>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</si>
  <si>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</si>
  <si>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</si>
  <si>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</si>
  <si>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</si>
  <si>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</si>
  <si>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</si>
  <si>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</si>
  <si>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</si>
  <si>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</si>
  <si>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</si>
  <si>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</si>
  <si>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</si>
  <si>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</si>
  <si>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</si>
  <si>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</si>
  <si>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</si>
  <si>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</si>
  <si>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</si>
  <si>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</si>
  <si>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</si>
  <si>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</si>
  <si>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</si>
  <si>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</si>
  <si>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</si>
  <si>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</si>
  <si>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</si>
  <si>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</si>
  <si>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</si>
  <si>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</si>
  <si>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</si>
  <si>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</si>
  <si>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</si>
  <si>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</si>
  <si>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</si>
  <si>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</si>
  <si>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</si>
  <si>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</si>
  <si>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</si>
  <si>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</si>
  <si>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</si>
  <si>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</si>
  <si>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</si>
  <si>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</si>
  <si>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</si>
  <si>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</si>
  <si>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</si>
  <si>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</si>
  <si>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</si>
  <si>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</si>
  <si>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</si>
  <si>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</si>
  <si>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</si>
  <si>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</si>
  <si>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</si>
  <si>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</si>
  <si>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</si>
  <si>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</si>
  <si>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</si>
  <si>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</si>
  <si>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</si>
  <si>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</si>
  <si>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</si>
  <si>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</si>
  <si>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</si>
  <si>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</si>
  <si>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</si>
  <si>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</si>
  <si>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</si>
  <si>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</si>
  <si>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</si>
  <si>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</si>
  <si>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</si>
  <si>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</si>
  <si>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</si>
  <si>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</si>
  <si>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</si>
  <si>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</si>
  <si>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</si>
  <si>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</si>
  <si>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</si>
  <si>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</si>
  <si>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</si>
  <si>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</si>
  <si>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</si>
  <si>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</si>
  <si>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</si>
  <si>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</si>
  <si>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</si>
  <si>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</si>
  <si>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</si>
  <si>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</si>
  <si>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</si>
  <si>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</si>
  <si>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</si>
  <si>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</si>
  <si>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</si>
  <si>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</si>
  <si>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</si>
  <si>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</si>
  <si>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</si>
  <si>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</si>
  <si>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</si>
  <si>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</si>
  <si>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</si>
  <si>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</si>
  <si>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</si>
  <si>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</si>
  <si>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</si>
  <si>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</si>
  <si>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</si>
  <si>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</si>
  <si>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</si>
  <si>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</si>
  <si>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</si>
  <si>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</si>
  <si>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</si>
  <si>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</si>
  <si>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</si>
  <si>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</si>
  <si>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</si>
  <si>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</si>
  <si>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</si>
  <si>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</si>
  <si>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</si>
  <si>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</si>
  <si>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</si>
  <si>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</si>
  <si>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</si>
  <si>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</si>
  <si>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</si>
  <si>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</si>
  <si>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</si>
  <si>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</si>
  <si>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</si>
  <si>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</si>
  <si>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</si>
  <si>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</si>
  <si>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</si>
  <si>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</si>
  <si>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</si>
  <si>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</si>
  <si>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</si>
  <si>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</si>
  <si>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</si>
  <si>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</si>
  <si>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</si>
  <si>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</si>
  <si>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</si>
  <si>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</si>
  <si>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</si>
  <si>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</si>
  <si>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</si>
  <si>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</si>
  <si>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</si>
  <si>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</si>
  <si>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</si>
  <si>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</si>
  <si>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</si>
  <si>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</si>
  <si>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</si>
  <si>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</si>
  <si>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</si>
  <si>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</si>
  <si>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</si>
  <si>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</si>
  <si>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</si>
  <si>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</si>
  <si>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</si>
  <si>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</si>
  <si>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</si>
  <si>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</si>
  <si>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</si>
  <si>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</si>
  <si>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</si>
  <si>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</si>
  <si>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</si>
  <si>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</si>
  <si>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</si>
  <si>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</si>
  <si>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</si>
  <si>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</si>
  <si>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</si>
  <si>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</si>
  <si>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</si>
  <si>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</si>
  <si>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</si>
  <si>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</si>
  <si>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</si>
  <si>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</si>
  <si>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</si>
  <si>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</si>
  <si>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</si>
  <si>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</si>
  <si>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</si>
  <si>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</si>
  <si>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</si>
  <si>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</si>
  <si>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</si>
  <si>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</si>
  <si>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</si>
  <si>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</si>
  <si>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</si>
  <si>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</si>
  <si>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</si>
  <si>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</si>
  <si>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</si>
  <si>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</si>
  <si>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</si>
  <si>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</si>
  <si>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</si>
  <si>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</si>
  <si>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</si>
  <si>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</si>
  <si>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</si>
  <si>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</si>
  <si>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</si>
  <si>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</si>
  <si>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</si>
  <si>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</si>
  <si>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</si>
  <si>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</si>
  <si>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</si>
  <si>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</si>
  <si>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</si>
  <si>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</si>
  <si>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</si>
  <si>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</si>
  <si>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</si>
  <si>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</si>
  <si>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</si>
  <si>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</si>
  <si>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</si>
  <si>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</si>
  <si>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</si>
  <si>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</si>
  <si>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</si>
  <si>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</si>
  <si>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</si>
  <si>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</si>
  <si>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</si>
  <si>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</si>
  <si>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</si>
  <si>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</si>
  <si>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</si>
  <si>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</si>
  <si>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</si>
  <si>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</si>
  <si>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</si>
  <si>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</si>
  <si>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</si>
  <si>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</si>
  <si>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</si>
  <si>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</si>
  <si>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</si>
  <si>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</si>
  <si>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</si>
  <si>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</si>
  <si>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</si>
  <si>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</si>
  <si>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</si>
  <si>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</si>
  <si>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</si>
  <si>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</si>
  <si>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</si>
  <si>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</si>
  <si>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</si>
  <si>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</si>
  <si>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</si>
  <si>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</si>
  <si>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</si>
  <si>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</si>
  <si>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</si>
  <si>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</si>
  <si>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</si>
  <si>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</si>
  <si>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</si>
  <si>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</si>
  <si>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</si>
  <si>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</si>
  <si>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</si>
  <si>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</si>
  <si>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</si>
  <si>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</si>
  <si>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LIMPIEZA INSTITUCIONAL LASU S.A.S.</t>
  </si>
  <si>
    <t>UNION TEMPORAL OUTSOURCING GIAF</t>
  </si>
  <si>
    <t>CONDICIÓN</t>
  </si>
  <si>
    <t>Compra</t>
  </si>
  <si>
    <t>Arrendamiento</t>
  </si>
  <si>
    <t>UNIÓN TEMPORAL CCE AMP IV 2022</t>
  </si>
  <si>
    <t>CLEANER S.A.</t>
  </si>
  <si>
    <t>Desinfectante de alto nivel de desinfección para uso hospitalario</t>
  </si>
  <si>
    <t>CONSERJES INMOBILIARIOS LTDA</t>
  </si>
  <si>
    <t>COMPAÑÍA DE SERVICIOS Y ADMINISTRACIÓN SA SERDAN SA</t>
  </si>
  <si>
    <t>UNION TEMPORAL R&amp;J 2022</t>
  </si>
  <si>
    <t>UT GRUPO ADIN</t>
  </si>
  <si>
    <t>ASECOLBAS LTDA</t>
  </si>
  <si>
    <t>UNION  TEMPORAL LADOINSA 2022</t>
  </si>
  <si>
    <t>UNION TEMPORAL ECOLIMPIEZA 4G</t>
  </si>
  <si>
    <t>UNION TEMPORAL SERVICIOS INTEGRALES</t>
  </si>
  <si>
    <t>UNIÓN TEMPORAL ASEO COLOMBIA AMP4</t>
  </si>
  <si>
    <t>CONSORCIO ELITE</t>
  </si>
  <si>
    <t>SOSEGE SAS</t>
  </si>
  <si>
    <t>UNIÓN TEMPORAL EMINSER SOLOASEO 2023</t>
  </si>
  <si>
    <t>UNION TEMPORAL SERVIASEAMOS</t>
  </si>
  <si>
    <t>BRILLASEO S.A.S</t>
  </si>
  <si>
    <t>SERVITALENTOS</t>
  </si>
  <si>
    <t>UNION TEMPORAL CLEAN COLOMBIA</t>
  </si>
  <si>
    <t>UT EASYCLEAN ASEO PROFESIONAL</t>
  </si>
  <si>
    <t>UT ASEAMOS 2022 ACUERDO 4</t>
  </si>
  <si>
    <t>INTERASEO SAS ESP</t>
  </si>
  <si>
    <t>CONSORCIO KIOS</t>
  </si>
  <si>
    <t>SERVIASEO S.A</t>
  </si>
  <si>
    <t>REGIÓN 8</t>
  </si>
  <si>
    <t>INCINERADOS DEL HUILA</t>
  </si>
  <si>
    <t>MENOR VALOR</t>
  </si>
  <si>
    <t>MAYOR VALOR</t>
  </si>
  <si>
    <t>MENOR VALOR - 20%</t>
  </si>
  <si>
    <t>MENOR VALOR - 25%</t>
  </si>
  <si>
    <t>Vajilla  3</t>
  </si>
  <si>
    <t>Vajilla  4</t>
  </si>
  <si>
    <t>PROPONENTE:</t>
  </si>
  <si>
    <t>ÍTEM REQUERIDO R8</t>
  </si>
  <si>
    <t xml:space="preserve">ÍTEM COTIZADO PROPONENTE </t>
  </si>
  <si>
    <t>Diferencia ítems</t>
  </si>
  <si>
    <t xml:space="preserve">COTIZACIÓN Vr. Unitario PROPONENTE </t>
  </si>
  <si>
    <t>PRECIOS Unitarios CATALOGO PROPONENTE</t>
  </si>
  <si>
    <t xml:space="preserve">Ahorro Unitario PROPONENTE </t>
  </si>
  <si>
    <t xml:space="preserve">% Descuento Unitario PROPONENTE </t>
  </si>
  <si>
    <t xml:space="preserve">Vr. Mensual Cotización PROPONENTE </t>
  </si>
  <si>
    <t>Paso 6</t>
  </si>
  <si>
    <t>CUMPLE</t>
  </si>
  <si>
    <t>Plataforma</t>
  </si>
  <si>
    <t>VALOR SIMULADOR</t>
  </si>
  <si>
    <t>SUBTOTAL</t>
  </si>
  <si>
    <t>AIU (10%)</t>
  </si>
  <si>
    <t>IVA (19%)</t>
  </si>
  <si>
    <t>TOTAL MES</t>
  </si>
  <si>
    <t xml:space="preserve">Valor plataforma </t>
  </si>
  <si>
    <t>Verificación</t>
  </si>
  <si>
    <t>Bienes y servicios especiales</t>
  </si>
  <si>
    <t>Operarios (no aplica descuento)</t>
  </si>
  <si>
    <t>Ítems con descuento</t>
  </si>
  <si>
    <t>MENOR VALOR -25%</t>
  </si>
  <si>
    <t>MENOR VALOR -20%</t>
  </si>
  <si>
    <t>DIF. DE -25% Y -20%</t>
  </si>
  <si>
    <t>MAX</t>
  </si>
  <si>
    <t>Dif.</t>
  </si>
  <si>
    <t>Paso 7</t>
  </si>
  <si>
    <t xml:space="preserve">Región de Cobertura: </t>
  </si>
  <si>
    <t xml:space="preserve">Nombre del Proveedor: 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</si>
  <si>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</si>
  <si>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</si>
  <si>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</si>
  <si>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</si>
  <si>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</si>
  <si>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</si>
  <si>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</si>
  <si>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</si>
  <si>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</si>
  <si>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</si>
  <si>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</si>
  <si>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</si>
  <si>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</si>
  <si>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</si>
  <si>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</si>
  <si>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</si>
  <si>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</si>
  <si>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</si>
  <si>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</si>
  <si>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Tiempo Completo</t>
  </si>
  <si>
    <t>Mes</t>
  </si>
  <si>
    <t>Bienes de Aseo y Cafetería</t>
  </si>
  <si>
    <t>Jabón para loza 3 (Compra)</t>
  </si>
  <si>
    <t>Und</t>
  </si>
  <si>
    <t>Jabón de dispensador para manos 3 (Compra)</t>
  </si>
  <si>
    <t>Limpiador multiusos 1 (Compra)</t>
  </si>
  <si>
    <t>Líquido desengrasante (Compra)</t>
  </si>
  <si>
    <t>Detergente multiusos en polvo (Compra)</t>
  </si>
  <si>
    <t>Limpiador desinfectante para uso general 1 (Compra)</t>
  </si>
  <si>
    <t>Líquido para limpiar vidrios 1 (Compra)</t>
  </si>
  <si>
    <t>Blanqueador o hipoclorito 1 (Compra)</t>
  </si>
  <si>
    <t>Alcohol industrial 1 (Compra)</t>
  </si>
  <si>
    <t>Creolina 2 (Compra)</t>
  </si>
  <si>
    <t>Champú para alfombras y tapizados 1 (Compra)</t>
  </si>
  <si>
    <t>Lustrador de muebles (Compra)</t>
  </si>
  <si>
    <t>Cera polimérica (Compra)</t>
  </si>
  <si>
    <t>Cera emulsionada Neutra (Compra)</t>
  </si>
  <si>
    <t>Sellante para pisos (Compra)</t>
  </si>
  <si>
    <t>Removedor de cera (Compra)</t>
  </si>
  <si>
    <t>Varsol ecológico 2 (Compra)</t>
  </si>
  <si>
    <t>Ambientador 1 (Compra)</t>
  </si>
  <si>
    <t>Ambientador 2 (Compra)</t>
  </si>
  <si>
    <t>Limpiones 2 (Compra)</t>
  </si>
  <si>
    <t>Bayetilla 1 (Compra)</t>
  </si>
  <si>
    <t>Paño absorbente multiusos 1 (Compra)</t>
  </si>
  <si>
    <t>Esponjilla 1 (Compra)</t>
  </si>
  <si>
    <t>Esponjilla 5 (Compra)</t>
  </si>
  <si>
    <t>Escoba 3 (Compra)</t>
  </si>
  <si>
    <t>Mango madera escoba 1 (Compra)</t>
  </si>
  <si>
    <t>Trapero 3 (Compra)</t>
  </si>
  <si>
    <t>Mango madera trapero (Compra)</t>
  </si>
  <si>
    <t>Pads 1 (Compra)</t>
  </si>
  <si>
    <t>Pads 2 (Compra)</t>
  </si>
  <si>
    <t>Bolsas plásticas 1 (Compra)</t>
  </si>
  <si>
    <t>Bolsas plásticas 2 (Compra)</t>
  </si>
  <si>
    <t>Bolsas plásticas 3 (Compra)</t>
  </si>
  <si>
    <t>Bolsas plásticas 16 (Compra)</t>
  </si>
  <si>
    <t>Bolsas plásticas 17 (Compra)</t>
  </si>
  <si>
    <t>Bolsas plásticas 21 (Compra)</t>
  </si>
  <si>
    <t>Guantes 1 (Compra)</t>
  </si>
  <si>
    <t>Guantes 2 (Compra)</t>
  </si>
  <si>
    <t>Guantes 9 (Compra)</t>
  </si>
  <si>
    <t>Papel higiénico 3 (Compra)</t>
  </si>
  <si>
    <t>Toallas para manos 3 (Compra)</t>
  </si>
  <si>
    <t>Vasos biodegradables 2 (Compra)</t>
  </si>
  <si>
    <t>Vasos biodegradables 3 (Compra)</t>
  </si>
  <si>
    <t>Mezclador 1 (Compra)</t>
  </si>
  <si>
    <t>Filtro para greca 3 (Compra)</t>
  </si>
  <si>
    <t>Termo para café 1 (Compra)</t>
  </si>
  <si>
    <t>Café 1 (Compra)</t>
  </si>
  <si>
    <t>Azúcar 1 (Compra)</t>
  </si>
  <si>
    <t>Aromática (Compra)</t>
  </si>
  <si>
    <t>Bebida de frutas (Compra)</t>
  </si>
  <si>
    <t>Bebida de panela (Compra)</t>
  </si>
  <si>
    <t>Té (Compra)</t>
  </si>
  <si>
    <t>Infusión frutal (Compra)</t>
  </si>
  <si>
    <t>Agua potable 4 (Compra)</t>
  </si>
  <si>
    <t>Brillador 2 (Compra)</t>
  </si>
  <si>
    <t>Destapador para sanitario (chupa) (Compra)</t>
  </si>
  <si>
    <t>Recogedor de basura 1 (Compra)</t>
  </si>
  <si>
    <t>Vasos  1 (Arrendamiento)</t>
  </si>
  <si>
    <t>Terno para café (Arrendamiento)</t>
  </si>
  <si>
    <t>Jarra  (Arrendamiento)</t>
  </si>
  <si>
    <t>Balde (Arrendamiento)</t>
  </si>
  <si>
    <t>Carro exprimidor de trapero 2 (Arrendamiento)</t>
  </si>
  <si>
    <t>Escalera 1 (Arrendamiento)</t>
  </si>
  <si>
    <t>Escalera 4 (Arrendamiento)</t>
  </si>
  <si>
    <t>Mangueras 2 (Arrendamiento)</t>
  </si>
  <si>
    <t>Greca para tintos 3 (Arrendamiento)</t>
  </si>
  <si>
    <t>Extensión eléctrica 2 (Compra)</t>
  </si>
  <si>
    <t>Aspiradora 2 (Arrendamiento)</t>
  </si>
  <si>
    <t>Lavabrilladora de pisos 1 (Arrendamiento)</t>
  </si>
  <si>
    <t>Hidrolavadora Industrial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</si>
  <si>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</si>
  <si>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</si>
  <si>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</si>
  <si>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</si>
  <si>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</si>
  <si>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</si>
  <si>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</si>
  <si>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</si>
  <si>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</si>
  <si>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</si>
  <si>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</si>
  <si>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</si>
  <si>
    <t>UT ECOLIMPIEZA 4G</t>
  </si>
  <si>
    <t>Excell</t>
  </si>
  <si>
    <t xml:space="preserve">COTIZACIÓN Vr. mes PROPONENTE </t>
  </si>
  <si>
    <t>Diferencias</t>
  </si>
  <si>
    <t>TOTAL 5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</si>
</sst>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#,##0.00"/>
    <numFmt numFmtId="166" formatCode="_-&quot;$&quot;* #,##0.00_-;\-&quot;$&quot;* #,##0.00_-;_-&quot;$&quot;* &quot;-&quot;_-;_-@_-"/>
    <numFmt numFmtId="167" formatCode="_-&quot;$&quot;* #,##0.00_-;\-&quot;$&quot;* #,##0.00_-;_-&quot;$&quot;* &quot;-&quot;??_-;_-@_-"/>
    <numFmt numFmtId="168" formatCode="0.0000%"/>
    <numFmt numFmtId="169" formatCode="&quot;$&quot;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Geomanist Light"/>
    </font>
    <font>
      <sz val="8"/>
      <name val="Geomanist Light"/>
      <family val="3"/>
    </font>
    <font>
      <sz val="9"/>
      <name val="Geomanist Light"/>
      <family val="3"/>
    </font>
    <font>
      <b/>
      <sz val="10"/>
      <color theme="0"/>
      <name val="Geomanist Light"/>
    </font>
    <font>
      <b/>
      <sz val="11"/>
      <color rgb="FF0070C0"/>
      <name val="Geomanist Light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Geomanist Light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Geomanist Light"/>
    </font>
    <font>
      <sz val="9"/>
      <color rgb="FFFF0000"/>
      <name val="Geomanist Light"/>
      <family val="3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9"/>
      <color theme="1"/>
      <name val="Geomanist Light"/>
      <family val="3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BF8FF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9" fontId="4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7" xfId="0" applyFont="1" applyFill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10" fontId="0" fillId="0" borderId="0" xfId="0" applyNumberFormat="1"/>
    <xf numFmtId="44" fontId="4" fillId="0" borderId="1" xfId="1" applyFont="1" applyBorder="1" applyAlignment="1">
      <alignment horizontal="right" vertical="center" wrapText="1"/>
    </xf>
    <xf numFmtId="0" fontId="0" fillId="5" borderId="0" xfId="0" applyFill="1"/>
    <xf numFmtId="0" fontId="8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13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/>
    <xf numFmtId="9" fontId="15" fillId="0" borderId="1" xfId="2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9" fontId="0" fillId="0" borderId="0" xfId="2" applyFont="1"/>
    <xf numFmtId="166" fontId="0" fillId="0" borderId="0" xfId="14" applyNumberFormat="1" applyFont="1"/>
    <xf numFmtId="167" fontId="0" fillId="0" borderId="0" xfId="0" applyNumberFormat="1"/>
    <xf numFmtId="0" fontId="0" fillId="8" borderId="0" xfId="0" applyFill="1"/>
    <xf numFmtId="0" fontId="8" fillId="9" borderId="13" xfId="0" applyFont="1" applyFill="1" applyBorder="1"/>
    <xf numFmtId="4" fontId="8" fillId="9" borderId="13" xfId="0" applyNumberFormat="1" applyFont="1" applyFill="1" applyBorder="1"/>
    <xf numFmtId="167" fontId="8" fillId="9" borderId="13" xfId="0" applyNumberFormat="1" applyFont="1" applyFill="1" applyBorder="1"/>
    <xf numFmtId="9" fontId="0" fillId="8" borderId="0" xfId="0" applyNumberFormat="1" applyFill="1"/>
    <xf numFmtId="1" fontId="0" fillId="8" borderId="0" xfId="2" applyNumberFormat="1" applyFont="1" applyFill="1"/>
    <xf numFmtId="9" fontId="0" fillId="0" borderId="0" xfId="0" applyNumberFormat="1"/>
    <xf numFmtId="0" fontId="8" fillId="10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11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10" fontId="8" fillId="0" borderId="0" xfId="2" applyNumberFormat="1" applyFont="1"/>
    <xf numFmtId="0" fontId="8" fillId="12" borderId="0" xfId="0" applyFont="1" applyFill="1"/>
    <xf numFmtId="0" fontId="0" fillId="10" borderId="0" xfId="0" applyFill="1"/>
    <xf numFmtId="0" fontId="10" fillId="13" borderId="12" xfId="0" applyFont="1" applyFill="1" applyBorder="1" applyAlignment="1">
      <alignment horizontal="center"/>
    </xf>
    <xf numFmtId="0" fontId="17" fillId="0" borderId="0" xfId="0" applyFont="1" applyProtection="1">
      <protection hidden="1"/>
    </xf>
    <xf numFmtId="0" fontId="18" fillId="14" borderId="15" xfId="0" applyFont="1" applyFill="1" applyBorder="1" applyAlignment="1" applyProtection="1">
      <alignment horizontal="left" vertical="center"/>
      <protection hidden="1"/>
    </xf>
    <xf numFmtId="0" fontId="18" fillId="14" borderId="16" xfId="0" applyFont="1" applyFill="1" applyBorder="1" applyAlignment="1" applyProtection="1">
      <alignment horizontal="left" vertical="center"/>
      <protection hidden="1"/>
    </xf>
    <xf numFmtId="0" fontId="21" fillId="14" borderId="11" xfId="0" applyFont="1" applyFill="1" applyBorder="1" applyAlignment="1" applyProtection="1">
      <alignment horizontal="center" vertical="center" wrapText="1"/>
      <protection hidden="1"/>
    </xf>
    <xf numFmtId="168" fontId="13" fillId="7" borderId="11" xfId="2" applyNumberFormat="1" applyFont="1" applyFill="1" applyBorder="1" applyAlignment="1" applyProtection="1">
      <alignment horizontal="center" vertical="center" wrapText="1"/>
      <protection locked="0"/>
    </xf>
    <xf numFmtId="165" fontId="13" fillId="7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Border="1" applyAlignment="1">
      <alignment horizontal="center" vertical="center" wrapText="1"/>
    </xf>
    <xf numFmtId="168" fontId="1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165" fontId="25" fillId="4" borderId="22" xfId="1" applyNumberFormat="1" applyFont="1" applyFill="1" applyBorder="1" applyAlignment="1" applyProtection="1">
      <alignment horizontal="right" vertical="center"/>
      <protection hidden="1"/>
    </xf>
    <xf numFmtId="0" fontId="27" fillId="6" borderId="19" xfId="15" applyFont="1" applyFill="1" applyBorder="1" applyAlignment="1" applyProtection="1">
      <alignment horizontal="left" vertical="center"/>
      <protection hidden="1"/>
    </xf>
    <xf numFmtId="0" fontId="27" fillId="6" borderId="0" xfId="15" applyFont="1" applyFill="1" applyAlignment="1" applyProtection="1">
      <alignment horizontal="center" vertical="center"/>
      <protection hidden="1"/>
    </xf>
    <xf numFmtId="0" fontId="26" fillId="0" borderId="0" xfId="15" applyAlignment="1" applyProtection="1">
      <alignment vertical="center"/>
      <protection hidden="1"/>
    </xf>
    <xf numFmtId="0" fontId="24" fillId="4" borderId="11" xfId="0" applyFont="1" applyFill="1" applyBorder="1" applyAlignment="1" applyProtection="1">
      <alignment horizontal="left" vertical="center" wrapText="1"/>
      <protection hidden="1"/>
    </xf>
    <xf numFmtId="165" fontId="25" fillId="4" borderId="11" xfId="1" applyNumberFormat="1" applyFont="1" applyFill="1" applyBorder="1" applyAlignment="1" applyProtection="1">
      <alignment horizontal="right" vertical="center"/>
      <protection hidden="1"/>
    </xf>
    <xf numFmtId="0" fontId="27" fillId="6" borderId="23" xfId="15" applyFont="1" applyFill="1" applyBorder="1" applyAlignment="1" applyProtection="1">
      <alignment horizontal="left" vertical="center"/>
      <protection hidden="1"/>
    </xf>
    <xf numFmtId="0" fontId="27" fillId="6" borderId="14" xfId="15" applyFont="1" applyFill="1" applyBorder="1" applyAlignment="1" applyProtection="1">
      <alignment horizontal="center" vertical="center"/>
      <protection hidden="1"/>
    </xf>
    <xf numFmtId="9" fontId="28" fillId="4" borderId="22" xfId="2" applyFont="1" applyFill="1" applyBorder="1" applyAlignment="1" applyProtection="1">
      <alignment horizontal="right" vertical="center"/>
      <protection hidden="1"/>
    </xf>
    <xf numFmtId="0" fontId="10" fillId="15" borderId="24" xfId="15" applyFont="1" applyFill="1" applyBorder="1" applyAlignment="1" applyProtection="1">
      <alignment horizontal="center" vertical="center" wrapText="1"/>
      <protection hidden="1"/>
    </xf>
    <xf numFmtId="165" fontId="29" fillId="4" borderId="11" xfId="1" applyNumberFormat="1" applyFont="1" applyFill="1" applyBorder="1" applyAlignment="1" applyProtection="1">
      <alignment horizontal="right" vertical="center"/>
      <protection hidden="1"/>
    </xf>
    <xf numFmtId="0" fontId="12" fillId="0" borderId="11" xfId="15" applyFont="1" applyBorder="1" applyAlignment="1" applyProtection="1">
      <alignment horizontal="center" vertical="center" wrapText="1"/>
      <protection hidden="1"/>
    </xf>
    <xf numFmtId="10" fontId="26" fillId="0" borderId="11" xfId="16" applyNumberFormat="1" applyFont="1" applyFill="1" applyBorder="1" applyAlignment="1" applyProtection="1">
      <alignment horizontal="center" vertical="center" wrapText="1"/>
      <protection hidden="1"/>
    </xf>
    <xf numFmtId="10" fontId="12" fillId="0" borderId="11" xfId="16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164" fontId="30" fillId="0" borderId="1" xfId="1" applyNumberFormat="1" applyFont="1" applyBorder="1" applyAlignment="1">
      <alignment horizontal="right" vertical="center" wrapText="1"/>
    </xf>
    <xf numFmtId="10" fontId="4" fillId="0" borderId="3" xfId="2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13" fillId="16" borderId="1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4" fontId="11" fillId="0" borderId="0" xfId="1" applyFont="1" applyAlignment="1">
      <alignment horizontal="center"/>
    </xf>
    <xf numFmtId="44" fontId="8" fillId="0" borderId="0" xfId="1" applyFont="1" applyAlignment="1">
      <alignment horizontal="center" vertical="center" wrapText="1"/>
    </xf>
    <xf numFmtId="44" fontId="0" fillId="0" borderId="0" xfId="1" applyFont="1"/>
    <xf numFmtId="44" fontId="8" fillId="9" borderId="13" xfId="1" applyFont="1" applyFill="1" applyBorder="1"/>
    <xf numFmtId="165" fontId="13" fillId="0" borderId="0" xfId="0" applyNumberFormat="1" applyFont="1" applyAlignment="1" applyProtection="1">
      <alignment horizontal="center" vertical="center" wrapText="1"/>
      <protection hidden="1"/>
    </xf>
    <xf numFmtId="4" fontId="8" fillId="9" borderId="0" xfId="0" applyNumberFormat="1" applyFont="1" applyFill="1"/>
    <xf numFmtId="164" fontId="4" fillId="0" borderId="3" xfId="1" applyNumberFormat="1" applyFont="1" applyFill="1" applyBorder="1" applyAlignment="1">
      <alignment horizontal="right" vertical="center" wrapText="1"/>
    </xf>
    <xf numFmtId="164" fontId="15" fillId="0" borderId="3" xfId="1" applyNumberFormat="1" applyFont="1" applyFill="1" applyBorder="1" applyAlignment="1">
      <alignment horizontal="right"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44" fontId="4" fillId="0" borderId="1" xfId="1" applyFont="1" applyFill="1" applyBorder="1" applyAlignment="1">
      <alignment horizontal="right" vertical="center" wrapText="1"/>
    </xf>
    <xf numFmtId="44" fontId="0" fillId="0" borderId="0" xfId="1" applyFont="1" applyFill="1"/>
    <xf numFmtId="9" fontId="0" fillId="0" borderId="0" xfId="2" applyFont="1" applyFill="1"/>
    <xf numFmtId="169" fontId="0" fillId="0" borderId="0" xfId="0" applyNumberFormat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20" xfId="15" applyFont="1" applyBorder="1" applyAlignment="1" applyProtection="1">
      <alignment horizontal="right" vertical="center"/>
      <protection hidden="1"/>
    </xf>
    <xf numFmtId="0" fontId="12" fillId="0" borderId="21" xfId="15" applyFont="1" applyBorder="1" applyAlignment="1" applyProtection="1">
      <alignment horizontal="right" vertical="center"/>
      <protection hidden="1"/>
    </xf>
    <xf numFmtId="0" fontId="24" fillId="4" borderId="20" xfId="0" applyFont="1" applyFill="1" applyBorder="1" applyAlignment="1" applyProtection="1">
      <alignment horizontal="left" vertical="center" wrapText="1"/>
      <protection hidden="1"/>
    </xf>
    <xf numFmtId="0" fontId="24" fillId="4" borderId="21" xfId="0" applyFont="1" applyFill="1" applyBorder="1" applyAlignment="1" applyProtection="1">
      <alignment horizontal="left" vertical="center" wrapText="1"/>
      <protection hidden="1"/>
    </xf>
    <xf numFmtId="0" fontId="24" fillId="4" borderId="11" xfId="0" applyFont="1" applyFill="1" applyBorder="1" applyAlignment="1" applyProtection="1">
      <alignment horizontal="left" vertical="center" wrapText="1"/>
      <protection hidden="1"/>
    </xf>
    <xf numFmtId="0" fontId="10" fillId="15" borderId="20" xfId="15" applyFont="1" applyFill="1" applyBorder="1" applyAlignment="1" applyProtection="1">
      <alignment horizontal="center" vertical="center" wrapText="1"/>
      <protection hidden="1"/>
    </xf>
    <xf numFmtId="0" fontId="10" fillId="15" borderId="25" xfId="15" applyFont="1" applyFill="1" applyBorder="1" applyAlignment="1" applyProtection="1">
      <alignment horizontal="center" vertical="center" wrapText="1"/>
      <protection hidden="1"/>
    </xf>
    <xf numFmtId="0" fontId="10" fillId="15" borderId="21" xfId="15" applyFont="1" applyFill="1" applyBorder="1" applyAlignment="1" applyProtection="1">
      <alignment horizontal="center" vertical="center" wrapText="1"/>
      <protection hidden="1"/>
    </xf>
    <xf numFmtId="49" fontId="26" fillId="0" borderId="20" xfId="16" applyNumberFormat="1" applyFont="1" applyFill="1" applyBorder="1" applyAlignment="1" applyProtection="1">
      <alignment horizontal="center" vertical="center" wrapText="1"/>
      <protection hidden="1"/>
    </xf>
    <xf numFmtId="49" fontId="26" fillId="0" borderId="25" xfId="16" applyNumberFormat="1" applyFont="1" applyFill="1" applyBorder="1" applyAlignment="1" applyProtection="1">
      <alignment horizontal="center" vertical="center" wrapText="1"/>
      <protection hidden="1"/>
    </xf>
    <xf numFmtId="49" fontId="26" fillId="0" borderId="21" xfId="16" applyNumberFormat="1" applyFont="1" applyFill="1" applyBorder="1" applyAlignment="1" applyProtection="1">
      <alignment horizontal="center" vertical="center" wrapText="1"/>
      <protection hidden="1"/>
    </xf>
    <xf numFmtId="0" fontId="18" fillId="14" borderId="15" xfId="0" applyFont="1" applyFill="1" applyBorder="1" applyAlignment="1" applyProtection="1">
      <alignment horizontal="left" vertical="center"/>
      <protection hidden="1"/>
    </xf>
    <xf numFmtId="0" fontId="18" fillId="14" borderId="16" xfId="0" applyFont="1" applyFill="1" applyBorder="1" applyAlignment="1" applyProtection="1">
      <alignment horizontal="left" vertical="center"/>
      <protection hidden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  <protection locked="0" hidden="1"/>
    </xf>
    <xf numFmtId="0" fontId="19" fillId="7" borderId="17" xfId="0" applyFont="1" applyFill="1" applyBorder="1" applyAlignment="1" applyProtection="1">
      <alignment horizontal="center" vertical="center" wrapText="1"/>
      <protection locked="0" hidden="1"/>
    </xf>
    <xf numFmtId="0" fontId="19" fillId="7" borderId="16" xfId="0" applyFont="1" applyFill="1" applyBorder="1" applyAlignment="1" applyProtection="1">
      <alignment horizontal="center" vertical="center" wrapText="1"/>
      <protection locked="0"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20" fillId="6" borderId="18" xfId="0" applyFont="1" applyFill="1" applyBorder="1" applyAlignment="1" applyProtection="1">
      <alignment horizontal="center" vertical="center"/>
      <protection hidden="1"/>
    </xf>
    <xf numFmtId="0" fontId="20" fillId="6" borderId="19" xfId="0" applyFont="1" applyFill="1" applyBorder="1" applyAlignment="1" applyProtection="1">
      <alignment horizontal="center" vertical="center"/>
      <protection hidden="1"/>
    </xf>
  </cellXfs>
  <cellStyles count="17">
    <cellStyle name="Millares 2" xfId="13" xr:uid="{2FA9CB0A-1F81-4660-B72E-363F5CFF33DE}"/>
    <cellStyle name="Moneda" xfId="1" builtinId="4"/>
    <cellStyle name="Moneda [0]" xfId="14" builtinId="7"/>
    <cellStyle name="Moneda 2" xfId="3" xr:uid="{7AFE8948-3C9A-4410-9F14-D664859C8C98}"/>
    <cellStyle name="Moneda 2 2" xfId="5" xr:uid="{75563121-9C26-4973-8BAE-5DDF49C991D1}"/>
    <cellStyle name="Moneda 2 2 2" xfId="8" xr:uid="{3747AFB2-9187-408F-8BD1-9056003F2B83}"/>
    <cellStyle name="Moneda 2 2 3" xfId="12" xr:uid="{0B0FD7A0-F389-44A9-A797-483255B404F3}"/>
    <cellStyle name="Moneda 2 3" xfId="6" xr:uid="{D6D099F0-FC82-4B95-838E-8F787A64DE79}"/>
    <cellStyle name="Moneda 2 4" xfId="10" xr:uid="{05D08E66-8A54-4590-9AC0-2EBF9DB68DEA}"/>
    <cellStyle name="Moneda 3" xfId="4" xr:uid="{B18F0D15-460B-428A-A781-5FA741BA47D0}"/>
    <cellStyle name="Moneda 3 2" xfId="7" xr:uid="{B2F2D627-0154-4A16-9316-5DC35ED15844}"/>
    <cellStyle name="Moneda 3 3" xfId="11" xr:uid="{904DD2D7-9639-4164-8C77-713181B6962F}"/>
    <cellStyle name="Moneda 4" xfId="9" xr:uid="{C9F271B3-06A3-4491-A4EB-09A77131AD3E}"/>
    <cellStyle name="Normal" xfId="0" builtinId="0"/>
    <cellStyle name="Normal 2" xfId="15" xr:uid="{C81655E6-7116-4E4E-9727-3E215DF8AC7C}"/>
    <cellStyle name="Porcentaje" xfId="2" builtinId="5"/>
    <cellStyle name="Porcentaje 2" xfId="16" xr:uid="{C8C719FF-4447-4884-B9A5-4817D066260F}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83707_-_R8_DIAN_-_TUNJA.xlsm" TargetMode="External"/><Relationship Id="rId1" Type="http://schemas.openxmlformats.org/officeDocument/2006/relationships/externalLinkPath" Target="183707_-_R8_DIAN_-_TUNJA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fredy\Downloads\REGION_8_EVENTO_RFQ_183707_Direcci&#243;n_Seccional_de_Impuestos_y_Aduanas_de_Tunja.xlsm" TargetMode="External"/><Relationship Id="rId2" Type="http://schemas.microsoft.com/office/2019/04/relationships/externalLinkLongPath" Target="REGION_8_EVENTO_RFQ_183707_Direcci&#243;n_Seccional_de_Impuestos_y_Aduanas_de_Tunja.xlsm?E66EE9CF" TargetMode="External"/><Relationship Id="rId1" Type="http://schemas.openxmlformats.org/officeDocument/2006/relationships/externalLinkPath" Target="file:///\\E66EE9CF\REGION_8_EVENTO_RFQ_183707_Direcci&#243;n_Seccional_de_Impuestos_y_Aduanas_de_Tunja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amp_aseo_y_cafeteria_g4-v47-183707.xlsm" TargetMode="External"/><Relationship Id="rId1" Type="http://schemas.openxmlformats.org/officeDocument/2006/relationships/externalLinkPath" Target="simulador_amp_aseo_y_cafeteria_g4-v47-183707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83707.xlsm" TargetMode="External"/><Relationship Id="rId1" Type="http://schemas.openxmlformats.org/officeDocument/2006/relationships/externalLinkPath" Target="183707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83707_UT_GRUPO_ADIN.xlsm" TargetMode="External"/><Relationship Id="rId1" Type="http://schemas.openxmlformats.org/officeDocument/2006/relationships/externalLinkPath" Target="183707_UT_GRUPO_ADIN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amp_aseo_y_cafeteria_g4-v47.xlsm" TargetMode="External"/><Relationship Id="rId1" Type="http://schemas.openxmlformats.org/officeDocument/2006/relationships/externalLinkPath" Target="simulador_amp_aseo_y_cafeteria_g4-v47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amp_aseo_y_cafeteria_g4-v47%20(1).xlsm" TargetMode="External"/><Relationship Id="rId1" Type="http://schemas.openxmlformats.org/officeDocument/2006/relationships/externalLinkPath" Target="simulador_amp_aseo_y_cafeteria_g4-v47%20(1)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amp_aseo_y_cafeteria_g4-v47%20(2).xlsm" TargetMode="External"/><Relationship Id="rId1" Type="http://schemas.openxmlformats.org/officeDocument/2006/relationships/externalLinkPath" Target="simulador_amp_aseo_y_cafeteria_g4-v47%20(2)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amp_aseo_y_cafeteria_g4-v47_183707_A.xlsm" TargetMode="External"/><Relationship Id="rId1" Type="http://schemas.openxmlformats.org/officeDocument/2006/relationships/externalLinkPath" Target="simulador_amp_aseo_y_cafeteria_g4-v47_183707_A.xlsm" TargetMode="External"/></Relationships>
</file>

<file path=xl/externalLinks/_rels/externalLink1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fredy\Downloads\183707_DIRECCI&#211;N_SECCIONAL_DE_IMPUESTOS_Y_ADUANAS_DE_TUNJA_R8.xlsm" TargetMode="External"/><Relationship Id="rId2" Type="http://schemas.microsoft.com/office/2019/04/relationships/externalLinkLongPath" Target="183707_DIRECCI&#211;N_SECCIONAL_DE_IMPUESTOS_Y_ADUANAS_DE_TUNJA_R8.xlsm?E66EE9CF" TargetMode="External"/><Relationship Id="rId1" Type="http://schemas.openxmlformats.org/officeDocument/2006/relationships/externalLinkPath" Target="file:///\\E66EE9CF\183707_DIRECCI&#211;N_SECCIONAL_DE_IMPUESTOS_Y_ADUANAS_DE_TUNJA_R8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183707.xlsm" TargetMode="External"/><Relationship Id="rId1" Type="http://schemas.openxmlformats.org/officeDocument/2006/relationships/externalLinkPath" Target="SIMULADOR_1837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0992-C4AD-CE4B-9F08-409F23CBBE8C}">
  <sheetPr>
    <tabColor rgb="FF7030A0"/>
  </sheetPr>
  <dimension ref="A1:BA451"/>
  <sheetViews>
    <sheetView tabSelected="1" topLeftCell="AJ424" zoomScale="70" zoomScaleNormal="70" workbookViewId="0">
      <selection activeCell="AX442" sqref="AX442"/>
    </sheetView>
  </sheetViews>
  <sheetFormatPr baseColWidth="10" defaultColWidth="8.7109375" defaultRowHeight="15"/>
  <cols>
    <col min="1" max="1" width="3.85546875" bestFit="1" customWidth="1"/>
    <col min="2" max="2" width="73.7109375" bestFit="1" customWidth="1"/>
    <col min="3" max="3" width="12.42578125" bestFit="1" customWidth="1"/>
    <col min="4" max="4" width="15.85546875" customWidth="1"/>
    <col min="5" max="5" width="18.28515625" customWidth="1"/>
    <col min="6" max="6" width="16.42578125" customWidth="1"/>
    <col min="7" max="7" width="16.7109375" customWidth="1"/>
    <col min="8" max="16" width="14.42578125" customWidth="1"/>
    <col min="17" max="17" width="15.85546875" customWidth="1"/>
    <col min="18" max="19" width="14.42578125" customWidth="1"/>
    <col min="20" max="20" width="18.42578125" customWidth="1"/>
    <col min="21" max="21" width="14.42578125" style="29" customWidth="1"/>
    <col min="22" max="26" width="14.42578125" customWidth="1"/>
    <col min="27" max="29" width="18.42578125" customWidth="1"/>
    <col min="31" max="32" width="13.42578125" customWidth="1"/>
    <col min="33" max="33" width="16.28515625" customWidth="1"/>
    <col min="34" max="34" width="16.42578125" customWidth="1"/>
    <col min="36" max="36" width="4.28515625" style="20" customWidth="1"/>
    <col min="37" max="37" width="23.28515625" customWidth="1"/>
    <col min="38" max="38" width="12.7109375" customWidth="1"/>
    <col min="39" max="39" width="17.140625" customWidth="1"/>
    <col min="40" max="41" width="18.28515625" customWidth="1"/>
    <col min="42" max="42" width="20.7109375" style="83" customWidth="1"/>
    <col min="43" max="44" width="24.7109375" customWidth="1"/>
    <col min="45" max="45" width="24.28515625" customWidth="1"/>
    <col min="46" max="46" width="23.140625" bestFit="1" customWidth="1"/>
    <col min="47" max="47" width="17.140625" customWidth="1"/>
    <col min="48" max="48" width="30.7109375" customWidth="1"/>
    <col min="49" max="49" width="18.42578125" customWidth="1"/>
    <col min="50" max="50" width="16.7109375" customWidth="1"/>
    <col min="51" max="51" width="11.28515625" customWidth="1"/>
    <col min="52" max="52" width="10.42578125" customWidth="1"/>
    <col min="53" max="53" width="14.28515625" customWidth="1"/>
  </cols>
  <sheetData>
    <row r="1" spans="1:50" ht="53.1" customHeight="1" thickTop="1" thickBot="1">
      <c r="A1" s="97" t="s">
        <v>393</v>
      </c>
      <c r="B1" s="97"/>
      <c r="C1" s="97"/>
      <c r="D1" s="6" t="s">
        <v>376</v>
      </c>
      <c r="E1" s="13" t="s">
        <v>385</v>
      </c>
      <c r="F1" s="6" t="s">
        <v>370</v>
      </c>
      <c r="G1" s="13" t="s">
        <v>373</v>
      </c>
      <c r="H1" s="6" t="s">
        <v>372</v>
      </c>
      <c r="I1" s="13" t="s">
        <v>381</v>
      </c>
      <c r="J1" s="6" t="s">
        <v>391</v>
      </c>
      <c r="K1" s="13" t="s">
        <v>394</v>
      </c>
      <c r="L1" s="6" t="s">
        <v>390</v>
      </c>
      <c r="M1" s="13" t="s">
        <v>364</v>
      </c>
      <c r="N1" s="6" t="s">
        <v>392</v>
      </c>
      <c r="O1" s="13" t="s">
        <v>386</v>
      </c>
      <c r="P1" s="6" t="s">
        <v>382</v>
      </c>
      <c r="Q1" s="13" t="s">
        <v>377</v>
      </c>
      <c r="R1" s="6" t="s">
        <v>380</v>
      </c>
      <c r="S1" s="13" t="s">
        <v>369</v>
      </c>
      <c r="T1" s="6" t="s">
        <v>387</v>
      </c>
      <c r="U1" s="78" t="s">
        <v>378</v>
      </c>
      <c r="V1" s="6" t="s">
        <v>383</v>
      </c>
      <c r="W1" s="13" t="s">
        <v>365</v>
      </c>
      <c r="X1" s="6" t="s">
        <v>374</v>
      </c>
      <c r="Y1" s="13" t="s">
        <v>384</v>
      </c>
      <c r="Z1" s="6" t="s">
        <v>379</v>
      </c>
      <c r="AA1" s="13" t="s">
        <v>389</v>
      </c>
      <c r="AB1" s="6" t="s">
        <v>388</v>
      </c>
      <c r="AC1" s="13" t="s">
        <v>375</v>
      </c>
      <c r="AD1" s="18"/>
      <c r="AE1" s="12" t="s">
        <v>396</v>
      </c>
      <c r="AF1" s="16" t="s">
        <v>395</v>
      </c>
      <c r="AG1" s="12" t="s">
        <v>397</v>
      </c>
      <c r="AH1" s="16" t="s">
        <v>398</v>
      </c>
      <c r="AK1" s="21" t="s">
        <v>401</v>
      </c>
      <c r="AL1" s="21" t="s">
        <v>536</v>
      </c>
      <c r="AP1" s="81" t="s">
        <v>412</v>
      </c>
      <c r="AQ1" s="27" t="s">
        <v>537</v>
      </c>
      <c r="AR1" s="27"/>
    </row>
    <row r="2" spans="1:50" ht="50.45" customHeight="1" thickTop="1">
      <c r="A2" s="14" t="s">
        <v>0</v>
      </c>
      <c r="B2" s="98" t="s">
        <v>1</v>
      </c>
      <c r="C2" s="99"/>
      <c r="D2" s="18"/>
      <c r="AK2" s="22" t="s">
        <v>402</v>
      </c>
      <c r="AL2" s="22" t="s">
        <v>403</v>
      </c>
      <c r="AM2" s="22" t="s">
        <v>404</v>
      </c>
      <c r="AO2" s="23" t="s">
        <v>538</v>
      </c>
      <c r="AP2" s="82" t="s">
        <v>405</v>
      </c>
      <c r="AQ2" s="23" t="s">
        <v>405</v>
      </c>
      <c r="AR2" s="23" t="s">
        <v>539</v>
      </c>
      <c r="AS2" s="23" t="s">
        <v>406</v>
      </c>
      <c r="AT2" s="23" t="s">
        <v>407</v>
      </c>
      <c r="AU2" s="23" t="s">
        <v>408</v>
      </c>
      <c r="AV2" s="23" t="s">
        <v>409</v>
      </c>
    </row>
    <row r="3" spans="1:50">
      <c r="A3" s="3">
        <v>1</v>
      </c>
      <c r="B3" s="100" t="s">
        <v>2</v>
      </c>
      <c r="C3" s="101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30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G3" s="17">
        <v>0.2</v>
      </c>
      <c r="AH3" s="17">
        <v>0.25</v>
      </c>
    </row>
    <row r="4" spans="1:50">
      <c r="A4" s="3">
        <v>2</v>
      </c>
      <c r="B4" s="95" t="s">
        <v>3</v>
      </c>
      <c r="C4" s="96"/>
      <c r="D4" s="7">
        <v>975</v>
      </c>
      <c r="E4" s="7">
        <v>1040</v>
      </c>
      <c r="F4" s="7">
        <v>1106</v>
      </c>
      <c r="G4" s="7">
        <v>2601</v>
      </c>
      <c r="H4" s="7">
        <v>910</v>
      </c>
      <c r="I4" s="7">
        <v>1430</v>
      </c>
      <c r="J4" s="7">
        <v>975</v>
      </c>
      <c r="K4" s="7">
        <v>1950</v>
      </c>
      <c r="L4" s="7">
        <v>488</v>
      </c>
      <c r="M4" s="7">
        <v>494</v>
      </c>
      <c r="N4" s="7">
        <v>1300</v>
      </c>
      <c r="O4" s="7">
        <v>651</v>
      </c>
      <c r="P4" s="7">
        <v>975</v>
      </c>
      <c r="Q4" s="7">
        <v>4551</v>
      </c>
      <c r="R4" s="7">
        <v>651</v>
      </c>
      <c r="S4" s="7">
        <v>910</v>
      </c>
      <c r="T4" s="7">
        <v>456</v>
      </c>
      <c r="U4" s="31">
        <v>520</v>
      </c>
      <c r="V4" s="7">
        <v>235</v>
      </c>
      <c r="W4" s="7">
        <v>593</v>
      </c>
      <c r="X4" s="7">
        <v>1300</v>
      </c>
      <c r="Y4" s="7">
        <v>221</v>
      </c>
      <c r="Z4" s="7">
        <v>734</v>
      </c>
      <c r="AA4" s="7">
        <v>845</v>
      </c>
      <c r="AB4" s="7">
        <v>622</v>
      </c>
      <c r="AC4" s="7">
        <v>790</v>
      </c>
      <c r="AE4" s="76">
        <f>MAX(D4:AC4)</f>
        <v>4551</v>
      </c>
      <c r="AF4" s="8">
        <f>MIN(D4:AC4)</f>
        <v>221</v>
      </c>
      <c r="AG4" s="8">
        <f>AF4-(AF4*$AG$3)</f>
        <v>176.8</v>
      </c>
      <c r="AH4" s="8">
        <f>AF4-(AF4*$AH$3)</f>
        <v>165.75</v>
      </c>
    </row>
    <row r="5" spans="1:50" ht="15.6" customHeight="1">
      <c r="A5" s="102" t="s">
        <v>17</v>
      </c>
      <c r="B5" s="103"/>
      <c r="C5" s="10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31"/>
      <c r="V5" s="7"/>
      <c r="W5" s="7"/>
      <c r="X5" s="7"/>
      <c r="Y5" s="7"/>
      <c r="Z5" s="7"/>
      <c r="AA5" s="7"/>
      <c r="AB5" s="7"/>
      <c r="AC5" s="7"/>
      <c r="AE5" s="76"/>
      <c r="AF5" s="8"/>
      <c r="AG5" s="8"/>
      <c r="AH5" s="8"/>
    </row>
    <row r="6" spans="1:50">
      <c r="A6" s="4">
        <v>1</v>
      </c>
      <c r="B6" s="100" t="s">
        <v>4</v>
      </c>
      <c r="C6" s="101"/>
      <c r="D6" s="7">
        <v>2877636</v>
      </c>
      <c r="E6" s="7">
        <v>2877636</v>
      </c>
      <c r="F6" s="7">
        <v>2877636</v>
      </c>
      <c r="G6" s="7">
        <v>2877636</v>
      </c>
      <c r="H6" s="7">
        <v>2877636</v>
      </c>
      <c r="I6" s="7">
        <v>2877636</v>
      </c>
      <c r="J6" s="7">
        <v>2877636</v>
      </c>
      <c r="K6" s="7">
        <v>2877636</v>
      </c>
      <c r="L6" s="7">
        <v>2877636</v>
      </c>
      <c r="M6" s="7">
        <v>2877636</v>
      </c>
      <c r="N6" s="7">
        <v>2877636</v>
      </c>
      <c r="O6" s="7">
        <v>2877636</v>
      </c>
      <c r="P6" s="7">
        <v>2877636</v>
      </c>
      <c r="Q6" s="7">
        <v>2877636</v>
      </c>
      <c r="R6" s="7">
        <v>2877636</v>
      </c>
      <c r="S6" s="7">
        <v>2877636</v>
      </c>
      <c r="T6" s="7">
        <v>2877636</v>
      </c>
      <c r="U6" s="31">
        <v>2877636</v>
      </c>
      <c r="V6" s="7">
        <v>2877636</v>
      </c>
      <c r="W6" s="7">
        <v>2877636</v>
      </c>
      <c r="X6" s="7">
        <v>2877636</v>
      </c>
      <c r="Y6" s="7">
        <v>2877636</v>
      </c>
      <c r="Z6" s="7">
        <v>2877636</v>
      </c>
      <c r="AA6" s="7">
        <v>2878343</v>
      </c>
      <c r="AB6" s="7">
        <v>2877636</v>
      </c>
      <c r="AC6" s="7">
        <v>2877636</v>
      </c>
      <c r="AE6" s="76">
        <f t="shared" ref="AE6:AE28" si="0">MAX(D6:AC6)</f>
        <v>2878343</v>
      </c>
      <c r="AF6" s="8">
        <f t="shared" ref="AF6:AF28" si="1">MIN(D6:AC6)</f>
        <v>2877636</v>
      </c>
      <c r="AG6" s="8"/>
      <c r="AH6" s="8"/>
    </row>
    <row r="7" spans="1:50">
      <c r="A7" s="3">
        <v>2</v>
      </c>
      <c r="B7" s="95" t="s">
        <v>5</v>
      </c>
      <c r="C7" s="96"/>
      <c r="D7" s="7">
        <v>2700125</v>
      </c>
      <c r="E7" s="7">
        <v>2700125</v>
      </c>
      <c r="F7" s="7">
        <v>2700125</v>
      </c>
      <c r="G7" s="7">
        <v>2700125</v>
      </c>
      <c r="H7" s="7">
        <v>2700125</v>
      </c>
      <c r="I7" s="7">
        <v>2700125</v>
      </c>
      <c r="J7" s="7">
        <v>2700125</v>
      </c>
      <c r="K7" s="7">
        <v>2700125</v>
      </c>
      <c r="L7" s="7">
        <v>2700125</v>
      </c>
      <c r="M7" s="7">
        <v>2700125</v>
      </c>
      <c r="N7" s="7">
        <v>2700125</v>
      </c>
      <c r="O7" s="7">
        <v>2700125</v>
      </c>
      <c r="P7" s="7">
        <v>2700125</v>
      </c>
      <c r="Q7" s="7">
        <v>2700125</v>
      </c>
      <c r="R7" s="7">
        <v>2700125</v>
      </c>
      <c r="S7" s="7">
        <v>2700125</v>
      </c>
      <c r="T7" s="7">
        <v>2700125</v>
      </c>
      <c r="U7" s="31">
        <v>2700125</v>
      </c>
      <c r="V7" s="7">
        <v>2700125</v>
      </c>
      <c r="W7" s="7">
        <v>2700125</v>
      </c>
      <c r="X7" s="7">
        <v>2700125</v>
      </c>
      <c r="Y7" s="7">
        <v>2700125</v>
      </c>
      <c r="Z7" s="7">
        <v>2700125</v>
      </c>
      <c r="AA7" s="7">
        <v>2700125</v>
      </c>
      <c r="AB7" s="7">
        <v>2700125</v>
      </c>
      <c r="AC7" s="7">
        <v>2700125</v>
      </c>
      <c r="AE7" s="76">
        <f t="shared" si="0"/>
        <v>2700125</v>
      </c>
      <c r="AF7" s="8">
        <f t="shared" si="1"/>
        <v>2700125</v>
      </c>
      <c r="AG7" s="8"/>
      <c r="AH7" s="8"/>
      <c r="AK7">
        <v>6</v>
      </c>
      <c r="AL7" s="24">
        <v>6</v>
      </c>
      <c r="AM7">
        <f>AK7-AL7</f>
        <v>0</v>
      </c>
      <c r="AO7" s="80">
        <v>16206672</v>
      </c>
      <c r="AP7" s="83">
        <f>AO7/AK7</f>
        <v>2701112</v>
      </c>
      <c r="AQ7" s="28">
        <v>2701112</v>
      </c>
      <c r="AR7" s="85">
        <f>AP7-AQ7</f>
        <v>0</v>
      </c>
      <c r="AS7">
        <f>IF(AK7&gt;0,U7,0)</f>
        <v>2700125</v>
      </c>
      <c r="AT7">
        <f>AS7-AQ7</f>
        <v>-987</v>
      </c>
      <c r="AU7" s="32">
        <f>IF(AQ7&gt;0,((AT7*100%)/AS7)," ")</f>
        <v>-3.6553863247071897E-4</v>
      </c>
      <c r="AV7" s="94">
        <f>AK7*AQ7</f>
        <v>16206672</v>
      </c>
      <c r="AW7" s="32">
        <f>IF(AQ7=0," ",ROUND(100%-(AQ7/AF7),2))</f>
        <v>0</v>
      </c>
      <c r="AX7" s="32" t="str" cm="1">
        <f t="array" ref="AX7">_xlfn.IFS(AQ7=0," ",AW7=20%,20%,AW7=25%,25%,AW7&lt;20%,"MV",AW7=21%,"MV",AW7=22%,"MV",AW7=23%,"MV",AW7=24%,MV)</f>
        <v>MV</v>
      </c>
    </row>
    <row r="8" spans="1:50">
      <c r="A8" s="3">
        <v>3</v>
      </c>
      <c r="B8" s="95" t="s">
        <v>6</v>
      </c>
      <c r="C8" s="96"/>
      <c r="D8" s="7">
        <v>2700125</v>
      </c>
      <c r="E8" s="7">
        <v>2700125</v>
      </c>
      <c r="F8" s="7">
        <v>2700125</v>
      </c>
      <c r="G8" s="7">
        <v>2700125</v>
      </c>
      <c r="H8" s="7">
        <v>2700125</v>
      </c>
      <c r="I8" s="7">
        <v>2700125</v>
      </c>
      <c r="J8" s="7">
        <v>2700125</v>
      </c>
      <c r="K8" s="7">
        <v>2700125</v>
      </c>
      <c r="L8" s="7">
        <v>2700125</v>
      </c>
      <c r="M8" s="7">
        <v>2700125</v>
      </c>
      <c r="N8" s="7">
        <v>2700125</v>
      </c>
      <c r="O8" s="7">
        <v>2700125</v>
      </c>
      <c r="P8" s="7">
        <v>2700125</v>
      </c>
      <c r="Q8" s="7">
        <v>2918202</v>
      </c>
      <c r="R8" s="7">
        <v>2700125</v>
      </c>
      <c r="S8" s="7">
        <v>2700125</v>
      </c>
      <c r="T8" s="7">
        <v>2700125</v>
      </c>
      <c r="U8" s="31">
        <v>2700125</v>
      </c>
      <c r="V8" s="7">
        <v>2700125</v>
      </c>
      <c r="W8" s="7">
        <v>2700125</v>
      </c>
      <c r="X8" s="7">
        <v>2700125</v>
      </c>
      <c r="Y8" s="7">
        <v>2700125</v>
      </c>
      <c r="Z8" s="7">
        <v>2700125</v>
      </c>
      <c r="AA8" s="7">
        <v>2700125</v>
      </c>
      <c r="AB8" s="7">
        <v>2700125</v>
      </c>
      <c r="AC8" s="7">
        <v>2700125</v>
      </c>
      <c r="AE8" s="76">
        <f t="shared" si="0"/>
        <v>2918202</v>
      </c>
      <c r="AF8" s="8">
        <f t="shared" si="1"/>
        <v>2700125</v>
      </c>
      <c r="AG8" s="8"/>
      <c r="AH8" s="8"/>
      <c r="AM8">
        <f t="shared" ref="AM8:AM71" si="2">AK8-AL8</f>
        <v>0</v>
      </c>
      <c r="AS8">
        <f t="shared" ref="AS8:AS71" si="3">IF(AK8&gt;0,U8,0)</f>
        <v>0</v>
      </c>
      <c r="AT8">
        <f t="shared" ref="AT8:AT71" si="4">AS8-AQ8</f>
        <v>0</v>
      </c>
      <c r="AU8" s="32" t="str">
        <f t="shared" ref="AU8:AU71" si="5">IF(AQ8&gt;0,((AT8*100%)/AS8)," ")</f>
        <v xml:space="preserve"> </v>
      </c>
      <c r="AV8">
        <f t="shared" ref="AV8:AV71" si="6">AK8*AQ8</f>
        <v>0</v>
      </c>
      <c r="AW8" s="32" t="str">
        <f t="shared" ref="AW8:AW71" si="7">IF(AQ8=0," ",ROUND(100%-(AQ8/AF8),2))</f>
        <v xml:space="preserve"> </v>
      </c>
      <c r="AX8" s="32" t="str" cm="1">
        <f t="array" ref="AX8">_xlfn.IFS(AQ8=0," ",AW8=20%,20%,AW8=25%,25%,AW8&lt;20%,"MV",AW8=21%,"MV",AW8=22%,"MV",AW8=23%,"MV",AW8=24%,MV)</f>
        <v xml:space="preserve"> </v>
      </c>
    </row>
    <row r="9" spans="1:50">
      <c r="A9" s="3">
        <v>4</v>
      </c>
      <c r="B9" s="95" t="s">
        <v>7</v>
      </c>
      <c r="C9" s="96"/>
      <c r="D9" s="7">
        <v>2700125</v>
      </c>
      <c r="E9" s="7">
        <v>2700125</v>
      </c>
      <c r="F9" s="7">
        <v>2700125</v>
      </c>
      <c r="G9" s="7">
        <v>2700125</v>
      </c>
      <c r="H9" s="7">
        <v>2700125</v>
      </c>
      <c r="I9" s="7">
        <v>2700125</v>
      </c>
      <c r="J9" s="7">
        <v>2700125</v>
      </c>
      <c r="K9" s="7">
        <v>2700125</v>
      </c>
      <c r="L9" s="7">
        <v>2700125</v>
      </c>
      <c r="M9" s="7">
        <v>2700125</v>
      </c>
      <c r="N9" s="7">
        <v>2700125</v>
      </c>
      <c r="O9" s="7">
        <v>2700125</v>
      </c>
      <c r="P9" s="7">
        <v>2700125</v>
      </c>
      <c r="Q9" s="7">
        <v>2700125</v>
      </c>
      <c r="R9" s="7">
        <v>2700125</v>
      </c>
      <c r="S9" s="7">
        <v>2700125</v>
      </c>
      <c r="T9" s="7">
        <v>2700125</v>
      </c>
      <c r="U9" s="31">
        <v>2700125</v>
      </c>
      <c r="V9" s="7">
        <v>2700125</v>
      </c>
      <c r="W9" s="7">
        <v>2700125</v>
      </c>
      <c r="X9" s="7">
        <v>2700125</v>
      </c>
      <c r="Y9" s="7">
        <v>2700125</v>
      </c>
      <c r="Z9" s="7">
        <v>2700125</v>
      </c>
      <c r="AA9" s="7">
        <v>2700125</v>
      </c>
      <c r="AB9" s="7">
        <v>2700125</v>
      </c>
      <c r="AC9" s="7">
        <v>2700125</v>
      </c>
      <c r="AE9" s="76">
        <f t="shared" si="0"/>
        <v>2700125</v>
      </c>
      <c r="AF9" s="8">
        <f t="shared" si="1"/>
        <v>2700125</v>
      </c>
      <c r="AG9" s="8"/>
      <c r="AH9" s="8"/>
      <c r="AM9">
        <f t="shared" si="2"/>
        <v>0</v>
      </c>
      <c r="AS9">
        <f t="shared" si="3"/>
        <v>0</v>
      </c>
      <c r="AT9">
        <f t="shared" si="4"/>
        <v>0</v>
      </c>
      <c r="AU9" s="32" t="str">
        <f t="shared" si="5"/>
        <v xml:space="preserve"> </v>
      </c>
      <c r="AV9">
        <f t="shared" si="6"/>
        <v>0</v>
      </c>
      <c r="AW9" s="32" t="str">
        <f t="shared" si="7"/>
        <v xml:space="preserve"> </v>
      </c>
      <c r="AX9" s="32" t="str" cm="1">
        <f t="array" ref="AX9">_xlfn.IFS(AQ9=0," ",AW9=20%,20%,AW9=25%,25%,AW9&lt;20%,"MV",AW9=21%,"MV",AW9=22%,"MV",AW9=23%,"MV",AW9=24%,MV)</f>
        <v xml:space="preserve"> </v>
      </c>
    </row>
    <row r="10" spans="1:50">
      <c r="A10" s="3">
        <v>5</v>
      </c>
      <c r="B10" s="95" t="s">
        <v>8</v>
      </c>
      <c r="C10" s="96"/>
      <c r="D10" s="7">
        <v>2700125</v>
      </c>
      <c r="E10" s="7">
        <v>2700125</v>
      </c>
      <c r="F10" s="7">
        <v>2700125</v>
      </c>
      <c r="G10" s="7">
        <v>3373902</v>
      </c>
      <c r="H10" s="7">
        <v>2700125</v>
      </c>
      <c r="I10" s="7">
        <v>2700125</v>
      </c>
      <c r="J10" s="7">
        <v>2700125</v>
      </c>
      <c r="K10" s="7">
        <v>2700125</v>
      </c>
      <c r="L10" s="7">
        <v>2700125</v>
      </c>
      <c r="M10" s="7">
        <v>2700125</v>
      </c>
      <c r="N10" s="7">
        <v>2700125</v>
      </c>
      <c r="O10" s="7">
        <v>2700125</v>
      </c>
      <c r="P10" s="7">
        <v>2700125</v>
      </c>
      <c r="Q10" s="7">
        <v>2989377</v>
      </c>
      <c r="R10" s="7">
        <v>2700125</v>
      </c>
      <c r="S10" s="7">
        <v>2700125</v>
      </c>
      <c r="T10" s="7">
        <v>2700125</v>
      </c>
      <c r="U10" s="31">
        <v>2700125</v>
      </c>
      <c r="V10" s="7">
        <v>2700125</v>
      </c>
      <c r="W10" s="7">
        <v>2700125</v>
      </c>
      <c r="X10" s="7">
        <v>2700125</v>
      </c>
      <c r="Y10" s="7">
        <v>2700125</v>
      </c>
      <c r="Z10" s="7">
        <v>2700125</v>
      </c>
      <c r="AA10" s="7">
        <v>2700125</v>
      </c>
      <c r="AB10" s="7">
        <v>2700125</v>
      </c>
      <c r="AC10" s="7">
        <v>2700125</v>
      </c>
      <c r="AE10" s="76">
        <f t="shared" si="0"/>
        <v>3373902</v>
      </c>
      <c r="AF10" s="8">
        <f t="shared" si="1"/>
        <v>2700125</v>
      </c>
      <c r="AG10" s="8"/>
      <c r="AH10" s="8"/>
      <c r="AM10">
        <f t="shared" si="2"/>
        <v>0</v>
      </c>
      <c r="AS10">
        <f t="shared" si="3"/>
        <v>0</v>
      </c>
      <c r="AT10">
        <f t="shared" si="4"/>
        <v>0</v>
      </c>
      <c r="AU10" s="32" t="str">
        <f t="shared" si="5"/>
        <v xml:space="preserve"> </v>
      </c>
      <c r="AV10">
        <f t="shared" si="6"/>
        <v>0</v>
      </c>
      <c r="AW10" s="32" t="str">
        <f t="shared" si="7"/>
        <v xml:space="preserve"> </v>
      </c>
      <c r="AX10" s="32" t="str" cm="1">
        <f t="array" ref="AX10">_xlfn.IFS(AQ10=0," ",AW10=20%,20%,AW10=25%,25%,AW10&lt;20%,"MV",AW10=21%,"MV",AW10=22%,"MV",AW10=23%,"MV",AW10=24%,MV)</f>
        <v xml:space="preserve"> </v>
      </c>
    </row>
    <row r="11" spans="1:50">
      <c r="A11" s="3">
        <v>6</v>
      </c>
      <c r="B11" s="95" t="s">
        <v>9</v>
      </c>
      <c r="C11" s="96"/>
      <c r="D11" s="7">
        <v>2700125</v>
      </c>
      <c r="E11" s="7">
        <v>2700125</v>
      </c>
      <c r="F11" s="7">
        <v>2700125</v>
      </c>
      <c r="G11" s="7">
        <v>2700125</v>
      </c>
      <c r="H11" s="7">
        <v>2700125</v>
      </c>
      <c r="I11" s="7">
        <v>2700125</v>
      </c>
      <c r="J11" s="7">
        <v>2700125</v>
      </c>
      <c r="K11" s="7">
        <v>2700125</v>
      </c>
      <c r="L11" s="7">
        <v>2700125</v>
      </c>
      <c r="M11" s="7">
        <v>2700125</v>
      </c>
      <c r="N11" s="7">
        <v>2700125</v>
      </c>
      <c r="O11" s="7">
        <v>2700125</v>
      </c>
      <c r="P11" s="7">
        <v>2700125</v>
      </c>
      <c r="Q11" s="7">
        <v>2989377</v>
      </c>
      <c r="R11" s="7">
        <v>2700125</v>
      </c>
      <c r="S11" s="7">
        <v>2700125</v>
      </c>
      <c r="T11" s="7">
        <v>2700125</v>
      </c>
      <c r="U11" s="31">
        <v>2700125</v>
      </c>
      <c r="V11" s="7">
        <v>2700125</v>
      </c>
      <c r="W11" s="7">
        <v>2700125</v>
      </c>
      <c r="X11" s="7">
        <v>2700125</v>
      </c>
      <c r="Y11" s="7">
        <v>2700125</v>
      </c>
      <c r="Z11" s="7">
        <v>2700125</v>
      </c>
      <c r="AA11" s="7">
        <v>2700125</v>
      </c>
      <c r="AB11" s="7">
        <v>2700125</v>
      </c>
      <c r="AC11" s="7">
        <v>2700125</v>
      </c>
      <c r="AE11" s="76">
        <f t="shared" si="0"/>
        <v>2989377</v>
      </c>
      <c r="AF11" s="8">
        <f t="shared" si="1"/>
        <v>2700125</v>
      </c>
      <c r="AG11" s="8"/>
      <c r="AH11" s="8"/>
      <c r="AM11">
        <f t="shared" si="2"/>
        <v>0</v>
      </c>
      <c r="AS11">
        <f t="shared" si="3"/>
        <v>0</v>
      </c>
      <c r="AT11">
        <f t="shared" si="4"/>
        <v>0</v>
      </c>
      <c r="AU11" s="32" t="str">
        <f t="shared" si="5"/>
        <v xml:space="preserve"> </v>
      </c>
      <c r="AV11">
        <f t="shared" si="6"/>
        <v>0</v>
      </c>
      <c r="AW11" s="32" t="str">
        <f t="shared" si="7"/>
        <v xml:space="preserve"> </v>
      </c>
      <c r="AX11" s="32" t="str" cm="1">
        <f t="array" ref="AX11">_xlfn.IFS(AQ11=0," ",AW11=20%,20%,AW11=25%,25%,AW11&lt;20%,"MV",AW11=21%,"MV",AW11=22%,"MV",AW11=23%,"MV",AW11=24%,MV)</f>
        <v xml:space="preserve"> </v>
      </c>
    </row>
    <row r="12" spans="1:50">
      <c r="A12" s="3">
        <v>7</v>
      </c>
      <c r="B12" s="95" t="s">
        <v>10</v>
      </c>
      <c r="C12" s="96"/>
      <c r="D12" s="7">
        <v>2700125</v>
      </c>
      <c r="E12" s="7">
        <v>2700125</v>
      </c>
      <c r="F12" s="7">
        <v>2700125</v>
      </c>
      <c r="G12" s="7">
        <v>3310342</v>
      </c>
      <c r="H12" s="7">
        <v>2700125</v>
      </c>
      <c r="I12" s="7">
        <v>2700125</v>
      </c>
      <c r="J12" s="7">
        <v>2700125</v>
      </c>
      <c r="K12" s="7">
        <v>2700125</v>
      </c>
      <c r="L12" s="7">
        <v>2877636</v>
      </c>
      <c r="M12" s="7">
        <v>2700125</v>
      </c>
      <c r="N12" s="7">
        <v>2700125</v>
      </c>
      <c r="O12" s="7">
        <v>2700125</v>
      </c>
      <c r="P12" s="7">
        <v>2700125</v>
      </c>
      <c r="Q12" s="7">
        <v>3274081</v>
      </c>
      <c r="R12" s="7">
        <v>2700125</v>
      </c>
      <c r="S12" s="7">
        <v>2700125</v>
      </c>
      <c r="T12" s="7">
        <v>2700125</v>
      </c>
      <c r="U12" s="31">
        <v>2700125</v>
      </c>
      <c r="V12" s="7">
        <v>2700125</v>
      </c>
      <c r="W12" s="7">
        <v>2700125</v>
      </c>
      <c r="X12" s="7">
        <v>2700125</v>
      </c>
      <c r="Y12" s="7">
        <v>2700125</v>
      </c>
      <c r="Z12" s="7">
        <v>2700125</v>
      </c>
      <c r="AA12" s="7">
        <v>2704675</v>
      </c>
      <c r="AB12" s="7">
        <v>2700125</v>
      </c>
      <c r="AC12" s="7">
        <v>2700125</v>
      </c>
      <c r="AE12" s="76">
        <f t="shared" si="0"/>
        <v>3310342</v>
      </c>
      <c r="AF12" s="8">
        <f t="shared" si="1"/>
        <v>2700125</v>
      </c>
      <c r="AG12" s="8"/>
      <c r="AH12" s="8"/>
      <c r="AK12">
        <v>2</v>
      </c>
      <c r="AL12" s="24">
        <v>2</v>
      </c>
      <c r="AM12">
        <f t="shared" si="2"/>
        <v>0</v>
      </c>
      <c r="AO12" s="80">
        <v>5402224</v>
      </c>
      <c r="AP12" s="83">
        <f>AO12/AK12</f>
        <v>2701112</v>
      </c>
      <c r="AQ12" s="28">
        <v>2701112</v>
      </c>
      <c r="AR12" s="85">
        <f>AP12-AQ12</f>
        <v>0</v>
      </c>
      <c r="AS12">
        <f t="shared" si="3"/>
        <v>2700125</v>
      </c>
      <c r="AT12">
        <f t="shared" si="4"/>
        <v>-987</v>
      </c>
      <c r="AU12" s="32">
        <f t="shared" si="5"/>
        <v>-3.6553863247071897E-4</v>
      </c>
      <c r="AV12">
        <f t="shared" si="6"/>
        <v>5402224</v>
      </c>
      <c r="AW12" s="32">
        <f t="shared" si="7"/>
        <v>0</v>
      </c>
      <c r="AX12" s="32" t="str" cm="1">
        <f t="array" ref="AX12">_xlfn.IFS(AQ12=0," ",AW12=20%,20%,AW12=25%,25%,AW12&lt;20%,"MV",AW12=21%,"MV",AW12=22%,"MV",AW12=23%,"MV",AW12=24%,MV)</f>
        <v>MV</v>
      </c>
    </row>
    <row r="13" spans="1:50">
      <c r="A13" s="3">
        <v>8</v>
      </c>
      <c r="B13" s="95" t="s">
        <v>11</v>
      </c>
      <c r="C13" s="96"/>
      <c r="D13" s="7">
        <v>2700125</v>
      </c>
      <c r="E13" s="7">
        <v>2700125</v>
      </c>
      <c r="F13" s="7">
        <v>2700125</v>
      </c>
      <c r="G13" s="7">
        <v>2700125</v>
      </c>
      <c r="H13" s="7">
        <v>2700125</v>
      </c>
      <c r="I13" s="7">
        <v>2700125</v>
      </c>
      <c r="J13" s="7">
        <v>2700125</v>
      </c>
      <c r="K13" s="7">
        <v>2700125</v>
      </c>
      <c r="L13" s="7">
        <v>2706099</v>
      </c>
      <c r="M13" s="7">
        <v>2700125</v>
      </c>
      <c r="N13" s="7">
        <v>2700125</v>
      </c>
      <c r="O13" s="7">
        <v>2700125</v>
      </c>
      <c r="P13" s="7">
        <v>2700125</v>
      </c>
      <c r="Q13" s="7">
        <v>3202905</v>
      </c>
      <c r="R13" s="7">
        <v>2700125</v>
      </c>
      <c r="S13" s="7">
        <v>2700125</v>
      </c>
      <c r="T13" s="7">
        <v>2700125</v>
      </c>
      <c r="U13" s="31">
        <v>2700125</v>
      </c>
      <c r="V13" s="7">
        <v>2700125</v>
      </c>
      <c r="W13" s="7">
        <v>2700125</v>
      </c>
      <c r="X13" s="7">
        <v>2700125</v>
      </c>
      <c r="Y13" s="7">
        <v>2700125</v>
      </c>
      <c r="Z13" s="7">
        <v>2700125</v>
      </c>
      <c r="AA13" s="7">
        <v>2700125</v>
      </c>
      <c r="AB13" s="7">
        <v>2700125</v>
      </c>
      <c r="AC13" s="7">
        <v>2700125</v>
      </c>
      <c r="AE13" s="76">
        <f t="shared" si="0"/>
        <v>3202905</v>
      </c>
      <c r="AF13" s="8">
        <f t="shared" si="1"/>
        <v>2700125</v>
      </c>
      <c r="AG13" s="8"/>
      <c r="AH13" s="8"/>
      <c r="AM13">
        <f t="shared" si="2"/>
        <v>0</v>
      </c>
      <c r="AS13">
        <f t="shared" si="3"/>
        <v>0</v>
      </c>
      <c r="AT13">
        <f t="shared" si="4"/>
        <v>0</v>
      </c>
      <c r="AU13" s="32" t="str">
        <f t="shared" si="5"/>
        <v xml:space="preserve"> </v>
      </c>
      <c r="AV13">
        <f t="shared" si="6"/>
        <v>0</v>
      </c>
      <c r="AW13" s="32" t="str">
        <f t="shared" si="7"/>
        <v xml:space="preserve"> </v>
      </c>
      <c r="AX13" s="32" t="str" cm="1">
        <f t="array" ref="AX13">_xlfn.IFS(AQ13=0," ",AW13=20%,20%,AW13=25%,25%,AW13&lt;20%,"MV",AW13=21%,"MV",AW13=22%,"MV",AW13=23%,"MV",AW13=24%,MV)</f>
        <v xml:space="preserve"> </v>
      </c>
    </row>
    <row r="14" spans="1:50">
      <c r="A14" s="3">
        <v>9</v>
      </c>
      <c r="B14" s="95" t="s">
        <v>12</v>
      </c>
      <c r="C14" s="96"/>
      <c r="D14" s="7">
        <v>2700125</v>
      </c>
      <c r="E14" s="7">
        <v>2700125</v>
      </c>
      <c r="F14" s="7">
        <v>2700125</v>
      </c>
      <c r="G14" s="7">
        <v>3417995</v>
      </c>
      <c r="H14" s="7">
        <v>2700125</v>
      </c>
      <c r="I14" s="7">
        <v>2700125</v>
      </c>
      <c r="J14" s="7">
        <v>2700125</v>
      </c>
      <c r="K14" s="7">
        <v>2700125</v>
      </c>
      <c r="L14" s="7">
        <v>2877636</v>
      </c>
      <c r="M14" s="7">
        <v>2700125</v>
      </c>
      <c r="N14" s="7">
        <v>2700125</v>
      </c>
      <c r="O14" s="7">
        <v>2700125</v>
      </c>
      <c r="P14" s="7">
        <v>2700125</v>
      </c>
      <c r="Q14" s="7">
        <v>3345256</v>
      </c>
      <c r="R14" s="7">
        <v>2700125</v>
      </c>
      <c r="S14" s="7">
        <v>2700125</v>
      </c>
      <c r="T14" s="7">
        <v>2700125</v>
      </c>
      <c r="U14" s="31">
        <v>2700125</v>
      </c>
      <c r="V14" s="7">
        <v>2700125</v>
      </c>
      <c r="W14" s="7">
        <v>2700125</v>
      </c>
      <c r="X14" s="7">
        <v>2700125</v>
      </c>
      <c r="Y14" s="7">
        <v>2700125</v>
      </c>
      <c r="Z14" s="7">
        <v>2700125</v>
      </c>
      <c r="AA14" s="7">
        <v>2700125</v>
      </c>
      <c r="AB14" s="7">
        <v>2700125</v>
      </c>
      <c r="AC14" s="7">
        <v>2700125</v>
      </c>
      <c r="AE14" s="76">
        <f t="shared" si="0"/>
        <v>3417995</v>
      </c>
      <c r="AF14" s="8">
        <f t="shared" si="1"/>
        <v>2700125</v>
      </c>
      <c r="AG14" s="8"/>
      <c r="AH14" s="8"/>
      <c r="AM14">
        <f t="shared" si="2"/>
        <v>0</v>
      </c>
      <c r="AS14">
        <f t="shared" si="3"/>
        <v>0</v>
      </c>
      <c r="AT14">
        <f t="shared" si="4"/>
        <v>0</v>
      </c>
      <c r="AU14" s="32" t="str">
        <f t="shared" si="5"/>
        <v xml:space="preserve"> </v>
      </c>
      <c r="AV14">
        <f t="shared" si="6"/>
        <v>0</v>
      </c>
      <c r="AW14" s="32" t="str">
        <f t="shared" si="7"/>
        <v xml:space="preserve"> </v>
      </c>
      <c r="AX14" s="32" t="str" cm="1">
        <f t="array" ref="AX14">_xlfn.IFS(AQ14=0," ",AW14=20%,20%,AW14=25%,25%,AW14&lt;20%,"MV",AW14=21%,"MV",AW14=22%,"MV",AW14=23%,"MV",AW14=24%,MV)</f>
        <v xml:space="preserve"> </v>
      </c>
    </row>
    <row r="15" spans="1:50">
      <c r="A15" s="3">
        <v>10</v>
      </c>
      <c r="B15" s="95" t="s">
        <v>13</v>
      </c>
      <c r="C15" s="96"/>
      <c r="D15" s="7">
        <v>2700125</v>
      </c>
      <c r="E15" s="7">
        <v>2700125</v>
      </c>
      <c r="F15" s="7">
        <v>2700125</v>
      </c>
      <c r="G15" s="7">
        <v>3500303</v>
      </c>
      <c r="H15" s="7">
        <v>2700125</v>
      </c>
      <c r="I15" s="7">
        <v>2700125</v>
      </c>
      <c r="J15" s="7">
        <v>2700125</v>
      </c>
      <c r="K15" s="7">
        <v>2700125</v>
      </c>
      <c r="L15" s="7">
        <v>3985837</v>
      </c>
      <c r="M15" s="7">
        <v>2700125</v>
      </c>
      <c r="N15" s="7">
        <v>2700125</v>
      </c>
      <c r="O15" s="7">
        <v>2700125</v>
      </c>
      <c r="P15" s="7">
        <v>2700125</v>
      </c>
      <c r="Q15" s="7">
        <v>3843485</v>
      </c>
      <c r="R15" s="7">
        <v>2700125</v>
      </c>
      <c r="S15" s="7">
        <v>2700125</v>
      </c>
      <c r="T15" s="7">
        <v>2700125</v>
      </c>
      <c r="U15" s="31">
        <v>2700125</v>
      </c>
      <c r="V15" s="7">
        <v>2700125</v>
      </c>
      <c r="W15" s="7">
        <v>2700125</v>
      </c>
      <c r="X15" s="7">
        <v>2700125</v>
      </c>
      <c r="Y15" s="7">
        <v>2700125</v>
      </c>
      <c r="Z15" s="7">
        <v>2700125</v>
      </c>
      <c r="AA15" s="7">
        <v>2700125</v>
      </c>
      <c r="AB15" s="7">
        <v>2700125</v>
      </c>
      <c r="AC15" s="7">
        <v>2700125</v>
      </c>
      <c r="AE15" s="76">
        <f t="shared" si="0"/>
        <v>3985837</v>
      </c>
      <c r="AF15" s="8">
        <f t="shared" si="1"/>
        <v>2700125</v>
      </c>
      <c r="AG15" s="8"/>
      <c r="AH15" s="8"/>
      <c r="AM15">
        <f t="shared" si="2"/>
        <v>0</v>
      </c>
      <c r="AS15">
        <f t="shared" si="3"/>
        <v>0</v>
      </c>
      <c r="AT15">
        <f t="shared" si="4"/>
        <v>0</v>
      </c>
      <c r="AU15" s="32" t="str">
        <f t="shared" si="5"/>
        <v xml:space="preserve"> </v>
      </c>
      <c r="AV15">
        <f t="shared" si="6"/>
        <v>0</v>
      </c>
      <c r="AW15" s="32" t="str">
        <f t="shared" si="7"/>
        <v xml:space="preserve"> </v>
      </c>
      <c r="AX15" s="32" t="str" cm="1">
        <f t="array" ref="AX15">_xlfn.IFS(AQ15=0," ",AW15=20%,20%,AW15=25%,25%,AW15&lt;20%,"MV",AW15=21%,"MV",AW15=22%,"MV",AW15=23%,"MV",AW15=24%,MV)</f>
        <v xml:space="preserve"> </v>
      </c>
    </row>
    <row r="16" spans="1:50">
      <c r="A16" s="3">
        <v>11</v>
      </c>
      <c r="B16" s="95" t="s">
        <v>14</v>
      </c>
      <c r="C16" s="96"/>
      <c r="D16" s="7">
        <v>90005</v>
      </c>
      <c r="E16" s="7">
        <v>90005</v>
      </c>
      <c r="F16" s="7">
        <v>90005</v>
      </c>
      <c r="G16" s="7">
        <v>90005</v>
      </c>
      <c r="H16" s="7">
        <v>90005</v>
      </c>
      <c r="I16" s="7">
        <v>90005</v>
      </c>
      <c r="J16" s="7">
        <v>90005</v>
      </c>
      <c r="K16" s="7">
        <v>90005</v>
      </c>
      <c r="L16" s="7">
        <v>90005</v>
      </c>
      <c r="M16" s="7">
        <v>90005</v>
      </c>
      <c r="N16" s="7">
        <v>90005</v>
      </c>
      <c r="O16" s="7">
        <v>90005</v>
      </c>
      <c r="P16" s="7">
        <v>90005</v>
      </c>
      <c r="Q16" s="7">
        <v>284702</v>
      </c>
      <c r="R16" s="7">
        <v>90005</v>
      </c>
      <c r="S16" s="7">
        <v>90005</v>
      </c>
      <c r="T16" s="7">
        <v>90005</v>
      </c>
      <c r="U16" s="31">
        <v>90005</v>
      </c>
      <c r="V16" s="7">
        <v>90005</v>
      </c>
      <c r="W16" s="7">
        <v>90005</v>
      </c>
      <c r="X16" s="7">
        <v>90005</v>
      </c>
      <c r="Y16" s="7">
        <v>90005</v>
      </c>
      <c r="Z16" s="7">
        <v>90005</v>
      </c>
      <c r="AA16" s="7">
        <v>156586</v>
      </c>
      <c r="AB16" s="7">
        <v>90005</v>
      </c>
      <c r="AC16" s="7">
        <v>90005</v>
      </c>
      <c r="AE16" s="76">
        <f t="shared" si="0"/>
        <v>284702</v>
      </c>
      <c r="AF16" s="8">
        <f t="shared" si="1"/>
        <v>90005</v>
      </c>
      <c r="AG16" s="8"/>
      <c r="AH16" s="8"/>
      <c r="AM16">
        <f t="shared" si="2"/>
        <v>0</v>
      </c>
      <c r="AS16">
        <f t="shared" si="3"/>
        <v>0</v>
      </c>
      <c r="AT16">
        <f t="shared" si="4"/>
        <v>0</v>
      </c>
      <c r="AU16" s="32" t="str">
        <f t="shared" si="5"/>
        <v xml:space="preserve"> </v>
      </c>
      <c r="AV16">
        <f t="shared" si="6"/>
        <v>0</v>
      </c>
      <c r="AW16" s="32" t="str">
        <f t="shared" si="7"/>
        <v xml:space="preserve"> </v>
      </c>
      <c r="AX16" s="32" t="str" cm="1">
        <f t="array" ref="AX16">_xlfn.IFS(AQ16=0," ",AW16=20%,20%,AW16=25%,25%,AW16&lt;20%,"MV",AW16=21%,"MV",AW16=22%,"MV",AW16=23%,"MV",AW16=24%,MV)</f>
        <v xml:space="preserve"> </v>
      </c>
    </row>
    <row r="17" spans="1:50">
      <c r="A17" s="3">
        <v>12</v>
      </c>
      <c r="B17" s="104" t="s">
        <v>15</v>
      </c>
      <c r="C17" s="105"/>
      <c r="D17" s="7">
        <v>90005</v>
      </c>
      <c r="E17" s="7">
        <v>90005</v>
      </c>
      <c r="F17" s="7">
        <v>90005</v>
      </c>
      <c r="G17" s="7">
        <v>90005</v>
      </c>
      <c r="H17" s="7">
        <v>90005</v>
      </c>
      <c r="I17" s="7">
        <v>90005</v>
      </c>
      <c r="J17" s="7">
        <v>90005</v>
      </c>
      <c r="K17" s="7">
        <v>90005</v>
      </c>
      <c r="L17" s="7">
        <v>106764</v>
      </c>
      <c r="M17" s="7">
        <v>90005</v>
      </c>
      <c r="N17" s="7">
        <v>90005</v>
      </c>
      <c r="O17" s="7">
        <v>90005</v>
      </c>
      <c r="P17" s="7">
        <v>90005</v>
      </c>
      <c r="Q17" s="7">
        <v>284702</v>
      </c>
      <c r="R17" s="7">
        <v>90005</v>
      </c>
      <c r="S17" s="7">
        <v>90005</v>
      </c>
      <c r="T17" s="7">
        <v>90005</v>
      </c>
      <c r="U17" s="31">
        <v>90005</v>
      </c>
      <c r="V17" s="7">
        <v>90005</v>
      </c>
      <c r="W17" s="7">
        <v>90005</v>
      </c>
      <c r="X17" s="7">
        <v>90005</v>
      </c>
      <c r="Y17" s="7">
        <v>90005</v>
      </c>
      <c r="Z17" s="7">
        <v>90005</v>
      </c>
      <c r="AA17" s="7">
        <v>156586</v>
      </c>
      <c r="AB17" s="7">
        <v>90005</v>
      </c>
      <c r="AC17" s="7">
        <v>90005</v>
      </c>
      <c r="AE17" s="76">
        <f t="shared" si="0"/>
        <v>284702</v>
      </c>
      <c r="AF17" s="8">
        <f t="shared" si="1"/>
        <v>90005</v>
      </c>
      <c r="AG17" s="8"/>
      <c r="AH17" s="8"/>
      <c r="AM17">
        <f t="shared" si="2"/>
        <v>0</v>
      </c>
      <c r="AS17">
        <f t="shared" si="3"/>
        <v>0</v>
      </c>
      <c r="AT17">
        <f t="shared" si="4"/>
        <v>0</v>
      </c>
      <c r="AU17" s="32" t="str">
        <f t="shared" si="5"/>
        <v xml:space="preserve"> </v>
      </c>
      <c r="AV17">
        <f t="shared" si="6"/>
        <v>0</v>
      </c>
      <c r="AW17" s="32" t="str">
        <f t="shared" si="7"/>
        <v xml:space="preserve"> </v>
      </c>
      <c r="AX17" s="32" t="str" cm="1">
        <f t="array" ref="AX17">_xlfn.IFS(AQ17=0," ",AW17=20%,20%,AW17=25%,25%,AW17&lt;20%,"MV",AW17=21%,"MV",AW17=22%,"MV",AW17=23%,"MV",AW17=24%,MV)</f>
        <v xml:space="preserve"> </v>
      </c>
    </row>
    <row r="18" spans="1:50">
      <c r="A18" s="3">
        <v>13</v>
      </c>
      <c r="B18" s="95" t="s">
        <v>16</v>
      </c>
      <c r="C18" s="96"/>
      <c r="D18" s="7">
        <v>90005</v>
      </c>
      <c r="E18" s="7">
        <v>90005</v>
      </c>
      <c r="F18" s="7">
        <v>90005</v>
      </c>
      <c r="G18" s="7">
        <v>90005</v>
      </c>
      <c r="H18" s="7">
        <v>90005</v>
      </c>
      <c r="I18" s="7">
        <v>90005</v>
      </c>
      <c r="J18" s="7">
        <v>90005</v>
      </c>
      <c r="K18" s="7">
        <v>90005</v>
      </c>
      <c r="L18" s="7">
        <v>135234</v>
      </c>
      <c r="M18" s="7">
        <v>90005</v>
      </c>
      <c r="N18" s="7">
        <v>90005</v>
      </c>
      <c r="O18" s="7">
        <v>90005</v>
      </c>
      <c r="P18" s="7">
        <v>90005</v>
      </c>
      <c r="Q18" s="7">
        <v>284702</v>
      </c>
      <c r="R18" s="7">
        <v>90005</v>
      </c>
      <c r="S18" s="7">
        <v>90005</v>
      </c>
      <c r="T18" s="7">
        <v>90005</v>
      </c>
      <c r="U18" s="31">
        <v>90005</v>
      </c>
      <c r="V18" s="7">
        <v>90005</v>
      </c>
      <c r="W18" s="7">
        <v>90005</v>
      </c>
      <c r="X18" s="7">
        <v>90005</v>
      </c>
      <c r="Y18" s="7">
        <v>90005</v>
      </c>
      <c r="Z18" s="7">
        <v>90005</v>
      </c>
      <c r="AA18" s="7">
        <v>156586</v>
      </c>
      <c r="AB18" s="7">
        <v>90005</v>
      </c>
      <c r="AC18" s="7">
        <v>90005</v>
      </c>
      <c r="AE18" s="76">
        <f t="shared" si="0"/>
        <v>284702</v>
      </c>
      <c r="AF18" s="8">
        <f t="shared" si="1"/>
        <v>90005</v>
      </c>
      <c r="AG18" s="8"/>
      <c r="AH18" s="8"/>
      <c r="AM18">
        <f t="shared" si="2"/>
        <v>0</v>
      </c>
      <c r="AS18">
        <f t="shared" si="3"/>
        <v>0</v>
      </c>
      <c r="AT18">
        <f t="shared" si="4"/>
        <v>0</v>
      </c>
      <c r="AU18" s="32" t="str">
        <f t="shared" si="5"/>
        <v xml:space="preserve"> </v>
      </c>
      <c r="AV18">
        <f t="shared" si="6"/>
        <v>0</v>
      </c>
      <c r="AW18" s="32" t="str">
        <f t="shared" si="7"/>
        <v xml:space="preserve"> </v>
      </c>
      <c r="AX18" s="32" t="str" cm="1">
        <f t="array" ref="AX18">_xlfn.IFS(AQ18=0," ",AW18=20%,20%,AW18=25%,25%,AW18&lt;20%,"MV",AW18=21%,"MV",AW18=22%,"MV",AW18=23%,"MV",AW18=24%,MV)</f>
        <v xml:space="preserve"> </v>
      </c>
    </row>
    <row r="19" spans="1:50" ht="15.6" customHeight="1">
      <c r="A19" s="102" t="s">
        <v>18</v>
      </c>
      <c r="B19" s="103"/>
      <c r="C19" s="10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31"/>
      <c r="V19" s="7"/>
      <c r="W19" s="7"/>
      <c r="X19" s="7"/>
      <c r="Y19" s="7"/>
      <c r="Z19" s="7"/>
      <c r="AA19" s="7"/>
      <c r="AB19" s="7"/>
      <c r="AC19" s="7"/>
      <c r="AE19" s="76"/>
      <c r="AF19" s="8"/>
      <c r="AG19" s="8"/>
      <c r="AH19" s="8"/>
      <c r="AM19">
        <f t="shared" si="2"/>
        <v>0</v>
      </c>
      <c r="AS19">
        <f t="shared" si="3"/>
        <v>0</v>
      </c>
      <c r="AT19">
        <f t="shared" si="4"/>
        <v>0</v>
      </c>
      <c r="AU19" s="32" t="str">
        <f t="shared" si="5"/>
        <v xml:space="preserve"> </v>
      </c>
      <c r="AV19">
        <f t="shared" si="6"/>
        <v>0</v>
      </c>
      <c r="AW19" s="32" t="str">
        <f t="shared" si="7"/>
        <v xml:space="preserve"> </v>
      </c>
      <c r="AX19" s="32" t="str" cm="1">
        <f t="array" ref="AX19">_xlfn.IFS(AQ19=0," ",AW19=20%,20%,AW19=25%,25%,AW19&lt;20%,"MV",AW19=21%,"MV",AW19=22%,"MV",AW19=23%,"MV",AW19=24%,MV)</f>
        <v xml:space="preserve"> </v>
      </c>
    </row>
    <row r="20" spans="1:50">
      <c r="A20" s="5">
        <v>1</v>
      </c>
      <c r="B20" s="100" t="s">
        <v>5</v>
      </c>
      <c r="C20" s="101"/>
      <c r="D20" s="7">
        <v>1728080</v>
      </c>
      <c r="E20" s="7">
        <v>1728080</v>
      </c>
      <c r="F20" s="7">
        <v>1728080</v>
      </c>
      <c r="G20" s="7">
        <v>1792571</v>
      </c>
      <c r="H20" s="7">
        <v>1728080</v>
      </c>
      <c r="I20" s="7">
        <v>2081108</v>
      </c>
      <c r="J20" s="7">
        <v>1728080</v>
      </c>
      <c r="K20" s="7">
        <v>1728080</v>
      </c>
      <c r="L20" s="7">
        <v>1728081</v>
      </c>
      <c r="M20" s="7">
        <v>1728080</v>
      </c>
      <c r="N20" s="7">
        <v>1728080</v>
      </c>
      <c r="O20" s="7">
        <v>1728080</v>
      </c>
      <c r="P20" s="7">
        <v>1728080</v>
      </c>
      <c r="Q20" s="7">
        <v>1779391</v>
      </c>
      <c r="R20" s="7">
        <v>2246504</v>
      </c>
      <c r="S20" s="7">
        <v>1728080</v>
      </c>
      <c r="T20" s="7">
        <v>1728080</v>
      </c>
      <c r="U20" s="31">
        <v>1728080</v>
      </c>
      <c r="V20" s="7">
        <v>1728080</v>
      </c>
      <c r="W20" s="7">
        <v>1728080</v>
      </c>
      <c r="X20" s="7">
        <v>2155134</v>
      </c>
      <c r="Y20" s="7">
        <v>1728080</v>
      </c>
      <c r="Z20" s="7">
        <v>2868612</v>
      </c>
      <c r="AA20" s="7">
        <v>1728080</v>
      </c>
      <c r="AB20" s="7">
        <v>2012783</v>
      </c>
      <c r="AC20" s="7">
        <v>1728080</v>
      </c>
      <c r="AE20" s="76">
        <f t="shared" si="0"/>
        <v>2868612</v>
      </c>
      <c r="AF20" s="8">
        <f t="shared" si="1"/>
        <v>1728080</v>
      </c>
      <c r="AG20" s="8"/>
      <c r="AH20" s="8"/>
      <c r="AM20">
        <f t="shared" si="2"/>
        <v>0</v>
      </c>
      <c r="AS20">
        <f t="shared" si="3"/>
        <v>0</v>
      </c>
      <c r="AT20">
        <f t="shared" si="4"/>
        <v>0</v>
      </c>
      <c r="AU20" s="32" t="str">
        <f t="shared" si="5"/>
        <v xml:space="preserve"> </v>
      </c>
      <c r="AV20">
        <f t="shared" si="6"/>
        <v>0</v>
      </c>
      <c r="AW20" s="32" t="str">
        <f t="shared" si="7"/>
        <v xml:space="preserve"> </v>
      </c>
      <c r="AX20" s="32" t="str" cm="1">
        <f t="array" ref="AX20">_xlfn.IFS(AQ20=0," ",AW20=20%,20%,AW20=25%,25%,AW20&lt;20%,"MV",AW20=21%,"MV",AW20=22%,"MV",AW20=23%,"MV",AW20=24%,MV)</f>
        <v xml:space="preserve"> </v>
      </c>
    </row>
    <row r="21" spans="1:50">
      <c r="A21" s="3">
        <v>2</v>
      </c>
      <c r="B21" s="95" t="s">
        <v>6</v>
      </c>
      <c r="C21" s="96"/>
      <c r="D21" s="7">
        <v>1672084</v>
      </c>
      <c r="E21" s="7">
        <v>1672084</v>
      </c>
      <c r="F21" s="7">
        <v>1672084</v>
      </c>
      <c r="G21" s="7">
        <v>1985085</v>
      </c>
      <c r="H21" s="7">
        <v>1672084</v>
      </c>
      <c r="I21" s="7">
        <v>2554637</v>
      </c>
      <c r="J21" s="7">
        <v>1672084</v>
      </c>
      <c r="K21" s="7">
        <v>1672084</v>
      </c>
      <c r="L21" s="7">
        <v>1672085</v>
      </c>
      <c r="M21" s="7">
        <v>1672084</v>
      </c>
      <c r="N21" s="7">
        <v>1672084</v>
      </c>
      <c r="O21" s="7">
        <v>1672084</v>
      </c>
      <c r="P21" s="7">
        <v>1672084</v>
      </c>
      <c r="Q21" s="7">
        <v>1779391</v>
      </c>
      <c r="R21" s="7">
        <v>2173707</v>
      </c>
      <c r="S21" s="7">
        <v>1672084</v>
      </c>
      <c r="T21" s="7">
        <v>1672084</v>
      </c>
      <c r="U21" s="31">
        <v>1672084</v>
      </c>
      <c r="V21" s="7">
        <v>1672084</v>
      </c>
      <c r="W21" s="7">
        <v>1672084</v>
      </c>
      <c r="X21" s="7">
        <v>2099137</v>
      </c>
      <c r="Y21" s="7">
        <v>1672084</v>
      </c>
      <c r="Z21" s="7">
        <v>2775656</v>
      </c>
      <c r="AA21" s="7">
        <v>1672084</v>
      </c>
      <c r="AB21" s="7">
        <v>1956786</v>
      </c>
      <c r="AC21" s="7">
        <v>1672084</v>
      </c>
      <c r="AE21" s="76">
        <f t="shared" si="0"/>
        <v>2775656</v>
      </c>
      <c r="AF21" s="8">
        <f t="shared" si="1"/>
        <v>1672084</v>
      </c>
      <c r="AG21" s="8"/>
      <c r="AH21" s="8"/>
      <c r="AM21">
        <f t="shared" si="2"/>
        <v>0</v>
      </c>
      <c r="AS21">
        <f t="shared" si="3"/>
        <v>0</v>
      </c>
      <c r="AT21">
        <f t="shared" si="4"/>
        <v>0</v>
      </c>
      <c r="AU21" s="32" t="str">
        <f t="shared" si="5"/>
        <v xml:space="preserve"> </v>
      </c>
      <c r="AV21">
        <f t="shared" si="6"/>
        <v>0</v>
      </c>
      <c r="AW21" s="32" t="str">
        <f t="shared" si="7"/>
        <v xml:space="preserve"> </v>
      </c>
      <c r="AX21" s="32" t="str" cm="1">
        <f t="array" ref="AX21">_xlfn.IFS(AQ21=0," ",AW21=20%,20%,AW21=25%,25%,AW21&lt;20%,"MV",AW21=21%,"MV",AW21=22%,"MV",AW21=23%,"MV",AW21=24%,MV)</f>
        <v xml:space="preserve"> </v>
      </c>
    </row>
    <row r="22" spans="1:50">
      <c r="A22" s="3">
        <v>3</v>
      </c>
      <c r="B22" s="95" t="s">
        <v>7</v>
      </c>
      <c r="C22" s="96"/>
      <c r="D22" s="7">
        <v>1672084</v>
      </c>
      <c r="E22" s="7">
        <v>1672084</v>
      </c>
      <c r="F22" s="7">
        <v>1672084</v>
      </c>
      <c r="G22" s="7">
        <v>1892700</v>
      </c>
      <c r="H22" s="7">
        <v>1672084</v>
      </c>
      <c r="I22" s="7">
        <v>2295486</v>
      </c>
      <c r="J22" s="7">
        <v>1672084</v>
      </c>
      <c r="K22" s="7">
        <v>1672084</v>
      </c>
      <c r="L22" s="7">
        <v>1672085</v>
      </c>
      <c r="M22" s="7">
        <v>1672084</v>
      </c>
      <c r="N22" s="7">
        <v>1672084</v>
      </c>
      <c r="O22" s="7">
        <v>1672084</v>
      </c>
      <c r="P22" s="7">
        <v>1672084</v>
      </c>
      <c r="Q22" s="7">
        <v>1779391</v>
      </c>
      <c r="R22" s="7">
        <v>2173707</v>
      </c>
      <c r="S22" s="7">
        <v>1672084</v>
      </c>
      <c r="T22" s="7">
        <v>1672084</v>
      </c>
      <c r="U22" s="31">
        <v>1672084</v>
      </c>
      <c r="V22" s="7">
        <v>1672084</v>
      </c>
      <c r="W22" s="7">
        <v>1672084</v>
      </c>
      <c r="X22" s="7">
        <v>2099137</v>
      </c>
      <c r="Y22" s="7">
        <v>1672084</v>
      </c>
      <c r="Z22" s="7">
        <v>2775656</v>
      </c>
      <c r="AA22" s="7">
        <v>1672084</v>
      </c>
      <c r="AB22" s="7">
        <v>1956786</v>
      </c>
      <c r="AC22" s="7">
        <v>1672084</v>
      </c>
      <c r="AE22" s="76">
        <f t="shared" si="0"/>
        <v>2775656</v>
      </c>
      <c r="AF22" s="8">
        <f t="shared" si="1"/>
        <v>1672084</v>
      </c>
      <c r="AG22" s="8"/>
      <c r="AH22" s="8"/>
      <c r="AM22">
        <f t="shared" si="2"/>
        <v>0</v>
      </c>
      <c r="AS22">
        <f t="shared" si="3"/>
        <v>0</v>
      </c>
      <c r="AT22">
        <f t="shared" si="4"/>
        <v>0</v>
      </c>
      <c r="AU22" s="32" t="str">
        <f t="shared" si="5"/>
        <v xml:space="preserve"> </v>
      </c>
      <c r="AV22">
        <f t="shared" si="6"/>
        <v>0</v>
      </c>
      <c r="AW22" s="32" t="str">
        <f t="shared" si="7"/>
        <v xml:space="preserve"> </v>
      </c>
      <c r="AX22" s="32" t="str" cm="1">
        <f t="array" ref="AX22">_xlfn.IFS(AQ22=0," ",AW22=20%,20%,AW22=25%,25%,AW22&lt;20%,"MV",AW22=21%,"MV",AW22=22%,"MV",AW22=23%,"MV",AW22=24%,MV)</f>
        <v xml:space="preserve"> </v>
      </c>
    </row>
    <row r="23" spans="1:50">
      <c r="A23" s="3">
        <v>4</v>
      </c>
      <c r="B23" s="95" t="s">
        <v>19</v>
      </c>
      <c r="C23" s="96"/>
      <c r="D23" s="7">
        <v>1728080</v>
      </c>
      <c r="E23" s="7">
        <v>1728080</v>
      </c>
      <c r="F23" s="7">
        <v>1728080</v>
      </c>
      <c r="G23" s="7">
        <v>2058506</v>
      </c>
      <c r="H23" s="7">
        <v>1728080</v>
      </c>
      <c r="I23" s="7">
        <v>3589156</v>
      </c>
      <c r="J23" s="7">
        <v>1728080</v>
      </c>
      <c r="K23" s="7">
        <v>1728080</v>
      </c>
      <c r="L23" s="7">
        <v>1728081</v>
      </c>
      <c r="M23" s="7">
        <v>1728080</v>
      </c>
      <c r="N23" s="7">
        <v>1728080</v>
      </c>
      <c r="O23" s="7">
        <v>1728080</v>
      </c>
      <c r="P23" s="7">
        <v>1728080</v>
      </c>
      <c r="Q23" s="7">
        <v>1779391</v>
      </c>
      <c r="R23" s="7">
        <v>2246504</v>
      </c>
      <c r="S23" s="7">
        <v>1728080</v>
      </c>
      <c r="T23" s="7">
        <v>1728080</v>
      </c>
      <c r="U23" s="31">
        <v>1728080</v>
      </c>
      <c r="V23" s="7">
        <v>1728080</v>
      </c>
      <c r="W23" s="7">
        <v>1728080</v>
      </c>
      <c r="X23" s="7">
        <v>2155134</v>
      </c>
      <c r="Y23" s="7">
        <v>1728080</v>
      </c>
      <c r="Z23" s="7">
        <v>2868612</v>
      </c>
      <c r="AA23" s="7">
        <v>1728080</v>
      </c>
      <c r="AB23" s="7">
        <v>2012783</v>
      </c>
      <c r="AC23" s="7">
        <v>1728080</v>
      </c>
      <c r="AE23" s="76">
        <f t="shared" si="0"/>
        <v>3589156</v>
      </c>
      <c r="AF23" s="8">
        <f t="shared" si="1"/>
        <v>1728080</v>
      </c>
      <c r="AG23" s="8"/>
      <c r="AH23" s="8"/>
      <c r="AM23">
        <f t="shared" si="2"/>
        <v>0</v>
      </c>
      <c r="AS23">
        <f t="shared" si="3"/>
        <v>0</v>
      </c>
      <c r="AT23">
        <f t="shared" si="4"/>
        <v>0</v>
      </c>
      <c r="AU23" s="32" t="str">
        <f t="shared" si="5"/>
        <v xml:space="preserve"> </v>
      </c>
      <c r="AV23">
        <f t="shared" si="6"/>
        <v>0</v>
      </c>
      <c r="AW23" s="32" t="str">
        <f t="shared" si="7"/>
        <v xml:space="preserve"> </v>
      </c>
      <c r="AX23" s="32" t="str" cm="1">
        <f t="array" ref="AX23">_xlfn.IFS(AQ23=0," ",AW23=20%,20%,AW23=25%,25%,AW23&lt;20%,"MV",AW23=21%,"MV",AW23=22%,"MV",AW23=23%,"MV",AW23=24%,MV)</f>
        <v xml:space="preserve"> </v>
      </c>
    </row>
    <row r="24" spans="1:50">
      <c r="A24" s="3">
        <v>5</v>
      </c>
      <c r="B24" s="95" t="s">
        <v>9</v>
      </c>
      <c r="C24" s="96"/>
      <c r="D24" s="7">
        <v>1672084</v>
      </c>
      <c r="E24" s="7">
        <v>1672084</v>
      </c>
      <c r="F24" s="7">
        <v>1672084</v>
      </c>
      <c r="G24" s="7">
        <v>2101798</v>
      </c>
      <c r="H24" s="7">
        <v>1672084</v>
      </c>
      <c r="I24" s="7">
        <v>2500453</v>
      </c>
      <c r="J24" s="7">
        <v>1672084</v>
      </c>
      <c r="K24" s="7">
        <v>1672084</v>
      </c>
      <c r="L24" s="7">
        <v>1672085</v>
      </c>
      <c r="M24" s="7">
        <v>1672084</v>
      </c>
      <c r="N24" s="7">
        <v>1672084</v>
      </c>
      <c r="O24" s="7">
        <v>1672084</v>
      </c>
      <c r="P24" s="7">
        <v>1672084</v>
      </c>
      <c r="Q24" s="7">
        <v>1779391</v>
      </c>
      <c r="R24" s="7">
        <v>2173707</v>
      </c>
      <c r="S24" s="7">
        <v>1672084</v>
      </c>
      <c r="T24" s="7">
        <v>1672084</v>
      </c>
      <c r="U24" s="31">
        <v>1672084</v>
      </c>
      <c r="V24" s="7">
        <v>1672084</v>
      </c>
      <c r="W24" s="7">
        <v>1672084</v>
      </c>
      <c r="X24" s="7">
        <v>2099137</v>
      </c>
      <c r="Y24" s="7">
        <v>1672084</v>
      </c>
      <c r="Z24" s="7">
        <v>2775656</v>
      </c>
      <c r="AA24" s="7">
        <v>1672084</v>
      </c>
      <c r="AB24" s="7">
        <v>1956786</v>
      </c>
      <c r="AC24" s="7">
        <v>1672084</v>
      </c>
      <c r="AE24" s="76">
        <f t="shared" si="0"/>
        <v>2775656</v>
      </c>
      <c r="AF24" s="8">
        <f t="shared" si="1"/>
        <v>1672084</v>
      </c>
      <c r="AG24" s="8"/>
      <c r="AH24" s="8"/>
      <c r="AM24">
        <f t="shared" si="2"/>
        <v>0</v>
      </c>
      <c r="AS24">
        <f t="shared" si="3"/>
        <v>0</v>
      </c>
      <c r="AT24">
        <f t="shared" si="4"/>
        <v>0</v>
      </c>
      <c r="AU24" s="32" t="str">
        <f t="shared" si="5"/>
        <v xml:space="preserve"> </v>
      </c>
      <c r="AV24">
        <f t="shared" si="6"/>
        <v>0</v>
      </c>
      <c r="AW24" s="32" t="str">
        <f t="shared" si="7"/>
        <v xml:space="preserve"> </v>
      </c>
      <c r="AX24" s="32" t="str" cm="1">
        <f t="array" ref="AX24">_xlfn.IFS(AQ24=0," ",AW24=20%,20%,AW24=25%,25%,AW24&lt;20%,"MV",AW24=21%,"MV",AW24=22%,"MV",AW24=23%,"MV",AW24=24%,MV)</f>
        <v xml:space="preserve"> </v>
      </c>
    </row>
    <row r="25" spans="1:50">
      <c r="A25" s="3">
        <v>6</v>
      </c>
      <c r="B25" s="95" t="s">
        <v>10</v>
      </c>
      <c r="C25" s="96"/>
      <c r="D25" s="7">
        <v>1672084</v>
      </c>
      <c r="E25" s="7">
        <v>1672084</v>
      </c>
      <c r="F25" s="7">
        <v>1672084</v>
      </c>
      <c r="G25" s="7">
        <v>2118340</v>
      </c>
      <c r="H25" s="7">
        <v>1672084</v>
      </c>
      <c r="I25" s="7">
        <v>2714026</v>
      </c>
      <c r="J25" s="7">
        <v>1672084</v>
      </c>
      <c r="K25" s="7">
        <v>1672084</v>
      </c>
      <c r="L25" s="7">
        <v>1672085</v>
      </c>
      <c r="M25" s="7">
        <v>1672084</v>
      </c>
      <c r="N25" s="7">
        <v>1672084</v>
      </c>
      <c r="O25" s="7">
        <v>1672084</v>
      </c>
      <c r="P25" s="7">
        <v>1672084</v>
      </c>
      <c r="Q25" s="7">
        <v>2135270</v>
      </c>
      <c r="R25" s="7">
        <v>2173707</v>
      </c>
      <c r="S25" s="7">
        <v>1672084</v>
      </c>
      <c r="T25" s="7">
        <v>1672084</v>
      </c>
      <c r="U25" s="31">
        <v>1672084</v>
      </c>
      <c r="V25" s="7">
        <v>1672084</v>
      </c>
      <c r="W25" s="7">
        <v>1672084</v>
      </c>
      <c r="X25" s="7">
        <v>2099137</v>
      </c>
      <c r="Y25" s="7">
        <v>1672084</v>
      </c>
      <c r="Z25" s="7">
        <v>2775656</v>
      </c>
      <c r="AA25" s="7">
        <v>1672084</v>
      </c>
      <c r="AB25" s="7">
        <v>1956786</v>
      </c>
      <c r="AC25" s="7">
        <v>1672084</v>
      </c>
      <c r="AE25" s="76">
        <f t="shared" si="0"/>
        <v>2775656</v>
      </c>
      <c r="AF25" s="8">
        <f t="shared" si="1"/>
        <v>1672084</v>
      </c>
      <c r="AG25" s="8"/>
      <c r="AH25" s="8"/>
      <c r="AM25">
        <f t="shared" si="2"/>
        <v>0</v>
      </c>
      <c r="AS25">
        <f t="shared" si="3"/>
        <v>0</v>
      </c>
      <c r="AT25">
        <f t="shared" si="4"/>
        <v>0</v>
      </c>
      <c r="AU25" s="32" t="str">
        <f t="shared" si="5"/>
        <v xml:space="preserve"> </v>
      </c>
      <c r="AV25">
        <f t="shared" si="6"/>
        <v>0</v>
      </c>
      <c r="AW25" s="32" t="str">
        <f t="shared" si="7"/>
        <v xml:space="preserve"> </v>
      </c>
      <c r="AX25" s="32" t="str" cm="1">
        <f t="array" ref="AX25">_xlfn.IFS(AQ25=0," ",AW25=20%,20%,AW25=25%,25%,AW25&lt;20%,"MV",AW25=21%,"MV",AW25=22%,"MV",AW25=23%,"MV",AW25=24%,MV)</f>
        <v xml:space="preserve"> </v>
      </c>
    </row>
    <row r="26" spans="1:50">
      <c r="A26" s="3">
        <v>7</v>
      </c>
      <c r="B26" s="95" t="s">
        <v>11</v>
      </c>
      <c r="C26" s="96"/>
      <c r="D26" s="7">
        <v>1672084</v>
      </c>
      <c r="E26" s="7">
        <v>1672084</v>
      </c>
      <c r="F26" s="7">
        <v>1672084</v>
      </c>
      <c r="G26" s="7">
        <v>2025954</v>
      </c>
      <c r="H26" s="7">
        <v>1672084</v>
      </c>
      <c r="I26" s="7">
        <v>2380129</v>
      </c>
      <c r="J26" s="7">
        <v>1672084</v>
      </c>
      <c r="K26" s="7">
        <v>1672084</v>
      </c>
      <c r="L26" s="7">
        <v>1672085</v>
      </c>
      <c r="M26" s="7">
        <v>1672084</v>
      </c>
      <c r="N26" s="7">
        <v>1672084</v>
      </c>
      <c r="O26" s="7">
        <v>1672084</v>
      </c>
      <c r="P26" s="7">
        <v>1672084</v>
      </c>
      <c r="Q26" s="7">
        <v>2064094</v>
      </c>
      <c r="R26" s="7">
        <v>2173707</v>
      </c>
      <c r="S26" s="7">
        <v>1672084</v>
      </c>
      <c r="T26" s="7">
        <v>1672084</v>
      </c>
      <c r="U26" s="31">
        <v>1672084</v>
      </c>
      <c r="V26" s="7">
        <v>1672084</v>
      </c>
      <c r="W26" s="7">
        <v>1672084</v>
      </c>
      <c r="X26" s="7">
        <v>2099137</v>
      </c>
      <c r="Y26" s="7">
        <v>1672084</v>
      </c>
      <c r="Z26" s="7">
        <v>2775656</v>
      </c>
      <c r="AA26" s="7">
        <v>1672084</v>
      </c>
      <c r="AB26" s="7">
        <v>1956786</v>
      </c>
      <c r="AC26" s="7">
        <v>1672084</v>
      </c>
      <c r="AE26" s="76">
        <f t="shared" si="0"/>
        <v>2775656</v>
      </c>
      <c r="AF26" s="8">
        <f t="shared" si="1"/>
        <v>1672084</v>
      </c>
      <c r="AG26" s="8"/>
      <c r="AH26" s="8"/>
      <c r="AM26">
        <f t="shared" si="2"/>
        <v>0</v>
      </c>
      <c r="AS26">
        <f t="shared" si="3"/>
        <v>0</v>
      </c>
      <c r="AT26">
        <f t="shared" si="4"/>
        <v>0</v>
      </c>
      <c r="AU26" s="32" t="str">
        <f t="shared" si="5"/>
        <v xml:space="preserve"> </v>
      </c>
      <c r="AV26">
        <f t="shared" si="6"/>
        <v>0</v>
      </c>
      <c r="AW26" s="32" t="str">
        <f t="shared" si="7"/>
        <v xml:space="preserve"> </v>
      </c>
      <c r="AX26" s="32" t="str" cm="1">
        <f t="array" ref="AX26">_xlfn.IFS(AQ26=0," ",AW26=20%,20%,AW26=25%,25%,AW26&lt;20%,"MV",AW26=21%,"MV",AW26=22%,"MV",AW26=23%,"MV",AW26=24%,MV)</f>
        <v xml:space="preserve"> </v>
      </c>
    </row>
    <row r="27" spans="1:50">
      <c r="A27" s="3">
        <v>8</v>
      </c>
      <c r="B27" s="95" t="s">
        <v>12</v>
      </c>
      <c r="C27" s="96"/>
      <c r="D27" s="7">
        <v>1672084</v>
      </c>
      <c r="E27" s="7">
        <v>1672084</v>
      </c>
      <c r="F27" s="7">
        <v>1672084</v>
      </c>
      <c r="G27" s="7">
        <v>2235052</v>
      </c>
      <c r="H27" s="7">
        <v>1672084</v>
      </c>
      <c r="I27" s="7">
        <v>2714026</v>
      </c>
      <c r="J27" s="7">
        <v>1672084</v>
      </c>
      <c r="K27" s="7">
        <v>1672084</v>
      </c>
      <c r="L27" s="7">
        <v>1672085</v>
      </c>
      <c r="M27" s="7">
        <v>1672084</v>
      </c>
      <c r="N27" s="7">
        <v>1672084</v>
      </c>
      <c r="O27" s="7">
        <v>1672084</v>
      </c>
      <c r="P27" s="7">
        <v>1672084</v>
      </c>
      <c r="Q27" s="7">
        <v>2149505</v>
      </c>
      <c r="R27" s="7">
        <v>2173707</v>
      </c>
      <c r="S27" s="7">
        <v>1672084</v>
      </c>
      <c r="T27" s="7">
        <v>1672084</v>
      </c>
      <c r="U27" s="31">
        <v>1672084</v>
      </c>
      <c r="V27" s="7">
        <v>1672084</v>
      </c>
      <c r="W27" s="7">
        <v>1672084</v>
      </c>
      <c r="X27" s="7">
        <v>2099137</v>
      </c>
      <c r="Y27" s="7">
        <v>1672084</v>
      </c>
      <c r="Z27" s="7">
        <v>2775656</v>
      </c>
      <c r="AA27" s="7">
        <v>1672084</v>
      </c>
      <c r="AB27" s="7">
        <v>1956786</v>
      </c>
      <c r="AC27" s="7">
        <v>1672084</v>
      </c>
      <c r="AE27" s="76">
        <f t="shared" si="0"/>
        <v>2775656</v>
      </c>
      <c r="AF27" s="8">
        <f t="shared" si="1"/>
        <v>1672084</v>
      </c>
      <c r="AG27" s="8"/>
      <c r="AH27" s="8"/>
      <c r="AM27">
        <f t="shared" si="2"/>
        <v>0</v>
      </c>
      <c r="AS27">
        <f t="shared" si="3"/>
        <v>0</v>
      </c>
      <c r="AT27">
        <f t="shared" si="4"/>
        <v>0</v>
      </c>
      <c r="AU27" s="32" t="str">
        <f t="shared" si="5"/>
        <v xml:space="preserve"> </v>
      </c>
      <c r="AV27">
        <f t="shared" si="6"/>
        <v>0</v>
      </c>
      <c r="AW27" s="32" t="str">
        <f t="shared" si="7"/>
        <v xml:space="preserve"> </v>
      </c>
      <c r="AX27" s="32" t="str" cm="1">
        <f t="array" ref="AX27">_xlfn.IFS(AQ27=0," ",AW27=20%,20%,AW27=25%,25%,AW27&lt;20%,"MV",AW27=21%,"MV",AW27=22%,"MV",AW27=23%,"MV",AW27=24%,MV)</f>
        <v xml:space="preserve"> </v>
      </c>
    </row>
    <row r="28" spans="1:50">
      <c r="A28" s="3">
        <v>9</v>
      </c>
      <c r="B28" s="95" t="s">
        <v>13</v>
      </c>
      <c r="C28" s="96"/>
      <c r="D28" s="7">
        <v>1642813</v>
      </c>
      <c r="E28" s="7">
        <v>1642813</v>
      </c>
      <c r="F28" s="7">
        <v>1642813</v>
      </c>
      <c r="G28" s="7">
        <v>2173699</v>
      </c>
      <c r="H28" s="7">
        <v>1642813</v>
      </c>
      <c r="I28" s="7">
        <v>3550466</v>
      </c>
      <c r="J28" s="7">
        <v>1642813</v>
      </c>
      <c r="K28" s="7">
        <v>1642813</v>
      </c>
      <c r="L28" s="7">
        <v>1672085</v>
      </c>
      <c r="M28" s="7">
        <v>1642813</v>
      </c>
      <c r="N28" s="7">
        <v>1642813</v>
      </c>
      <c r="O28" s="7">
        <v>1642813</v>
      </c>
      <c r="P28" s="7">
        <v>1642813</v>
      </c>
      <c r="Q28" s="7">
        <v>2562324</v>
      </c>
      <c r="R28" s="7">
        <v>2135656</v>
      </c>
      <c r="S28" s="7">
        <v>1642813</v>
      </c>
      <c r="T28" s="7">
        <v>1642813</v>
      </c>
      <c r="U28" s="31">
        <v>1642813</v>
      </c>
      <c r="V28" s="7">
        <v>1642813</v>
      </c>
      <c r="W28" s="7">
        <v>1642813</v>
      </c>
      <c r="X28" s="7">
        <v>2069866</v>
      </c>
      <c r="Y28" s="7">
        <v>1642813</v>
      </c>
      <c r="Z28" s="7">
        <v>2727068</v>
      </c>
      <c r="AA28" s="7">
        <v>1642813</v>
      </c>
      <c r="AB28" s="7">
        <v>1927515</v>
      </c>
      <c r="AC28" s="7">
        <v>1642813</v>
      </c>
      <c r="AE28" s="76">
        <f t="shared" si="0"/>
        <v>3550466</v>
      </c>
      <c r="AF28" s="8">
        <f t="shared" si="1"/>
        <v>1642813</v>
      </c>
      <c r="AG28" s="8"/>
      <c r="AH28" s="8"/>
      <c r="AM28">
        <f t="shared" si="2"/>
        <v>0</v>
      </c>
      <c r="AS28">
        <f t="shared" si="3"/>
        <v>0</v>
      </c>
      <c r="AT28">
        <f t="shared" si="4"/>
        <v>0</v>
      </c>
      <c r="AU28" s="32" t="str">
        <f t="shared" si="5"/>
        <v xml:space="preserve"> </v>
      </c>
      <c r="AV28">
        <f t="shared" si="6"/>
        <v>0</v>
      </c>
      <c r="AW28" s="32" t="str">
        <f t="shared" si="7"/>
        <v xml:space="preserve"> </v>
      </c>
      <c r="AX28" s="32" t="str" cm="1">
        <f t="array" ref="AX28">_xlfn.IFS(AQ28=0," ",AW28=20%,20%,AW28=25%,25%,AW28&lt;20%,"MV",AW28=21%,"MV",AW28=22%,"MV",AW28=23%,"MV",AW28=24%,MV)</f>
        <v xml:space="preserve"> </v>
      </c>
    </row>
    <row r="29" spans="1:50" ht="15.6" customHeight="1">
      <c r="A29" s="106" t="s">
        <v>20</v>
      </c>
      <c r="B29" s="106"/>
      <c r="C29" s="10" t="s">
        <v>366</v>
      </c>
      <c r="D29" s="7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1"/>
      <c r="V29" s="7"/>
      <c r="W29" s="7"/>
      <c r="X29" s="7"/>
      <c r="Y29" s="7"/>
      <c r="Z29" s="7"/>
      <c r="AA29" s="7"/>
      <c r="AB29" s="7"/>
      <c r="AC29" s="7"/>
      <c r="AE29" s="76"/>
      <c r="AF29" s="8"/>
      <c r="AG29" s="8"/>
      <c r="AH29" s="8"/>
      <c r="AM29">
        <f t="shared" si="2"/>
        <v>0</v>
      </c>
      <c r="AS29">
        <f t="shared" si="3"/>
        <v>0</v>
      </c>
      <c r="AT29">
        <f t="shared" si="4"/>
        <v>0</v>
      </c>
      <c r="AU29" s="32" t="str">
        <f t="shared" si="5"/>
        <v xml:space="preserve"> </v>
      </c>
      <c r="AV29">
        <f t="shared" si="6"/>
        <v>0</v>
      </c>
      <c r="AW29" s="32" t="str">
        <f t="shared" si="7"/>
        <v xml:space="preserve"> </v>
      </c>
      <c r="AX29" s="32" t="str" cm="1">
        <f t="array" ref="AX29">_xlfn.IFS(AQ29=0," ",AW29=20%,20%,AW29=25%,25%,AW29&lt;20%,"MV",AW29=21%,"MV",AW29=22%,"MV",AW29=23%,"MV",AW29=24%,MV)</f>
        <v xml:space="preserve"> </v>
      </c>
    </row>
    <row r="30" spans="1:50">
      <c r="A30" s="3">
        <v>1</v>
      </c>
      <c r="B30" s="1" t="s">
        <v>21</v>
      </c>
      <c r="C30" s="11" t="s">
        <v>367</v>
      </c>
      <c r="D30" s="7">
        <v>12868</v>
      </c>
      <c r="E30" s="7">
        <v>21348</v>
      </c>
      <c r="F30" s="7">
        <v>15538</v>
      </c>
      <c r="G30" s="7">
        <v>19324</v>
      </c>
      <c r="H30" s="7">
        <v>13021</v>
      </c>
      <c r="I30" s="7">
        <v>19842</v>
      </c>
      <c r="J30" s="7">
        <v>20027</v>
      </c>
      <c r="K30" s="7">
        <v>70075</v>
      </c>
      <c r="L30" s="7">
        <v>21328</v>
      </c>
      <c r="M30" s="7">
        <v>10632</v>
      </c>
      <c r="N30" s="7">
        <v>19896</v>
      </c>
      <c r="O30" s="7">
        <v>19546</v>
      </c>
      <c r="P30" s="7">
        <v>21135</v>
      </c>
      <c r="Q30" s="7">
        <v>16515</v>
      </c>
      <c r="R30" s="7">
        <v>21328</v>
      </c>
      <c r="S30" s="7">
        <v>18001</v>
      </c>
      <c r="T30" s="7">
        <v>15528</v>
      </c>
      <c r="U30" s="31">
        <v>13923</v>
      </c>
      <c r="V30" s="7">
        <v>27082</v>
      </c>
      <c r="W30" s="7">
        <v>14606</v>
      </c>
      <c r="X30" s="7">
        <v>13655</v>
      </c>
      <c r="Y30" s="7">
        <v>18594</v>
      </c>
      <c r="Z30" s="7">
        <v>20548</v>
      </c>
      <c r="AA30" s="7">
        <v>28089</v>
      </c>
      <c r="AB30" s="7">
        <v>20555</v>
      </c>
      <c r="AC30" s="7">
        <v>21034</v>
      </c>
      <c r="AE30" s="76">
        <f t="shared" ref="AE30:AE93" si="8">MAX(D30:AC30)</f>
        <v>70075</v>
      </c>
      <c r="AF30" s="8">
        <f t="shared" ref="AF30:AF93" si="9">MIN(D30:AC30)</f>
        <v>10632</v>
      </c>
      <c r="AG30" s="19">
        <f t="shared" ref="AG30:AG93" si="10">AF30-(AF30*$AG$3)</f>
        <v>8505.6</v>
      </c>
      <c r="AH30" s="19">
        <f t="shared" ref="AH30:AH93" si="11">AF30-(AF30*$AH$3)</f>
        <v>7974</v>
      </c>
      <c r="AM30">
        <f t="shared" si="2"/>
        <v>0</v>
      </c>
      <c r="AS30">
        <f t="shared" si="3"/>
        <v>0</v>
      </c>
      <c r="AT30">
        <f t="shared" si="4"/>
        <v>0</v>
      </c>
      <c r="AU30" s="32" t="str">
        <f t="shared" si="5"/>
        <v xml:space="preserve"> </v>
      </c>
      <c r="AV30">
        <f t="shared" si="6"/>
        <v>0</v>
      </c>
      <c r="AW30" s="32" t="str">
        <f t="shared" si="7"/>
        <v xml:space="preserve"> </v>
      </c>
      <c r="AX30" s="32" t="str" cm="1">
        <f t="array" ref="AX30">_xlfn.IFS(AQ30=0," ",AW30=20%,20%,AW30=25%,25%,AW30&lt;20%,"MV",AW30=21%,"MV",AW30=22%,"MV",AW30=23%,"MV",AW30=24%,MV)</f>
        <v xml:space="preserve"> </v>
      </c>
    </row>
    <row r="31" spans="1:50">
      <c r="A31" s="3">
        <v>2</v>
      </c>
      <c r="B31" s="1" t="s">
        <v>22</v>
      </c>
      <c r="C31" s="2" t="s">
        <v>367</v>
      </c>
      <c r="D31" s="7">
        <v>3754</v>
      </c>
      <c r="E31" s="7">
        <v>5303</v>
      </c>
      <c r="F31" s="7">
        <v>4632</v>
      </c>
      <c r="G31" s="7">
        <v>4401</v>
      </c>
      <c r="H31" s="7">
        <v>3709</v>
      </c>
      <c r="I31" s="7">
        <v>5834</v>
      </c>
      <c r="J31" s="7">
        <v>4811</v>
      </c>
      <c r="K31" s="7">
        <v>12793</v>
      </c>
      <c r="L31" s="7">
        <v>4877</v>
      </c>
      <c r="M31" s="7">
        <v>2940</v>
      </c>
      <c r="N31" s="7">
        <v>4811</v>
      </c>
      <c r="O31" s="7">
        <v>5747</v>
      </c>
      <c r="P31" s="7">
        <v>5554</v>
      </c>
      <c r="Q31" s="7">
        <v>5072</v>
      </c>
      <c r="R31" s="7">
        <v>4877</v>
      </c>
      <c r="S31" s="7">
        <v>5758</v>
      </c>
      <c r="T31" s="7">
        <v>4567</v>
      </c>
      <c r="U31" s="31">
        <v>4023</v>
      </c>
      <c r="V31" s="7">
        <v>7351</v>
      </c>
      <c r="W31" s="7">
        <v>4018</v>
      </c>
      <c r="X31" s="7">
        <v>3902</v>
      </c>
      <c r="Y31" s="7">
        <v>4719</v>
      </c>
      <c r="Z31" s="7">
        <v>6034</v>
      </c>
      <c r="AA31" s="7">
        <v>7543</v>
      </c>
      <c r="AB31" s="7">
        <v>6044</v>
      </c>
      <c r="AC31" s="7">
        <v>5560</v>
      </c>
      <c r="AE31" s="76">
        <f t="shared" si="8"/>
        <v>12793</v>
      </c>
      <c r="AF31" s="8">
        <f t="shared" si="9"/>
        <v>2940</v>
      </c>
      <c r="AG31" s="19">
        <f t="shared" si="10"/>
        <v>2352</v>
      </c>
      <c r="AH31" s="19">
        <f t="shared" si="11"/>
        <v>2205</v>
      </c>
      <c r="AM31">
        <f t="shared" si="2"/>
        <v>0</v>
      </c>
      <c r="AS31">
        <f t="shared" si="3"/>
        <v>0</v>
      </c>
      <c r="AT31">
        <f t="shared" si="4"/>
        <v>0</v>
      </c>
      <c r="AU31" s="32" t="str">
        <f t="shared" si="5"/>
        <v xml:space="preserve"> </v>
      </c>
      <c r="AV31">
        <f t="shared" si="6"/>
        <v>0</v>
      </c>
      <c r="AW31" s="32" t="str">
        <f t="shared" si="7"/>
        <v xml:space="preserve"> </v>
      </c>
      <c r="AX31" s="32" t="str" cm="1">
        <f t="array" ref="AX31">_xlfn.IFS(AQ31=0," ",AW31=20%,20%,AW31=25%,25%,AW31&lt;20%,"MV",AW31=21%,"MV",AW31=22%,"MV",AW31=23%,"MV",AW31=24%,MV)</f>
        <v xml:space="preserve"> </v>
      </c>
    </row>
    <row r="32" spans="1:50">
      <c r="A32" s="3">
        <v>3</v>
      </c>
      <c r="B32" s="1" t="s">
        <v>23</v>
      </c>
      <c r="C32" s="2" t="s">
        <v>367</v>
      </c>
      <c r="D32" s="7">
        <v>11462</v>
      </c>
      <c r="E32" s="7">
        <v>9834</v>
      </c>
      <c r="F32" s="7">
        <v>10330</v>
      </c>
      <c r="G32" s="7">
        <v>6834</v>
      </c>
      <c r="H32" s="7">
        <v>11598</v>
      </c>
      <c r="I32" s="7">
        <v>13351</v>
      </c>
      <c r="J32" s="7">
        <v>13940</v>
      </c>
      <c r="K32" s="7">
        <v>18257</v>
      </c>
      <c r="L32" s="7">
        <v>7739</v>
      </c>
      <c r="M32" s="7">
        <v>6437</v>
      </c>
      <c r="N32" s="7">
        <v>10404</v>
      </c>
      <c r="O32" s="7">
        <v>13151</v>
      </c>
      <c r="P32" s="7">
        <v>10337</v>
      </c>
      <c r="Q32" s="7">
        <v>11705</v>
      </c>
      <c r="R32" s="7">
        <v>9722</v>
      </c>
      <c r="S32" s="7">
        <v>15599</v>
      </c>
      <c r="T32" s="7">
        <v>10447</v>
      </c>
      <c r="U32" s="31">
        <v>7410</v>
      </c>
      <c r="V32" s="7">
        <v>10781</v>
      </c>
      <c r="W32" s="7">
        <v>6964</v>
      </c>
      <c r="X32" s="7">
        <v>9364</v>
      </c>
      <c r="Y32" s="7">
        <v>11563</v>
      </c>
      <c r="Z32" s="7">
        <v>13863</v>
      </c>
      <c r="AA32" s="7">
        <v>17556</v>
      </c>
      <c r="AB32" s="7">
        <v>13830</v>
      </c>
      <c r="AC32" s="7">
        <v>11547</v>
      </c>
      <c r="AE32" s="76">
        <f t="shared" si="8"/>
        <v>18257</v>
      </c>
      <c r="AF32" s="8">
        <f t="shared" si="9"/>
        <v>6437</v>
      </c>
      <c r="AG32" s="19">
        <f t="shared" si="10"/>
        <v>5149.6000000000004</v>
      </c>
      <c r="AH32" s="19">
        <f t="shared" si="11"/>
        <v>4827.75</v>
      </c>
      <c r="AK32">
        <v>5</v>
      </c>
      <c r="AL32" s="24">
        <v>5</v>
      </c>
      <c r="AM32">
        <f t="shared" si="2"/>
        <v>0</v>
      </c>
      <c r="AO32" s="80">
        <v>24138.75</v>
      </c>
      <c r="AP32" s="83">
        <f>AO32/AK32</f>
        <v>4827.75</v>
      </c>
      <c r="AQ32" s="28">
        <v>4827.75</v>
      </c>
      <c r="AR32" s="85">
        <f>AP32-AQ32</f>
        <v>0</v>
      </c>
      <c r="AS32">
        <f t="shared" si="3"/>
        <v>7410</v>
      </c>
      <c r="AT32">
        <f t="shared" si="4"/>
        <v>2582.25</v>
      </c>
      <c r="AU32" s="32">
        <f t="shared" si="5"/>
        <v>0.3484817813765182</v>
      </c>
      <c r="AV32">
        <f t="shared" si="6"/>
        <v>24138.75</v>
      </c>
      <c r="AW32" s="32">
        <f t="shared" si="7"/>
        <v>0.25</v>
      </c>
      <c r="AX32" s="32" cm="1">
        <f t="array" ref="AX32">_xlfn.IFS(AQ32=0," ",AW32=20%,20%,AW32=25%,25%,AW32&lt;20%,"MV",AW32=21%,"MV",AW32=22%,"MV",AW32=23%,"MV",AW32=24%,MV)</f>
        <v>0.25</v>
      </c>
    </row>
    <row r="33" spans="1:50">
      <c r="A33" s="3">
        <v>4</v>
      </c>
      <c r="B33" s="1" t="s">
        <v>24</v>
      </c>
      <c r="C33" s="2" t="s">
        <v>367</v>
      </c>
      <c r="D33" s="7">
        <v>12510</v>
      </c>
      <c r="E33" s="7">
        <v>9922</v>
      </c>
      <c r="F33" s="7">
        <v>10668</v>
      </c>
      <c r="G33" s="7">
        <v>6834</v>
      </c>
      <c r="H33" s="7">
        <v>12363</v>
      </c>
      <c r="I33" s="7">
        <v>14399</v>
      </c>
      <c r="J33" s="7">
        <v>13487</v>
      </c>
      <c r="K33" s="7">
        <v>19484</v>
      </c>
      <c r="L33" s="7">
        <v>7932</v>
      </c>
      <c r="M33" s="7">
        <v>5851</v>
      </c>
      <c r="N33" s="7">
        <v>13915</v>
      </c>
      <c r="O33" s="7">
        <v>14184</v>
      </c>
      <c r="P33" s="7">
        <v>7457</v>
      </c>
      <c r="Q33" s="7">
        <v>12224</v>
      </c>
      <c r="R33" s="7">
        <v>9922</v>
      </c>
      <c r="S33" s="7">
        <v>16527</v>
      </c>
      <c r="T33" s="7">
        <v>11268</v>
      </c>
      <c r="U33" s="31">
        <v>7739</v>
      </c>
      <c r="V33" s="7">
        <v>13001</v>
      </c>
      <c r="W33" s="7">
        <v>6964</v>
      </c>
      <c r="X33" s="7">
        <v>9753</v>
      </c>
      <c r="Y33" s="7">
        <v>12120</v>
      </c>
      <c r="Z33" s="7">
        <v>14904</v>
      </c>
      <c r="AA33" s="7">
        <v>11445</v>
      </c>
      <c r="AB33" s="7">
        <v>14916</v>
      </c>
      <c r="AC33" s="7">
        <v>11705</v>
      </c>
      <c r="AE33" s="76">
        <f t="shared" si="8"/>
        <v>19484</v>
      </c>
      <c r="AF33" s="8">
        <f t="shared" si="9"/>
        <v>5851</v>
      </c>
      <c r="AG33" s="19">
        <f t="shared" si="10"/>
        <v>4680.8</v>
      </c>
      <c r="AH33" s="19">
        <f t="shared" si="11"/>
        <v>4388.25</v>
      </c>
      <c r="AM33">
        <f t="shared" si="2"/>
        <v>0</v>
      </c>
      <c r="AS33">
        <f t="shared" si="3"/>
        <v>0</v>
      </c>
      <c r="AT33">
        <f t="shared" si="4"/>
        <v>0</v>
      </c>
      <c r="AU33" s="32" t="str">
        <f t="shared" si="5"/>
        <v xml:space="preserve"> </v>
      </c>
      <c r="AV33">
        <f t="shared" si="6"/>
        <v>0</v>
      </c>
      <c r="AW33" s="32" t="str">
        <f t="shared" si="7"/>
        <v xml:space="preserve"> </v>
      </c>
      <c r="AX33" s="32" t="str" cm="1">
        <f t="array" ref="AX33">_xlfn.IFS(AQ33=0," ",AW33=20%,20%,AW33=25%,25%,AW33&lt;20%,"MV",AW33=21%,"MV",AW33=22%,"MV",AW33=23%,"MV",AW33=24%,MV)</f>
        <v xml:space="preserve"> </v>
      </c>
    </row>
    <row r="34" spans="1:50">
      <c r="A34" s="3">
        <v>5</v>
      </c>
      <c r="B34" s="1" t="s">
        <v>25</v>
      </c>
      <c r="C34" s="2" t="s">
        <v>367</v>
      </c>
      <c r="D34" s="7">
        <v>5038</v>
      </c>
      <c r="E34" s="7">
        <v>3234</v>
      </c>
      <c r="F34" s="7">
        <v>3285</v>
      </c>
      <c r="G34" s="7">
        <v>2665</v>
      </c>
      <c r="H34" s="7">
        <v>5099</v>
      </c>
      <c r="I34" s="7">
        <v>4141</v>
      </c>
      <c r="J34" s="7">
        <v>4057</v>
      </c>
      <c r="K34" s="7">
        <v>6454</v>
      </c>
      <c r="L34" s="7">
        <v>2210</v>
      </c>
      <c r="M34" s="7">
        <v>3317</v>
      </c>
      <c r="N34" s="7">
        <v>3641</v>
      </c>
      <c r="O34" s="7">
        <v>4080</v>
      </c>
      <c r="P34" s="7">
        <v>2410</v>
      </c>
      <c r="Q34" s="7">
        <v>5072</v>
      </c>
      <c r="R34" s="7">
        <v>2689</v>
      </c>
      <c r="S34" s="7">
        <v>8729</v>
      </c>
      <c r="T34" s="7">
        <v>3241</v>
      </c>
      <c r="U34" s="31">
        <v>2826</v>
      </c>
      <c r="V34" s="7">
        <v>4031</v>
      </c>
      <c r="W34" s="7">
        <v>2122</v>
      </c>
      <c r="X34" s="7">
        <v>3317</v>
      </c>
      <c r="Y34" s="7">
        <v>4661</v>
      </c>
      <c r="Z34" s="7">
        <v>4291</v>
      </c>
      <c r="AA34" s="7">
        <v>4291</v>
      </c>
      <c r="AB34" s="7">
        <v>4290</v>
      </c>
      <c r="AC34" s="7">
        <v>2887</v>
      </c>
      <c r="AE34" s="76">
        <f t="shared" si="8"/>
        <v>8729</v>
      </c>
      <c r="AF34" s="8">
        <f t="shared" si="9"/>
        <v>2122</v>
      </c>
      <c r="AG34" s="19">
        <f t="shared" si="10"/>
        <v>1697.6</v>
      </c>
      <c r="AH34" s="19">
        <f t="shared" si="11"/>
        <v>1591.5</v>
      </c>
      <c r="AM34">
        <f t="shared" si="2"/>
        <v>0</v>
      </c>
      <c r="AS34">
        <f t="shared" si="3"/>
        <v>0</v>
      </c>
      <c r="AT34">
        <f t="shared" si="4"/>
        <v>0</v>
      </c>
      <c r="AU34" s="32" t="str">
        <f t="shared" si="5"/>
        <v xml:space="preserve"> </v>
      </c>
      <c r="AV34">
        <f t="shared" si="6"/>
        <v>0</v>
      </c>
      <c r="AW34" s="32" t="str">
        <f t="shared" si="7"/>
        <v xml:space="preserve"> </v>
      </c>
      <c r="AX34" s="32" t="str" cm="1">
        <f t="array" ref="AX34">_xlfn.IFS(AQ34=0," ",AW34=20%,20%,AW34=25%,25%,AW34&lt;20%,"MV",AW34=21%,"MV",AW34=22%,"MV",AW34=23%,"MV",AW34=24%,MV)</f>
        <v xml:space="preserve"> </v>
      </c>
    </row>
    <row r="35" spans="1:50">
      <c r="A35" s="3">
        <v>6</v>
      </c>
      <c r="B35" s="1" t="s">
        <v>26</v>
      </c>
      <c r="C35" s="2" t="s">
        <v>367</v>
      </c>
      <c r="D35" s="7">
        <v>4897</v>
      </c>
      <c r="E35" s="7">
        <v>4064</v>
      </c>
      <c r="F35" s="7">
        <v>3285</v>
      </c>
      <c r="G35" s="7">
        <v>2665</v>
      </c>
      <c r="H35" s="7">
        <v>4839</v>
      </c>
      <c r="I35" s="7">
        <v>5084</v>
      </c>
      <c r="J35" s="7">
        <v>4018</v>
      </c>
      <c r="K35" s="7">
        <v>6888</v>
      </c>
      <c r="L35" s="7">
        <v>2081</v>
      </c>
      <c r="M35" s="7">
        <v>2442</v>
      </c>
      <c r="N35" s="7">
        <v>3770</v>
      </c>
      <c r="O35" s="7">
        <v>5009</v>
      </c>
      <c r="P35" s="7">
        <v>5400</v>
      </c>
      <c r="Q35" s="7">
        <v>4681</v>
      </c>
      <c r="R35" s="7">
        <v>2689</v>
      </c>
      <c r="S35" s="7">
        <v>4612</v>
      </c>
      <c r="T35" s="7">
        <v>3979</v>
      </c>
      <c r="U35" s="31">
        <v>3019</v>
      </c>
      <c r="V35" s="7">
        <v>4031</v>
      </c>
      <c r="W35" s="7">
        <v>3404</v>
      </c>
      <c r="X35" s="7">
        <v>3317</v>
      </c>
      <c r="Y35" s="7">
        <v>4560</v>
      </c>
      <c r="Z35" s="7">
        <v>5254</v>
      </c>
      <c r="AA35" s="7">
        <v>4031</v>
      </c>
      <c r="AB35" s="7">
        <v>5267</v>
      </c>
      <c r="AC35" s="7">
        <v>3251</v>
      </c>
      <c r="AE35" s="76">
        <f t="shared" si="8"/>
        <v>6888</v>
      </c>
      <c r="AF35" s="8">
        <f t="shared" si="9"/>
        <v>2081</v>
      </c>
      <c r="AG35" s="19">
        <f t="shared" si="10"/>
        <v>1664.8</v>
      </c>
      <c r="AH35" s="19">
        <f t="shared" si="11"/>
        <v>1560.75</v>
      </c>
      <c r="AM35">
        <f t="shared" si="2"/>
        <v>0</v>
      </c>
      <c r="AS35">
        <f t="shared" si="3"/>
        <v>0</v>
      </c>
      <c r="AT35">
        <f t="shared" si="4"/>
        <v>0</v>
      </c>
      <c r="AU35" s="32" t="str">
        <f t="shared" si="5"/>
        <v xml:space="preserve"> </v>
      </c>
      <c r="AV35">
        <f t="shared" si="6"/>
        <v>0</v>
      </c>
      <c r="AW35" s="32" t="str">
        <f t="shared" si="7"/>
        <v xml:space="preserve"> </v>
      </c>
      <c r="AX35" s="32" t="str" cm="1">
        <f t="array" ref="AX35">_xlfn.IFS(AQ35=0," ",AW35=20%,20%,AW35=25%,25%,AW35&lt;20%,"MV",AW35=21%,"MV",AW35=22%,"MV",AW35=23%,"MV",AW35=24%,MV)</f>
        <v xml:space="preserve"> </v>
      </c>
    </row>
    <row r="36" spans="1:50">
      <c r="A36" s="3">
        <v>7</v>
      </c>
      <c r="B36" s="1" t="s">
        <v>27</v>
      </c>
      <c r="C36" s="2" t="s">
        <v>367</v>
      </c>
      <c r="D36" s="7">
        <v>4594</v>
      </c>
      <c r="E36" s="7">
        <v>4877</v>
      </c>
      <c r="F36" s="7">
        <v>3863</v>
      </c>
      <c r="G36" s="7">
        <v>4194</v>
      </c>
      <c r="H36" s="7">
        <v>4649</v>
      </c>
      <c r="I36" s="7">
        <v>5602</v>
      </c>
      <c r="J36" s="7">
        <v>5603</v>
      </c>
      <c r="K36" s="7">
        <v>10881</v>
      </c>
      <c r="L36" s="7">
        <v>3770</v>
      </c>
      <c r="M36" s="7">
        <v>4233</v>
      </c>
      <c r="N36" s="7">
        <v>4942</v>
      </c>
      <c r="O36" s="7">
        <v>5520</v>
      </c>
      <c r="P36" s="7">
        <v>4095</v>
      </c>
      <c r="Q36" s="7">
        <v>5202</v>
      </c>
      <c r="R36" s="7">
        <v>4149</v>
      </c>
      <c r="S36" s="7">
        <v>5970</v>
      </c>
      <c r="T36" s="7">
        <v>4385</v>
      </c>
      <c r="U36" s="31">
        <v>4280</v>
      </c>
      <c r="V36" s="7">
        <v>4599</v>
      </c>
      <c r="W36" s="7">
        <v>3505</v>
      </c>
      <c r="X36" s="7">
        <v>4487</v>
      </c>
      <c r="Y36" s="7">
        <v>4939</v>
      </c>
      <c r="Z36" s="7">
        <v>5826</v>
      </c>
      <c r="AA36" s="7">
        <v>3902</v>
      </c>
      <c r="AB36" s="7">
        <v>5805</v>
      </c>
      <c r="AC36" s="7">
        <v>4581</v>
      </c>
      <c r="AE36" s="76">
        <f t="shared" si="8"/>
        <v>10881</v>
      </c>
      <c r="AF36" s="8">
        <f t="shared" si="9"/>
        <v>3505</v>
      </c>
      <c r="AG36" s="19">
        <f t="shared" si="10"/>
        <v>2804</v>
      </c>
      <c r="AH36" s="19">
        <f t="shared" si="11"/>
        <v>2628.75</v>
      </c>
      <c r="AM36">
        <f t="shared" si="2"/>
        <v>0</v>
      </c>
      <c r="AS36">
        <f t="shared" si="3"/>
        <v>0</v>
      </c>
      <c r="AT36">
        <f t="shared" si="4"/>
        <v>0</v>
      </c>
      <c r="AU36" s="32" t="str">
        <f t="shared" si="5"/>
        <v xml:space="preserve"> </v>
      </c>
      <c r="AV36">
        <f t="shared" si="6"/>
        <v>0</v>
      </c>
      <c r="AW36" s="32" t="str">
        <f t="shared" si="7"/>
        <v xml:space="preserve"> </v>
      </c>
      <c r="AX36" s="32" t="str" cm="1">
        <f t="array" ref="AX36">_xlfn.IFS(AQ36=0," ",AW36=20%,20%,AW36=25%,25%,AW36&lt;20%,"MV",AW36=21%,"MV",AW36=22%,"MV",AW36=23%,"MV",AW36=24%,MV)</f>
        <v xml:space="preserve"> </v>
      </c>
    </row>
    <row r="37" spans="1:50">
      <c r="A37" s="3">
        <v>8</v>
      </c>
      <c r="B37" s="1" t="s">
        <v>28</v>
      </c>
      <c r="C37" s="2" t="s">
        <v>367</v>
      </c>
      <c r="D37" s="7">
        <v>8103</v>
      </c>
      <c r="E37" s="7">
        <v>3680</v>
      </c>
      <c r="F37" s="7">
        <v>2936</v>
      </c>
      <c r="G37" s="7">
        <v>2193</v>
      </c>
      <c r="H37" s="7">
        <v>8007</v>
      </c>
      <c r="I37" s="7">
        <v>5323</v>
      </c>
      <c r="J37" s="7">
        <v>4001</v>
      </c>
      <c r="K37" s="7">
        <v>5806</v>
      </c>
      <c r="L37" s="7">
        <v>2991</v>
      </c>
      <c r="M37" s="7">
        <v>2375</v>
      </c>
      <c r="N37" s="7">
        <v>3381</v>
      </c>
      <c r="O37" s="7">
        <v>5243</v>
      </c>
      <c r="P37" s="7">
        <v>3281</v>
      </c>
      <c r="Q37" s="7">
        <v>5851</v>
      </c>
      <c r="R37" s="7">
        <v>2991</v>
      </c>
      <c r="S37" s="7">
        <v>4829</v>
      </c>
      <c r="T37" s="7">
        <v>4165</v>
      </c>
      <c r="U37" s="31">
        <v>2794</v>
      </c>
      <c r="V37" s="7">
        <v>3109</v>
      </c>
      <c r="W37" s="7">
        <v>3211</v>
      </c>
      <c r="X37" s="7">
        <v>3121</v>
      </c>
      <c r="Y37" s="7">
        <v>4572</v>
      </c>
      <c r="Z37" s="7">
        <v>5527</v>
      </c>
      <c r="AA37" s="7">
        <v>5591</v>
      </c>
      <c r="AB37" s="7">
        <v>5514</v>
      </c>
      <c r="AC37" s="7">
        <v>4145</v>
      </c>
      <c r="AE37" s="76">
        <f t="shared" si="8"/>
        <v>8103</v>
      </c>
      <c r="AF37" s="8">
        <f t="shared" si="9"/>
        <v>2193</v>
      </c>
      <c r="AG37" s="19">
        <f t="shared" si="10"/>
        <v>1754.4</v>
      </c>
      <c r="AH37" s="19">
        <f t="shared" si="11"/>
        <v>1644.75</v>
      </c>
      <c r="AM37">
        <f t="shared" si="2"/>
        <v>0</v>
      </c>
      <c r="AS37">
        <f t="shared" si="3"/>
        <v>0</v>
      </c>
      <c r="AT37">
        <f t="shared" si="4"/>
        <v>0</v>
      </c>
      <c r="AU37" s="32" t="str">
        <f t="shared" si="5"/>
        <v xml:space="preserve"> </v>
      </c>
      <c r="AV37">
        <f t="shared" si="6"/>
        <v>0</v>
      </c>
      <c r="AW37" s="32" t="str">
        <f t="shared" si="7"/>
        <v xml:space="preserve"> </v>
      </c>
      <c r="AX37" s="32" t="str" cm="1">
        <f t="array" ref="AX37">_xlfn.IFS(AQ37=0," ",AW37=20%,20%,AW37=25%,25%,AW37&lt;20%,"MV",AW37=21%,"MV",AW37=22%,"MV",AW37=23%,"MV",AW37=24%,MV)</f>
        <v xml:space="preserve"> </v>
      </c>
    </row>
    <row r="38" spans="1:50">
      <c r="A38" s="3">
        <v>9</v>
      </c>
      <c r="B38" s="1" t="s">
        <v>29</v>
      </c>
      <c r="C38" s="2" t="s">
        <v>367</v>
      </c>
      <c r="D38" s="7">
        <v>102213</v>
      </c>
      <c r="E38" s="7">
        <v>101917</v>
      </c>
      <c r="F38" s="7">
        <v>68602</v>
      </c>
      <c r="G38" s="7">
        <v>60798</v>
      </c>
      <c r="H38" s="7">
        <v>103435</v>
      </c>
      <c r="I38" s="7">
        <v>123169</v>
      </c>
      <c r="J38" s="7">
        <v>99914</v>
      </c>
      <c r="K38" s="7">
        <v>151220</v>
      </c>
      <c r="L38" s="7">
        <v>36413</v>
      </c>
      <c r="M38" s="7">
        <v>58668</v>
      </c>
      <c r="N38" s="7">
        <v>77508</v>
      </c>
      <c r="O38" s="7">
        <v>121329</v>
      </c>
      <c r="P38" s="7">
        <v>66325</v>
      </c>
      <c r="Q38" s="7">
        <v>102346</v>
      </c>
      <c r="R38" s="7">
        <v>70584</v>
      </c>
      <c r="S38" s="7">
        <v>126280</v>
      </c>
      <c r="T38" s="7">
        <v>96390</v>
      </c>
      <c r="U38" s="31">
        <v>52018</v>
      </c>
      <c r="V38" s="7">
        <v>92853</v>
      </c>
      <c r="W38" s="7">
        <v>59396</v>
      </c>
      <c r="X38" s="7">
        <v>54619</v>
      </c>
      <c r="Y38" s="7">
        <v>99164</v>
      </c>
      <c r="Z38" s="7">
        <v>127783</v>
      </c>
      <c r="AA38" s="7">
        <v>83229</v>
      </c>
      <c r="AB38" s="7">
        <v>127599</v>
      </c>
      <c r="AC38" s="7">
        <v>50718</v>
      </c>
      <c r="AE38" s="76">
        <f t="shared" si="8"/>
        <v>151220</v>
      </c>
      <c r="AF38" s="8">
        <f t="shared" si="9"/>
        <v>36413</v>
      </c>
      <c r="AG38" s="19">
        <f t="shared" si="10"/>
        <v>29130.400000000001</v>
      </c>
      <c r="AH38" s="19">
        <f t="shared" si="11"/>
        <v>27309.75</v>
      </c>
      <c r="AM38">
        <f t="shared" si="2"/>
        <v>0</v>
      </c>
      <c r="AS38">
        <f t="shared" si="3"/>
        <v>0</v>
      </c>
      <c r="AT38">
        <f t="shared" si="4"/>
        <v>0</v>
      </c>
      <c r="AU38" s="32" t="str">
        <f t="shared" si="5"/>
        <v xml:space="preserve"> </v>
      </c>
      <c r="AV38">
        <f t="shared" si="6"/>
        <v>0</v>
      </c>
      <c r="AW38" s="32" t="str">
        <f t="shared" si="7"/>
        <v xml:space="preserve"> </v>
      </c>
      <c r="AX38" s="32" t="str" cm="1">
        <f t="array" ref="AX38">_xlfn.IFS(AQ38=0," ",AW38=20%,20%,AW38=25%,25%,AW38&lt;20%,"MV",AW38=21%,"MV",AW38=22%,"MV",AW38=23%,"MV",AW38=24%,MV)</f>
        <v xml:space="preserve"> </v>
      </c>
    </row>
    <row r="39" spans="1:50">
      <c r="A39" s="3">
        <v>10</v>
      </c>
      <c r="B39" s="1" t="s">
        <v>30</v>
      </c>
      <c r="C39" s="2" t="s">
        <v>367</v>
      </c>
      <c r="D39" s="7">
        <v>5404</v>
      </c>
      <c r="E39" s="7">
        <v>5039</v>
      </c>
      <c r="F39" s="7">
        <v>5404</v>
      </c>
      <c r="G39" s="7">
        <v>2278</v>
      </c>
      <c r="H39" s="7">
        <v>5340</v>
      </c>
      <c r="I39" s="7">
        <v>6099</v>
      </c>
      <c r="J39" s="7">
        <v>5305</v>
      </c>
      <c r="K39" s="7">
        <v>17121</v>
      </c>
      <c r="L39" s="7">
        <v>4551</v>
      </c>
      <c r="M39" s="7">
        <v>2463</v>
      </c>
      <c r="N39" s="7">
        <v>5462</v>
      </c>
      <c r="O39" s="7">
        <v>6008</v>
      </c>
      <c r="P39" s="7">
        <v>5155</v>
      </c>
      <c r="Q39" s="7">
        <v>5851</v>
      </c>
      <c r="R39" s="7">
        <v>5549</v>
      </c>
      <c r="S39" s="7">
        <v>5534</v>
      </c>
      <c r="T39" s="7">
        <v>4774</v>
      </c>
      <c r="U39" s="31">
        <v>3467</v>
      </c>
      <c r="V39" s="7">
        <v>4836</v>
      </c>
      <c r="W39" s="7">
        <v>4173</v>
      </c>
      <c r="X39" s="7">
        <v>4877</v>
      </c>
      <c r="Y39" s="7">
        <v>5103</v>
      </c>
      <c r="Z39" s="7">
        <v>6320</v>
      </c>
      <c r="AA39" s="7">
        <v>9884</v>
      </c>
      <c r="AB39" s="7">
        <v>6320</v>
      </c>
      <c r="AC39" s="7">
        <v>6594</v>
      </c>
      <c r="AE39" s="76">
        <f t="shared" si="8"/>
        <v>17121</v>
      </c>
      <c r="AF39" s="8">
        <f t="shared" si="9"/>
        <v>2278</v>
      </c>
      <c r="AG39" s="19">
        <f t="shared" si="10"/>
        <v>1822.4</v>
      </c>
      <c r="AH39" s="19">
        <f t="shared" si="11"/>
        <v>1708.5</v>
      </c>
      <c r="AM39">
        <f t="shared" si="2"/>
        <v>0</v>
      </c>
      <c r="AS39">
        <f t="shared" si="3"/>
        <v>0</v>
      </c>
      <c r="AT39">
        <f t="shared" si="4"/>
        <v>0</v>
      </c>
      <c r="AU39" s="32" t="str">
        <f t="shared" si="5"/>
        <v xml:space="preserve"> </v>
      </c>
      <c r="AV39">
        <f t="shared" si="6"/>
        <v>0</v>
      </c>
      <c r="AW39" s="32" t="str">
        <f t="shared" si="7"/>
        <v xml:space="preserve"> </v>
      </c>
      <c r="AX39" s="32" t="str" cm="1">
        <f t="array" ref="AX39">_xlfn.IFS(AQ39=0," ",AW39=20%,20%,AW39=25%,25%,AW39&lt;20%,"MV",AW39=21%,"MV",AW39=22%,"MV",AW39=23%,"MV",AW39=24%,MV)</f>
        <v xml:space="preserve"> </v>
      </c>
    </row>
    <row r="40" spans="1:50">
      <c r="A40" s="3">
        <v>11</v>
      </c>
      <c r="B40" s="1" t="s">
        <v>31</v>
      </c>
      <c r="C40" s="2" t="s">
        <v>367</v>
      </c>
      <c r="D40" s="7">
        <v>8506</v>
      </c>
      <c r="E40" s="7">
        <v>15053</v>
      </c>
      <c r="F40" s="7">
        <v>15459</v>
      </c>
      <c r="G40" s="7">
        <v>11300</v>
      </c>
      <c r="H40" s="7">
        <v>8609</v>
      </c>
      <c r="I40" s="7">
        <v>14616</v>
      </c>
      <c r="J40" s="7">
        <v>13779</v>
      </c>
      <c r="K40" s="7">
        <v>57169</v>
      </c>
      <c r="L40" s="7">
        <v>1692</v>
      </c>
      <c r="M40" s="7">
        <v>7830</v>
      </c>
      <c r="N40" s="7">
        <v>16126</v>
      </c>
      <c r="O40" s="7">
        <v>14398</v>
      </c>
      <c r="P40" s="7">
        <v>16748</v>
      </c>
      <c r="Q40" s="7">
        <v>13005</v>
      </c>
      <c r="R40" s="7">
        <v>17872</v>
      </c>
      <c r="S40" s="7">
        <v>13196</v>
      </c>
      <c r="T40" s="7">
        <v>11438</v>
      </c>
      <c r="U40" s="31">
        <v>10452</v>
      </c>
      <c r="V40" s="7">
        <v>21002</v>
      </c>
      <c r="W40" s="7">
        <v>9904</v>
      </c>
      <c r="X40" s="7">
        <v>11705</v>
      </c>
      <c r="Y40" s="7">
        <v>14020</v>
      </c>
      <c r="Z40" s="7">
        <v>15112</v>
      </c>
      <c r="AA40" s="7">
        <v>36413</v>
      </c>
      <c r="AB40" s="7">
        <v>15141</v>
      </c>
      <c r="AC40" s="7">
        <v>18563</v>
      </c>
      <c r="AE40" s="76">
        <f t="shared" si="8"/>
        <v>57169</v>
      </c>
      <c r="AF40" s="8">
        <f t="shared" si="9"/>
        <v>1692</v>
      </c>
      <c r="AG40" s="19">
        <f t="shared" si="10"/>
        <v>1353.6</v>
      </c>
      <c r="AH40" s="19">
        <f t="shared" si="11"/>
        <v>1269</v>
      </c>
      <c r="AM40">
        <f t="shared" si="2"/>
        <v>0</v>
      </c>
      <c r="AS40">
        <f t="shared" si="3"/>
        <v>0</v>
      </c>
      <c r="AT40">
        <f t="shared" si="4"/>
        <v>0</v>
      </c>
      <c r="AU40" s="32" t="str">
        <f t="shared" si="5"/>
        <v xml:space="preserve"> </v>
      </c>
      <c r="AV40">
        <f t="shared" si="6"/>
        <v>0</v>
      </c>
      <c r="AW40" s="32" t="str">
        <f t="shared" si="7"/>
        <v xml:space="preserve"> </v>
      </c>
      <c r="AX40" s="32" t="str" cm="1">
        <f t="array" ref="AX40">_xlfn.IFS(AQ40=0," ",AW40=20%,20%,AW40=25%,25%,AW40&lt;20%,"MV",AW40=21%,"MV",AW40=22%,"MV",AW40=23%,"MV",AW40=24%,MV)</f>
        <v xml:space="preserve"> </v>
      </c>
    </row>
    <row r="41" spans="1:50">
      <c r="A41" s="3">
        <v>12</v>
      </c>
      <c r="B41" s="1" t="s">
        <v>32</v>
      </c>
      <c r="C41" s="2" t="s">
        <v>367</v>
      </c>
      <c r="D41" s="7">
        <v>8794</v>
      </c>
      <c r="E41" s="7">
        <v>15873</v>
      </c>
      <c r="F41" s="7">
        <v>15459</v>
      </c>
      <c r="G41" s="7">
        <v>11300</v>
      </c>
      <c r="H41" s="7">
        <v>8688</v>
      </c>
      <c r="I41" s="7">
        <v>16694</v>
      </c>
      <c r="J41" s="7">
        <v>15202</v>
      </c>
      <c r="K41" s="7">
        <v>61010</v>
      </c>
      <c r="L41" s="7">
        <v>33811</v>
      </c>
      <c r="M41" s="7">
        <v>7119</v>
      </c>
      <c r="N41" s="7">
        <v>16126</v>
      </c>
      <c r="O41" s="7">
        <v>16443</v>
      </c>
      <c r="P41" s="7">
        <v>21894</v>
      </c>
      <c r="Q41" s="7">
        <v>13785</v>
      </c>
      <c r="R41" s="7">
        <v>20788</v>
      </c>
      <c r="S41" s="7">
        <v>15144</v>
      </c>
      <c r="T41" s="7">
        <v>13065</v>
      </c>
      <c r="U41" s="31">
        <v>10832</v>
      </c>
      <c r="V41" s="7">
        <v>23213</v>
      </c>
      <c r="W41" s="7">
        <v>10832</v>
      </c>
      <c r="X41" s="7">
        <v>12094</v>
      </c>
      <c r="Y41" s="7">
        <v>15199</v>
      </c>
      <c r="Z41" s="7">
        <v>17322</v>
      </c>
      <c r="AA41" s="7">
        <v>36413</v>
      </c>
      <c r="AB41" s="7">
        <v>17294</v>
      </c>
      <c r="AC41" s="7">
        <v>20615</v>
      </c>
      <c r="AE41" s="76">
        <f t="shared" si="8"/>
        <v>61010</v>
      </c>
      <c r="AF41" s="8">
        <f t="shared" si="9"/>
        <v>7119</v>
      </c>
      <c r="AG41" s="19">
        <f t="shared" si="10"/>
        <v>5695.2</v>
      </c>
      <c r="AH41" s="19">
        <f t="shared" si="11"/>
        <v>5339.25</v>
      </c>
      <c r="AK41">
        <v>4</v>
      </c>
      <c r="AL41" s="24">
        <v>4</v>
      </c>
      <c r="AM41">
        <f t="shared" si="2"/>
        <v>0</v>
      </c>
      <c r="AO41" s="80">
        <v>22780.799999999999</v>
      </c>
      <c r="AP41" s="83">
        <f>AO41/AK41</f>
        <v>5695.2</v>
      </c>
      <c r="AQ41" s="28">
        <v>5695.2</v>
      </c>
      <c r="AR41" s="85">
        <f>AP41-AQ41</f>
        <v>0</v>
      </c>
      <c r="AS41">
        <f t="shared" si="3"/>
        <v>10832</v>
      </c>
      <c r="AT41">
        <f t="shared" si="4"/>
        <v>5136.8</v>
      </c>
      <c r="AU41" s="32">
        <f t="shared" si="5"/>
        <v>0.4742245199409158</v>
      </c>
      <c r="AV41">
        <f t="shared" si="6"/>
        <v>22780.799999999999</v>
      </c>
      <c r="AW41" s="32">
        <f t="shared" si="7"/>
        <v>0.2</v>
      </c>
      <c r="AX41" s="32" cm="1">
        <f t="array" ref="AX41">_xlfn.IFS(AQ41=0," ",AW41=20%,20%,AW41=25%,25%,AW41&lt;20%,"MV",AW41=21%,"MV",AW41=22%,"MV",AW41=23%,"MV",AW41=24%,MV)</f>
        <v>0.2</v>
      </c>
    </row>
    <row r="42" spans="1:50">
      <c r="A42" s="3">
        <v>13</v>
      </c>
      <c r="B42" s="1" t="s">
        <v>33</v>
      </c>
      <c r="C42" s="2" t="s">
        <v>367</v>
      </c>
      <c r="D42" s="7">
        <v>32309</v>
      </c>
      <c r="E42" s="7">
        <v>39827</v>
      </c>
      <c r="F42" s="7">
        <v>36181</v>
      </c>
      <c r="G42" s="7">
        <v>38367</v>
      </c>
      <c r="H42" s="7">
        <v>32694</v>
      </c>
      <c r="I42" s="7">
        <v>45033</v>
      </c>
      <c r="J42" s="7">
        <v>37609</v>
      </c>
      <c r="K42" s="7">
        <v>110648</v>
      </c>
      <c r="L42" s="7">
        <v>33811</v>
      </c>
      <c r="M42" s="7">
        <v>15192</v>
      </c>
      <c r="N42" s="7">
        <v>40574</v>
      </c>
      <c r="O42" s="7">
        <v>44360</v>
      </c>
      <c r="P42" s="7">
        <v>38704</v>
      </c>
      <c r="Q42" s="7">
        <v>31861</v>
      </c>
      <c r="R42" s="7">
        <v>48637</v>
      </c>
      <c r="S42" s="7">
        <v>40491</v>
      </c>
      <c r="T42" s="7">
        <v>35243</v>
      </c>
      <c r="U42" s="31">
        <v>33743</v>
      </c>
      <c r="V42" s="7">
        <v>25148</v>
      </c>
      <c r="W42" s="7">
        <v>30450</v>
      </c>
      <c r="X42" s="7">
        <v>23409</v>
      </c>
      <c r="Y42" s="7">
        <v>36240</v>
      </c>
      <c r="Z42" s="7">
        <v>46647</v>
      </c>
      <c r="AA42" s="7">
        <v>70225</v>
      </c>
      <c r="AB42" s="7">
        <v>46653</v>
      </c>
      <c r="AC42" s="7">
        <v>49122</v>
      </c>
      <c r="AE42" s="76">
        <f t="shared" si="8"/>
        <v>110648</v>
      </c>
      <c r="AF42" s="8">
        <f t="shared" si="9"/>
        <v>15192</v>
      </c>
      <c r="AG42" s="19">
        <f>AF42-(AF42*$AG$3)</f>
        <v>12153.6</v>
      </c>
      <c r="AH42" s="19">
        <f t="shared" si="11"/>
        <v>11394</v>
      </c>
      <c r="AM42">
        <f t="shared" si="2"/>
        <v>0</v>
      </c>
      <c r="AS42">
        <f t="shared" si="3"/>
        <v>0</v>
      </c>
      <c r="AT42">
        <f t="shared" si="4"/>
        <v>0</v>
      </c>
      <c r="AU42" s="32" t="str">
        <f t="shared" si="5"/>
        <v xml:space="preserve"> </v>
      </c>
      <c r="AV42">
        <f t="shared" si="6"/>
        <v>0</v>
      </c>
      <c r="AW42" s="32" t="str">
        <f t="shared" si="7"/>
        <v xml:space="preserve"> </v>
      </c>
      <c r="AX42" s="32" t="str" cm="1">
        <f t="array" ref="AX42">_xlfn.IFS(AQ42=0," ",AW42=20%,20%,AW42=25%,25%,AW42&lt;20%,"MV",AW42=21%,"MV",AW42=22%,"MV",AW42=23%,"MV",AW42=24%,MV)</f>
        <v xml:space="preserve"> </v>
      </c>
    </row>
    <row r="43" spans="1:50">
      <c r="A43" s="3">
        <v>14</v>
      </c>
      <c r="B43" s="1" t="s">
        <v>34</v>
      </c>
      <c r="C43" s="2" t="s">
        <v>367</v>
      </c>
      <c r="D43" s="7">
        <v>34107</v>
      </c>
      <c r="E43" s="7">
        <v>35560</v>
      </c>
      <c r="F43" s="7">
        <v>30587</v>
      </c>
      <c r="G43" s="7">
        <v>29542</v>
      </c>
      <c r="H43" s="7">
        <v>33704</v>
      </c>
      <c r="I43" s="7">
        <v>40192</v>
      </c>
      <c r="J43" s="7">
        <v>56291</v>
      </c>
      <c r="K43" s="7">
        <v>5510</v>
      </c>
      <c r="L43" s="7">
        <v>6243</v>
      </c>
      <c r="M43" s="7">
        <v>19289</v>
      </c>
      <c r="N43" s="7">
        <v>68144</v>
      </c>
      <c r="O43" s="7">
        <v>39592</v>
      </c>
      <c r="P43" s="7">
        <v>57584</v>
      </c>
      <c r="Q43" s="7">
        <v>42525</v>
      </c>
      <c r="R43" s="7">
        <v>31293</v>
      </c>
      <c r="S43" s="7">
        <v>77996</v>
      </c>
      <c r="T43" s="7">
        <v>31454</v>
      </c>
      <c r="U43" s="31">
        <v>25147</v>
      </c>
      <c r="V43" s="7">
        <v>56895</v>
      </c>
      <c r="W43" s="7">
        <v>59336</v>
      </c>
      <c r="X43" s="7">
        <v>32186</v>
      </c>
      <c r="Y43" s="7">
        <v>35344</v>
      </c>
      <c r="Z43" s="7">
        <v>41472</v>
      </c>
      <c r="AA43" s="7">
        <v>74126</v>
      </c>
      <c r="AB43" s="7">
        <v>41638</v>
      </c>
      <c r="AC43" s="7">
        <v>35112</v>
      </c>
      <c r="AE43" s="76">
        <f t="shared" si="8"/>
        <v>77996</v>
      </c>
      <c r="AF43" s="8">
        <f t="shared" si="9"/>
        <v>5510</v>
      </c>
      <c r="AG43" s="19">
        <f t="shared" si="10"/>
        <v>4408</v>
      </c>
      <c r="AH43" s="19">
        <f t="shared" si="11"/>
        <v>4132.5</v>
      </c>
      <c r="AM43">
        <f t="shared" si="2"/>
        <v>0</v>
      </c>
      <c r="AS43">
        <f t="shared" si="3"/>
        <v>0</v>
      </c>
      <c r="AT43">
        <f t="shared" si="4"/>
        <v>0</v>
      </c>
      <c r="AU43" s="32" t="str">
        <f t="shared" si="5"/>
        <v xml:space="preserve"> </v>
      </c>
      <c r="AV43">
        <f t="shared" si="6"/>
        <v>0</v>
      </c>
      <c r="AW43" s="32" t="str">
        <f t="shared" si="7"/>
        <v xml:space="preserve"> </v>
      </c>
      <c r="AX43" s="32" t="str" cm="1">
        <f t="array" ref="AX43">_xlfn.IFS(AQ43=0," ",AW43=20%,20%,AW43=25%,25%,AW43&lt;20%,"MV",AW43=21%,"MV",AW43=22%,"MV",AW43=23%,"MV",AW43=24%,MV)</f>
        <v xml:space="preserve"> </v>
      </c>
    </row>
    <row r="44" spans="1:50">
      <c r="A44" s="3">
        <v>15</v>
      </c>
      <c r="B44" s="1" t="s">
        <v>35</v>
      </c>
      <c r="C44" s="2" t="s">
        <v>367</v>
      </c>
      <c r="D44" s="7">
        <v>7783</v>
      </c>
      <c r="E44" s="7">
        <v>14110</v>
      </c>
      <c r="F44" s="7">
        <v>11606</v>
      </c>
      <c r="G44" s="7">
        <v>12414</v>
      </c>
      <c r="H44" s="7">
        <v>7876</v>
      </c>
      <c r="I44" s="7">
        <v>15249</v>
      </c>
      <c r="J44" s="7">
        <v>13923</v>
      </c>
      <c r="K44" s="7">
        <v>38726</v>
      </c>
      <c r="L44" s="7">
        <v>10339</v>
      </c>
      <c r="M44" s="7">
        <v>6174</v>
      </c>
      <c r="N44" s="7">
        <v>15086</v>
      </c>
      <c r="O44" s="7">
        <v>15022</v>
      </c>
      <c r="P44" s="7">
        <v>12268</v>
      </c>
      <c r="Q44" s="7">
        <v>11964</v>
      </c>
      <c r="R44" s="7">
        <v>12731</v>
      </c>
      <c r="S44" s="7">
        <v>13836</v>
      </c>
      <c r="T44" s="7">
        <v>11935</v>
      </c>
      <c r="U44" s="31">
        <v>10391</v>
      </c>
      <c r="V44" s="7">
        <v>22246</v>
      </c>
      <c r="W44" s="7">
        <v>9254</v>
      </c>
      <c r="X44" s="7">
        <v>10728</v>
      </c>
      <c r="Y44" s="7">
        <v>13756</v>
      </c>
      <c r="Z44" s="7">
        <v>15827</v>
      </c>
      <c r="AA44" s="7">
        <v>19637</v>
      </c>
      <c r="AB44" s="7">
        <v>15798</v>
      </c>
      <c r="AC44" s="7">
        <v>13867</v>
      </c>
      <c r="AE44" s="76">
        <f t="shared" si="8"/>
        <v>38726</v>
      </c>
      <c r="AF44" s="8">
        <f t="shared" si="9"/>
        <v>6174</v>
      </c>
      <c r="AG44" s="19">
        <f t="shared" si="10"/>
        <v>4939.2</v>
      </c>
      <c r="AH44" s="19">
        <f t="shared" si="11"/>
        <v>4630.5</v>
      </c>
      <c r="AK44">
        <v>9</v>
      </c>
      <c r="AL44" s="24">
        <v>9</v>
      </c>
      <c r="AM44">
        <f t="shared" si="2"/>
        <v>0</v>
      </c>
      <c r="AO44" s="80">
        <v>41674.5</v>
      </c>
      <c r="AP44" s="83">
        <f>AO44/AK44</f>
        <v>4630.5</v>
      </c>
      <c r="AQ44" s="28">
        <v>4630.5</v>
      </c>
      <c r="AR44" s="85">
        <f>AP44-AQ44</f>
        <v>0</v>
      </c>
      <c r="AS44">
        <f t="shared" si="3"/>
        <v>10391</v>
      </c>
      <c r="AT44">
        <f t="shared" si="4"/>
        <v>5760.5</v>
      </c>
      <c r="AU44" s="32">
        <f t="shared" si="5"/>
        <v>0.55437397748051198</v>
      </c>
      <c r="AV44">
        <f t="shared" si="6"/>
        <v>41674.5</v>
      </c>
      <c r="AW44" s="32">
        <f t="shared" si="7"/>
        <v>0.25</v>
      </c>
      <c r="AX44" s="32" cm="1">
        <f t="array" ref="AX44">_xlfn.IFS(AQ44=0," ",AW44=20%,20%,AW44=25%,25%,AW44&lt;20%,"MV",AW44=21%,"MV",AW44=22%,"MV",AW44=23%,"MV",AW44=24%,MV)</f>
        <v>0.25</v>
      </c>
    </row>
    <row r="45" spans="1:50">
      <c r="A45" s="3">
        <v>16</v>
      </c>
      <c r="B45" s="1" t="s">
        <v>36</v>
      </c>
      <c r="C45" s="2" t="s">
        <v>367</v>
      </c>
      <c r="D45" s="7">
        <v>4487</v>
      </c>
      <c r="E45" s="7">
        <v>5588</v>
      </c>
      <c r="F45" s="7">
        <v>5505</v>
      </c>
      <c r="G45" s="7">
        <v>3944</v>
      </c>
      <c r="H45" s="7">
        <v>4434</v>
      </c>
      <c r="I45" s="7">
        <v>5561</v>
      </c>
      <c r="J45" s="7">
        <v>4970</v>
      </c>
      <c r="K45" s="7">
        <v>18303</v>
      </c>
      <c r="L45" s="7">
        <v>4551</v>
      </c>
      <c r="M45" s="7">
        <v>2187</v>
      </c>
      <c r="N45" s="7">
        <v>6762</v>
      </c>
      <c r="O45" s="7">
        <v>5479</v>
      </c>
      <c r="P45" s="7">
        <v>5460</v>
      </c>
      <c r="Q45" s="7">
        <v>5983</v>
      </c>
      <c r="R45" s="7">
        <v>4864</v>
      </c>
      <c r="S45" s="7">
        <v>4457</v>
      </c>
      <c r="T45" s="7">
        <v>4352</v>
      </c>
      <c r="U45" s="31">
        <v>3637</v>
      </c>
      <c r="V45" s="7">
        <v>6770</v>
      </c>
      <c r="W45" s="7">
        <v>4454</v>
      </c>
      <c r="X45" s="7">
        <v>4681</v>
      </c>
      <c r="Y45" s="7">
        <v>4241</v>
      </c>
      <c r="Z45" s="7">
        <v>5774</v>
      </c>
      <c r="AA45" s="7">
        <v>4551</v>
      </c>
      <c r="AB45" s="7">
        <v>5761</v>
      </c>
      <c r="AC45" s="7">
        <v>5579</v>
      </c>
      <c r="AE45" s="76">
        <f t="shared" si="8"/>
        <v>18303</v>
      </c>
      <c r="AF45" s="8">
        <f t="shared" si="9"/>
        <v>2187</v>
      </c>
      <c r="AG45" s="19">
        <f t="shared" si="10"/>
        <v>1749.6</v>
      </c>
      <c r="AH45" s="19">
        <f t="shared" si="11"/>
        <v>1640.25</v>
      </c>
      <c r="AM45">
        <f t="shared" si="2"/>
        <v>0</v>
      </c>
      <c r="AS45">
        <f t="shared" si="3"/>
        <v>0</v>
      </c>
      <c r="AT45">
        <f t="shared" si="4"/>
        <v>0</v>
      </c>
      <c r="AU45" s="32" t="str">
        <f t="shared" si="5"/>
        <v xml:space="preserve"> </v>
      </c>
      <c r="AV45">
        <f t="shared" si="6"/>
        <v>0</v>
      </c>
      <c r="AW45" s="32" t="str">
        <f t="shared" si="7"/>
        <v xml:space="preserve"> </v>
      </c>
      <c r="AX45" s="32" t="str" cm="1">
        <f t="array" ref="AX45">_xlfn.IFS(AQ45=0," ",AW45=20%,20%,AW45=25%,25%,AW45&lt;20%,"MV",AW45=21%,"MV",AW45=22%,"MV",AW45=23%,"MV",AW45=24%,MV)</f>
        <v xml:space="preserve"> </v>
      </c>
    </row>
    <row r="46" spans="1:50">
      <c r="A46" s="3">
        <v>17</v>
      </c>
      <c r="B46" s="1" t="s">
        <v>37</v>
      </c>
      <c r="C46" s="2" t="s">
        <v>367</v>
      </c>
      <c r="D46" s="7">
        <v>3602</v>
      </c>
      <c r="E46" s="7">
        <v>3801</v>
      </c>
      <c r="F46" s="7">
        <v>2778</v>
      </c>
      <c r="G46" s="7">
        <v>2768</v>
      </c>
      <c r="H46" s="7">
        <v>3645</v>
      </c>
      <c r="I46" s="7">
        <v>4384</v>
      </c>
      <c r="J46" s="7">
        <v>3837</v>
      </c>
      <c r="K46" s="7">
        <v>17150</v>
      </c>
      <c r="L46" s="7">
        <v>4551</v>
      </c>
      <c r="M46" s="7">
        <v>1949</v>
      </c>
      <c r="N46" s="7">
        <v>5202</v>
      </c>
      <c r="O46" s="7">
        <v>4321</v>
      </c>
      <c r="P46" s="7">
        <v>3812</v>
      </c>
      <c r="Q46" s="7">
        <v>4811</v>
      </c>
      <c r="R46" s="7">
        <v>4864</v>
      </c>
      <c r="S46" s="7">
        <v>3769</v>
      </c>
      <c r="T46" s="7">
        <v>3432</v>
      </c>
      <c r="U46" s="31">
        <v>2924</v>
      </c>
      <c r="V46" s="7">
        <v>6578</v>
      </c>
      <c r="W46" s="7">
        <v>3600</v>
      </c>
      <c r="X46" s="7">
        <v>3511</v>
      </c>
      <c r="Y46" s="7">
        <v>2804</v>
      </c>
      <c r="Z46" s="7">
        <v>4551</v>
      </c>
      <c r="AA46" s="7">
        <v>3902</v>
      </c>
      <c r="AB46" s="7">
        <v>4543</v>
      </c>
      <c r="AC46" s="7">
        <v>4559</v>
      </c>
      <c r="AE46" s="76">
        <f t="shared" si="8"/>
        <v>17150</v>
      </c>
      <c r="AF46" s="8">
        <f t="shared" si="9"/>
        <v>1949</v>
      </c>
      <c r="AG46" s="19">
        <f t="shared" si="10"/>
        <v>1559.2</v>
      </c>
      <c r="AH46" s="19">
        <f t="shared" si="11"/>
        <v>1461.75</v>
      </c>
      <c r="AM46">
        <f t="shared" si="2"/>
        <v>0</v>
      </c>
      <c r="AS46">
        <f t="shared" si="3"/>
        <v>0</v>
      </c>
      <c r="AT46">
        <f t="shared" si="4"/>
        <v>0</v>
      </c>
      <c r="AU46" s="32" t="str">
        <f t="shared" si="5"/>
        <v xml:space="preserve"> </v>
      </c>
      <c r="AV46">
        <f t="shared" si="6"/>
        <v>0</v>
      </c>
      <c r="AW46" s="32" t="str">
        <f t="shared" si="7"/>
        <v xml:space="preserve"> </v>
      </c>
      <c r="AX46" s="32" t="str" cm="1">
        <f t="array" ref="AX46">_xlfn.IFS(AQ46=0," ",AW46=20%,20%,AW46=25%,25%,AW46&lt;20%,"MV",AW46=21%,"MV",AW46=22%,"MV",AW46=23%,"MV",AW46=24%,MV)</f>
        <v xml:space="preserve"> </v>
      </c>
    </row>
    <row r="47" spans="1:50">
      <c r="A47" s="3">
        <v>18</v>
      </c>
      <c r="B47" s="1" t="s">
        <v>38</v>
      </c>
      <c r="C47" s="2" t="s">
        <v>367</v>
      </c>
      <c r="D47" s="7">
        <v>9251</v>
      </c>
      <c r="E47" s="7">
        <v>15006</v>
      </c>
      <c r="F47" s="7">
        <v>9516</v>
      </c>
      <c r="G47" s="7">
        <v>6494</v>
      </c>
      <c r="H47" s="7">
        <v>9141</v>
      </c>
      <c r="I47" s="7">
        <v>16785</v>
      </c>
      <c r="J47" s="7">
        <v>13983</v>
      </c>
      <c r="K47" s="7">
        <v>41330</v>
      </c>
      <c r="L47" s="7">
        <v>12354</v>
      </c>
      <c r="M47" s="7">
        <v>7312</v>
      </c>
      <c r="N47" s="7">
        <v>14434</v>
      </c>
      <c r="O47" s="7">
        <v>16534</v>
      </c>
      <c r="P47" s="7">
        <v>9549</v>
      </c>
      <c r="Q47" s="7">
        <v>11445</v>
      </c>
      <c r="R47" s="7">
        <v>12411</v>
      </c>
      <c r="S47" s="7">
        <v>16713</v>
      </c>
      <c r="T47" s="7">
        <v>13136</v>
      </c>
      <c r="U47" s="31">
        <v>7739</v>
      </c>
      <c r="V47" s="7">
        <v>19345</v>
      </c>
      <c r="W47" s="7">
        <v>9595</v>
      </c>
      <c r="X47" s="7">
        <v>9753</v>
      </c>
      <c r="Y47" s="7">
        <v>10111</v>
      </c>
      <c r="Z47" s="7">
        <v>17322</v>
      </c>
      <c r="AA47" s="7">
        <v>19637</v>
      </c>
      <c r="AB47" s="7">
        <v>17389</v>
      </c>
      <c r="AC47" s="7">
        <v>22108</v>
      </c>
      <c r="AE47" s="76">
        <f t="shared" si="8"/>
        <v>41330</v>
      </c>
      <c r="AF47" s="8">
        <f t="shared" si="9"/>
        <v>6494</v>
      </c>
      <c r="AG47" s="19">
        <f t="shared" si="10"/>
        <v>5195.2</v>
      </c>
      <c r="AH47" s="19">
        <f t="shared" si="11"/>
        <v>4870.5</v>
      </c>
      <c r="AM47">
        <f t="shared" si="2"/>
        <v>0</v>
      </c>
      <c r="AS47">
        <f t="shared" si="3"/>
        <v>0</v>
      </c>
      <c r="AT47">
        <f t="shared" si="4"/>
        <v>0</v>
      </c>
      <c r="AU47" s="32" t="str">
        <f t="shared" si="5"/>
        <v xml:space="preserve"> </v>
      </c>
      <c r="AV47">
        <f t="shared" si="6"/>
        <v>0</v>
      </c>
      <c r="AW47" s="32" t="str">
        <f t="shared" si="7"/>
        <v xml:space="preserve"> </v>
      </c>
      <c r="AX47" s="32" t="str" cm="1">
        <f t="array" ref="AX47">_xlfn.IFS(AQ47=0," ",AW47=20%,20%,AW47=25%,25%,AW47&lt;20%,"MV",AW47=21%,"MV",AW47=22%,"MV",AW47=23%,"MV",AW47=24%,MV)</f>
        <v xml:space="preserve"> </v>
      </c>
    </row>
    <row r="48" spans="1:50">
      <c r="A48" s="3">
        <v>19</v>
      </c>
      <c r="B48" s="1" t="s">
        <v>39</v>
      </c>
      <c r="C48" s="2" t="s">
        <v>367</v>
      </c>
      <c r="D48" s="7">
        <v>9031</v>
      </c>
      <c r="E48" s="7">
        <v>14227</v>
      </c>
      <c r="F48" s="7">
        <v>16009</v>
      </c>
      <c r="G48" s="7">
        <v>17036</v>
      </c>
      <c r="H48" s="7">
        <v>9140</v>
      </c>
      <c r="I48" s="7">
        <v>16535</v>
      </c>
      <c r="J48" s="7">
        <v>16334</v>
      </c>
      <c r="K48" s="7">
        <v>127614</v>
      </c>
      <c r="L48" s="7">
        <v>11053</v>
      </c>
      <c r="M48" s="7">
        <v>7881</v>
      </c>
      <c r="N48" s="7">
        <v>15996</v>
      </c>
      <c r="O48" s="7">
        <v>16288</v>
      </c>
      <c r="P48" s="7">
        <v>19266</v>
      </c>
      <c r="Q48" s="7">
        <v>12485</v>
      </c>
      <c r="R48" s="7">
        <v>15593</v>
      </c>
      <c r="S48" s="7">
        <v>15003</v>
      </c>
      <c r="T48" s="7">
        <v>12941</v>
      </c>
      <c r="U48" s="31">
        <v>11434</v>
      </c>
      <c r="V48" s="7">
        <v>32887</v>
      </c>
      <c r="W48" s="7">
        <v>14606</v>
      </c>
      <c r="X48" s="7">
        <v>11313</v>
      </c>
      <c r="Y48" s="7">
        <v>10002</v>
      </c>
      <c r="Z48" s="7">
        <v>17115</v>
      </c>
      <c r="AA48" s="7">
        <v>23929</v>
      </c>
      <c r="AB48" s="7">
        <v>17131</v>
      </c>
      <c r="AC48" s="7">
        <v>16748</v>
      </c>
      <c r="AE48" s="76">
        <f t="shared" si="8"/>
        <v>127614</v>
      </c>
      <c r="AF48" s="8">
        <f t="shared" si="9"/>
        <v>7881</v>
      </c>
      <c r="AG48" s="19">
        <f t="shared" si="10"/>
        <v>6304.8</v>
      </c>
      <c r="AH48" s="19">
        <f t="shared" si="11"/>
        <v>5910.75</v>
      </c>
      <c r="AK48">
        <v>5</v>
      </c>
      <c r="AL48" s="24">
        <v>5</v>
      </c>
      <c r="AM48">
        <f t="shared" si="2"/>
        <v>0</v>
      </c>
      <c r="AO48" s="80">
        <v>29553.75</v>
      </c>
      <c r="AP48" s="83">
        <f>AO48/AK48</f>
        <v>5910.75</v>
      </c>
      <c r="AQ48" s="28">
        <v>5910.75</v>
      </c>
      <c r="AR48" s="85">
        <f>AP48-AQ48</f>
        <v>0</v>
      </c>
      <c r="AS48">
        <f t="shared" si="3"/>
        <v>11434</v>
      </c>
      <c r="AT48">
        <f t="shared" si="4"/>
        <v>5523.25</v>
      </c>
      <c r="AU48" s="32">
        <f t="shared" si="5"/>
        <v>0.48305492391114219</v>
      </c>
      <c r="AV48">
        <f t="shared" si="6"/>
        <v>29553.75</v>
      </c>
      <c r="AW48" s="32">
        <f t="shared" si="7"/>
        <v>0.25</v>
      </c>
      <c r="AX48" s="32" cm="1">
        <f t="array" ref="AX48">_xlfn.IFS(AQ48=0," ",AW48=20%,20%,AW48=25%,25%,AW48&lt;20%,"MV",AW48=21%,"MV",AW48=22%,"MV",AW48=23%,"MV",AW48=24%,MV)</f>
        <v>0.25</v>
      </c>
    </row>
    <row r="49" spans="1:50">
      <c r="A49" s="3">
        <v>20</v>
      </c>
      <c r="B49" s="1" t="s">
        <v>40</v>
      </c>
      <c r="C49" s="2" t="s">
        <v>367</v>
      </c>
      <c r="D49" s="7">
        <v>12486</v>
      </c>
      <c r="E49" s="7">
        <v>11347</v>
      </c>
      <c r="F49" s="7">
        <v>13634</v>
      </c>
      <c r="G49" s="7">
        <v>28101</v>
      </c>
      <c r="H49" s="7">
        <v>12339</v>
      </c>
      <c r="I49" s="7">
        <v>17051</v>
      </c>
      <c r="J49" s="7">
        <v>21075</v>
      </c>
      <c r="K49" s="7">
        <v>24601</v>
      </c>
      <c r="L49" s="7">
        <v>11053</v>
      </c>
      <c r="M49" s="7">
        <v>10242</v>
      </c>
      <c r="N49" s="7">
        <v>10534</v>
      </c>
      <c r="O49" s="7">
        <v>16797</v>
      </c>
      <c r="P49" s="7">
        <v>30657</v>
      </c>
      <c r="Q49" s="7">
        <v>13265</v>
      </c>
      <c r="R49" s="7">
        <v>12160</v>
      </c>
      <c r="S49" s="7">
        <v>17456</v>
      </c>
      <c r="T49" s="7">
        <v>13344</v>
      </c>
      <c r="U49" s="31">
        <v>9781</v>
      </c>
      <c r="V49" s="7">
        <v>29016</v>
      </c>
      <c r="W49" s="7">
        <v>12754</v>
      </c>
      <c r="X49" s="7">
        <v>10143</v>
      </c>
      <c r="Y49" s="7">
        <v>12910</v>
      </c>
      <c r="Z49" s="7">
        <v>17621</v>
      </c>
      <c r="AA49" s="7">
        <v>32122</v>
      </c>
      <c r="AB49" s="7">
        <v>17664</v>
      </c>
      <c r="AC49" s="7">
        <v>26010</v>
      </c>
      <c r="AE49" s="76">
        <f t="shared" si="8"/>
        <v>32122</v>
      </c>
      <c r="AF49" s="8">
        <f t="shared" si="9"/>
        <v>9781</v>
      </c>
      <c r="AG49" s="19">
        <f t="shared" si="10"/>
        <v>7824.8</v>
      </c>
      <c r="AH49" s="19">
        <f t="shared" si="11"/>
        <v>7335.75</v>
      </c>
      <c r="AM49">
        <f t="shared" si="2"/>
        <v>0</v>
      </c>
      <c r="AS49">
        <f t="shared" si="3"/>
        <v>0</v>
      </c>
      <c r="AT49">
        <f t="shared" si="4"/>
        <v>0</v>
      </c>
      <c r="AU49" s="32" t="str">
        <f t="shared" si="5"/>
        <v xml:space="preserve"> </v>
      </c>
      <c r="AV49">
        <f t="shared" si="6"/>
        <v>0</v>
      </c>
      <c r="AW49" s="32" t="str">
        <f t="shared" si="7"/>
        <v xml:space="preserve"> </v>
      </c>
      <c r="AX49" s="32" t="str" cm="1">
        <f t="array" ref="AX49">_xlfn.IFS(AQ49=0," ",AW49=20%,20%,AW49=25%,25%,AW49&lt;20%,"MV",AW49=21%,"MV",AW49=22%,"MV",AW49=23%,"MV",AW49=24%,MV)</f>
        <v xml:space="preserve"> </v>
      </c>
    </row>
    <row r="50" spans="1:50">
      <c r="A50" s="3">
        <v>21</v>
      </c>
      <c r="B50" s="1" t="s">
        <v>41</v>
      </c>
      <c r="C50" s="2" t="s">
        <v>367</v>
      </c>
      <c r="D50" s="7">
        <v>6050</v>
      </c>
      <c r="E50" s="7">
        <v>8576</v>
      </c>
      <c r="F50" s="7">
        <v>6415</v>
      </c>
      <c r="G50" s="7">
        <v>6173</v>
      </c>
      <c r="H50" s="7">
        <v>6123</v>
      </c>
      <c r="I50" s="7">
        <v>10000</v>
      </c>
      <c r="J50" s="7">
        <v>8940</v>
      </c>
      <c r="K50" s="7">
        <v>20287</v>
      </c>
      <c r="L50" s="7">
        <v>5851</v>
      </c>
      <c r="M50" s="7">
        <v>5015</v>
      </c>
      <c r="N50" s="7">
        <v>10013</v>
      </c>
      <c r="O50" s="7">
        <v>9851</v>
      </c>
      <c r="P50" s="7">
        <v>8575</v>
      </c>
      <c r="Q50" s="7">
        <v>8713</v>
      </c>
      <c r="R50" s="7">
        <v>7438</v>
      </c>
      <c r="S50" s="7">
        <v>9108</v>
      </c>
      <c r="T50" s="7">
        <v>7826</v>
      </c>
      <c r="U50" s="31">
        <v>6978</v>
      </c>
      <c r="V50" s="7">
        <v>6422</v>
      </c>
      <c r="W50" s="7">
        <v>6920</v>
      </c>
      <c r="X50" s="7">
        <v>7022</v>
      </c>
      <c r="Y50" s="7">
        <v>5387</v>
      </c>
      <c r="Z50" s="7">
        <v>10391</v>
      </c>
      <c r="AA50" s="7">
        <v>10404</v>
      </c>
      <c r="AB50" s="7">
        <v>10359</v>
      </c>
      <c r="AC50" s="7">
        <v>8147</v>
      </c>
      <c r="AE50" s="76">
        <f t="shared" si="8"/>
        <v>20287</v>
      </c>
      <c r="AF50" s="8">
        <f t="shared" si="9"/>
        <v>5015</v>
      </c>
      <c r="AG50" s="19">
        <f t="shared" si="10"/>
        <v>4012</v>
      </c>
      <c r="AH50" s="19">
        <f t="shared" si="11"/>
        <v>3761.25</v>
      </c>
      <c r="AK50">
        <v>5</v>
      </c>
      <c r="AL50" s="24">
        <v>5</v>
      </c>
      <c r="AM50">
        <f t="shared" si="2"/>
        <v>0</v>
      </c>
      <c r="AO50" s="80">
        <v>20060</v>
      </c>
      <c r="AP50" s="83">
        <f>AO50/AK50</f>
        <v>4012</v>
      </c>
      <c r="AQ50" s="28">
        <v>4012</v>
      </c>
      <c r="AR50" s="85">
        <f t="shared" ref="AR50:AR51" si="12">AP50-AQ50</f>
        <v>0</v>
      </c>
      <c r="AS50">
        <f t="shared" si="3"/>
        <v>6978</v>
      </c>
      <c r="AT50">
        <f t="shared" si="4"/>
        <v>2966</v>
      </c>
      <c r="AU50" s="32">
        <f t="shared" si="5"/>
        <v>0.42505015763829179</v>
      </c>
      <c r="AV50">
        <f t="shared" si="6"/>
        <v>20060</v>
      </c>
      <c r="AW50" s="32">
        <f t="shared" si="7"/>
        <v>0.2</v>
      </c>
      <c r="AX50" s="32" cm="1">
        <f t="array" ref="AX50">_xlfn.IFS(AQ50=0," ",AW50=20%,20%,AW50=25%,25%,AW50&lt;20%,"MV",AW50=21%,"MV",AW50=22%,"MV",AW50=23%,"MV",AW50=24%,MV)</f>
        <v>0.2</v>
      </c>
    </row>
    <row r="51" spans="1:50">
      <c r="A51" s="3">
        <v>22</v>
      </c>
      <c r="B51" s="1" t="s">
        <v>42</v>
      </c>
      <c r="C51" s="2" t="s">
        <v>367</v>
      </c>
      <c r="D51" s="7">
        <v>9251</v>
      </c>
      <c r="E51" s="7">
        <v>12032</v>
      </c>
      <c r="F51" s="7">
        <v>10182</v>
      </c>
      <c r="G51" s="7">
        <v>8752</v>
      </c>
      <c r="H51" s="7">
        <v>9141</v>
      </c>
      <c r="I51" s="7">
        <v>14685</v>
      </c>
      <c r="J51" s="7">
        <v>12549</v>
      </c>
      <c r="K51" s="7">
        <v>35426</v>
      </c>
      <c r="L51" s="7">
        <v>12354</v>
      </c>
      <c r="M51" s="7">
        <v>6268</v>
      </c>
      <c r="N51" s="7">
        <v>15346</v>
      </c>
      <c r="O51" s="7">
        <v>14465</v>
      </c>
      <c r="P51" s="7">
        <v>12300</v>
      </c>
      <c r="Q51" s="7">
        <v>11445</v>
      </c>
      <c r="R51" s="7">
        <v>11730</v>
      </c>
      <c r="S51" s="7">
        <v>13321</v>
      </c>
      <c r="T51" s="7">
        <v>11493</v>
      </c>
      <c r="U51" s="31">
        <v>9311</v>
      </c>
      <c r="V51" s="7">
        <v>19345</v>
      </c>
      <c r="W51" s="7">
        <v>14352</v>
      </c>
      <c r="X51" s="7">
        <v>9753</v>
      </c>
      <c r="Y51" s="7">
        <v>9245</v>
      </c>
      <c r="Z51" s="7">
        <v>15215</v>
      </c>
      <c r="AA51" s="7">
        <v>14955</v>
      </c>
      <c r="AB51" s="7">
        <v>15214</v>
      </c>
      <c r="AC51" s="7">
        <v>15504</v>
      </c>
      <c r="AE51" s="76">
        <f t="shared" si="8"/>
        <v>35426</v>
      </c>
      <c r="AF51" s="8">
        <f t="shared" si="9"/>
        <v>6268</v>
      </c>
      <c r="AG51" s="19">
        <f t="shared" si="10"/>
        <v>5014.3999999999996</v>
      </c>
      <c r="AH51" s="19">
        <f t="shared" si="11"/>
        <v>4701</v>
      </c>
      <c r="AK51">
        <v>3</v>
      </c>
      <c r="AL51" s="24">
        <v>3</v>
      </c>
      <c r="AM51">
        <f t="shared" si="2"/>
        <v>0</v>
      </c>
      <c r="AO51" s="80">
        <v>15043.2</v>
      </c>
      <c r="AP51" s="83">
        <f>AO51/AK51</f>
        <v>5014.4000000000005</v>
      </c>
      <c r="AQ51" s="28">
        <v>5014.3999999999996</v>
      </c>
      <c r="AR51" s="85">
        <f t="shared" si="12"/>
        <v>0</v>
      </c>
      <c r="AS51">
        <f t="shared" si="3"/>
        <v>9311</v>
      </c>
      <c r="AT51">
        <f t="shared" si="4"/>
        <v>4296.6000000000004</v>
      </c>
      <c r="AU51" s="32">
        <f t="shared" si="5"/>
        <v>0.46145419396412851</v>
      </c>
      <c r="AV51">
        <f t="shared" si="6"/>
        <v>15043.199999999999</v>
      </c>
      <c r="AW51" s="32">
        <f t="shared" si="7"/>
        <v>0.2</v>
      </c>
      <c r="AX51" s="32" cm="1">
        <f t="array" ref="AX51">_xlfn.IFS(AQ51=0," ",AW51=20%,20%,AW51=25%,25%,AW51&lt;20%,"MV",AW51=21%,"MV",AW51=22%,"MV",AW51=23%,"MV",AW51=24%,MV)</f>
        <v>0.2</v>
      </c>
    </row>
    <row r="52" spans="1:50">
      <c r="A52" s="3">
        <v>23</v>
      </c>
      <c r="B52" s="1" t="s">
        <v>43</v>
      </c>
      <c r="C52" s="2" t="s">
        <v>367</v>
      </c>
      <c r="D52" s="7">
        <v>4162</v>
      </c>
      <c r="E52" s="7">
        <v>5750</v>
      </c>
      <c r="F52" s="7">
        <v>7288</v>
      </c>
      <c r="G52" s="7">
        <v>3466</v>
      </c>
      <c r="H52" s="7">
        <v>4211</v>
      </c>
      <c r="I52" s="7">
        <v>5846</v>
      </c>
      <c r="J52" s="7">
        <v>5293</v>
      </c>
      <c r="K52" s="7">
        <v>20287</v>
      </c>
      <c r="L52" s="7">
        <v>4551</v>
      </c>
      <c r="M52" s="7">
        <v>2981</v>
      </c>
      <c r="N52" s="7">
        <v>5462</v>
      </c>
      <c r="O52" s="7">
        <v>5759</v>
      </c>
      <c r="P52" s="7">
        <v>5485</v>
      </c>
      <c r="Q52" s="7">
        <v>5851</v>
      </c>
      <c r="R52" s="7">
        <v>5966</v>
      </c>
      <c r="S52" s="7">
        <v>5534</v>
      </c>
      <c r="T52" s="7">
        <v>4574</v>
      </c>
      <c r="U52" s="31">
        <v>4013</v>
      </c>
      <c r="V52" s="7">
        <v>6770</v>
      </c>
      <c r="W52" s="7">
        <v>6058</v>
      </c>
      <c r="X52" s="7">
        <v>4681</v>
      </c>
      <c r="Y52" s="7">
        <v>5095</v>
      </c>
      <c r="Z52" s="7">
        <v>6034</v>
      </c>
      <c r="AA52" s="7">
        <v>4551</v>
      </c>
      <c r="AB52" s="7">
        <v>6056</v>
      </c>
      <c r="AC52" s="7">
        <v>6447</v>
      </c>
      <c r="AE52" s="76">
        <f t="shared" si="8"/>
        <v>20287</v>
      </c>
      <c r="AF52" s="8">
        <f t="shared" si="9"/>
        <v>2981</v>
      </c>
      <c r="AG52" s="19">
        <f t="shared" si="10"/>
        <v>2384.8000000000002</v>
      </c>
      <c r="AH52" s="19">
        <f t="shared" si="11"/>
        <v>2235.75</v>
      </c>
      <c r="AM52">
        <f t="shared" si="2"/>
        <v>0</v>
      </c>
      <c r="AS52">
        <f t="shared" si="3"/>
        <v>0</v>
      </c>
      <c r="AT52">
        <f t="shared" si="4"/>
        <v>0</v>
      </c>
      <c r="AU52" s="32" t="str">
        <f t="shared" si="5"/>
        <v xml:space="preserve"> </v>
      </c>
      <c r="AV52">
        <f t="shared" si="6"/>
        <v>0</v>
      </c>
      <c r="AW52" s="32" t="str">
        <f t="shared" si="7"/>
        <v xml:space="preserve"> </v>
      </c>
      <c r="AX52" s="32" t="str" cm="1">
        <f t="array" ref="AX52">_xlfn.IFS(AQ52=0," ",AW52=20%,20%,AW52=25%,25%,AW52&lt;20%,"MV",AW52=21%,"MV",AW52=22%,"MV",AW52=23%,"MV",AW52=24%,MV)</f>
        <v xml:space="preserve"> </v>
      </c>
    </row>
    <row r="53" spans="1:50">
      <c r="A53" s="3">
        <v>24</v>
      </c>
      <c r="B53" s="1" t="s">
        <v>44</v>
      </c>
      <c r="C53" s="2" t="s">
        <v>367</v>
      </c>
      <c r="D53" s="7">
        <v>2747</v>
      </c>
      <c r="E53" s="7">
        <v>3959</v>
      </c>
      <c r="F53" s="7">
        <v>3863</v>
      </c>
      <c r="G53" s="7">
        <v>2257</v>
      </c>
      <c r="H53" s="7">
        <v>2714</v>
      </c>
      <c r="I53" s="7">
        <v>4384</v>
      </c>
      <c r="J53" s="7">
        <v>4005</v>
      </c>
      <c r="K53" s="7">
        <v>18696</v>
      </c>
      <c r="L53" s="7">
        <v>4551</v>
      </c>
      <c r="M53" s="7">
        <v>1977</v>
      </c>
      <c r="N53" s="7">
        <v>4811</v>
      </c>
      <c r="O53" s="7">
        <v>4321</v>
      </c>
      <c r="P53" s="7">
        <v>3355</v>
      </c>
      <c r="Q53" s="7">
        <v>4942</v>
      </c>
      <c r="R53" s="7">
        <v>4864</v>
      </c>
      <c r="S53" s="7">
        <v>4271</v>
      </c>
      <c r="T53" s="7">
        <v>3432</v>
      </c>
      <c r="U53" s="31">
        <v>3019</v>
      </c>
      <c r="V53" s="7">
        <v>5805</v>
      </c>
      <c r="W53" s="7">
        <v>4759</v>
      </c>
      <c r="X53" s="7">
        <v>3511</v>
      </c>
      <c r="Y53" s="7">
        <v>2867</v>
      </c>
      <c r="Z53" s="7">
        <v>4538</v>
      </c>
      <c r="AA53" s="7">
        <v>3641</v>
      </c>
      <c r="AB53" s="7">
        <v>4543</v>
      </c>
      <c r="AC53" s="7">
        <v>5180</v>
      </c>
      <c r="AE53" s="76">
        <f t="shared" si="8"/>
        <v>18696</v>
      </c>
      <c r="AF53" s="8">
        <f t="shared" si="9"/>
        <v>1977</v>
      </c>
      <c r="AG53" s="19">
        <f t="shared" si="10"/>
        <v>1581.6</v>
      </c>
      <c r="AH53" s="19">
        <f t="shared" si="11"/>
        <v>1482.75</v>
      </c>
      <c r="AM53">
        <f t="shared" si="2"/>
        <v>0</v>
      </c>
      <c r="AS53">
        <f t="shared" si="3"/>
        <v>0</v>
      </c>
      <c r="AT53">
        <f t="shared" si="4"/>
        <v>0</v>
      </c>
      <c r="AU53" s="32" t="str">
        <f t="shared" si="5"/>
        <v xml:space="preserve"> </v>
      </c>
      <c r="AV53">
        <f t="shared" si="6"/>
        <v>0</v>
      </c>
      <c r="AW53" s="32" t="str">
        <f t="shared" si="7"/>
        <v xml:space="preserve"> </v>
      </c>
      <c r="AX53" s="32" t="str" cm="1">
        <f t="array" ref="AX53">_xlfn.IFS(AQ53=0," ",AW53=20%,20%,AW53=25%,25%,AW53&lt;20%,"MV",AW53=21%,"MV",AW53=22%,"MV",AW53=23%,"MV",AW53=24%,MV)</f>
        <v xml:space="preserve"> </v>
      </c>
    </row>
    <row r="54" spans="1:50">
      <c r="A54" s="3">
        <v>25</v>
      </c>
      <c r="B54" s="1" t="s">
        <v>371</v>
      </c>
      <c r="C54" s="2" t="s">
        <v>367</v>
      </c>
      <c r="D54" s="7">
        <v>11674</v>
      </c>
      <c r="E54" s="7">
        <v>16224</v>
      </c>
      <c r="F54" s="7">
        <v>30587</v>
      </c>
      <c r="G54" s="7">
        <v>22006</v>
      </c>
      <c r="H54" s="7">
        <v>11814</v>
      </c>
      <c r="I54" s="7">
        <v>21035</v>
      </c>
      <c r="J54" s="7">
        <v>22498</v>
      </c>
      <c r="K54" s="7">
        <v>73581</v>
      </c>
      <c r="L54" s="7">
        <v>28609</v>
      </c>
      <c r="M54" s="7">
        <v>5641</v>
      </c>
      <c r="N54" s="7">
        <v>24969</v>
      </c>
      <c r="O54" s="7">
        <v>20720</v>
      </c>
      <c r="P54" s="7">
        <v>31061</v>
      </c>
      <c r="Q54" s="7">
        <v>18077</v>
      </c>
      <c r="R54" s="7">
        <v>30327</v>
      </c>
      <c r="S54" s="7">
        <v>19082</v>
      </c>
      <c r="T54" s="7">
        <v>16462</v>
      </c>
      <c r="U54" s="31">
        <v>14472</v>
      </c>
      <c r="V54" s="7">
        <v>32514</v>
      </c>
      <c r="W54" s="7">
        <v>21462</v>
      </c>
      <c r="X54" s="7">
        <v>15215</v>
      </c>
      <c r="Y54" s="7">
        <v>12514</v>
      </c>
      <c r="Z54" s="7">
        <v>21744</v>
      </c>
      <c r="AA54" s="7">
        <v>234083</v>
      </c>
      <c r="AB54" s="7">
        <v>21792</v>
      </c>
      <c r="AC54" s="7">
        <v>32700</v>
      </c>
      <c r="AE54" s="76">
        <f t="shared" si="8"/>
        <v>234083</v>
      </c>
      <c r="AF54" s="8">
        <f t="shared" si="9"/>
        <v>5641</v>
      </c>
      <c r="AG54" s="19">
        <f t="shared" si="10"/>
        <v>4512.8</v>
      </c>
      <c r="AH54" s="19">
        <f t="shared" si="11"/>
        <v>4230.75</v>
      </c>
      <c r="AM54">
        <f t="shared" si="2"/>
        <v>0</v>
      </c>
      <c r="AS54">
        <f t="shared" si="3"/>
        <v>0</v>
      </c>
      <c r="AT54">
        <f t="shared" si="4"/>
        <v>0</v>
      </c>
      <c r="AU54" s="32" t="str">
        <f t="shared" si="5"/>
        <v xml:space="preserve"> </v>
      </c>
      <c r="AV54">
        <f t="shared" si="6"/>
        <v>0</v>
      </c>
      <c r="AW54" s="32" t="str">
        <f t="shared" si="7"/>
        <v xml:space="preserve"> </v>
      </c>
      <c r="AX54" s="32" t="str" cm="1">
        <f t="array" ref="AX54">_xlfn.IFS(AQ54=0," ",AW54=20%,20%,AW54=25%,25%,AW54&lt;20%,"MV",AW54=21%,"MV",AW54=22%,"MV",AW54=23%,"MV",AW54=24%,MV)</f>
        <v xml:space="preserve"> </v>
      </c>
    </row>
    <row r="55" spans="1:50">
      <c r="A55" s="3">
        <v>26</v>
      </c>
      <c r="B55" s="1" t="s">
        <v>45</v>
      </c>
      <c r="C55" s="2" t="s">
        <v>367</v>
      </c>
      <c r="D55" s="7">
        <v>5821</v>
      </c>
      <c r="E55" s="7">
        <v>6470</v>
      </c>
      <c r="F55" s="7">
        <v>6205</v>
      </c>
      <c r="G55" s="7">
        <v>7037</v>
      </c>
      <c r="H55" s="7">
        <v>5751</v>
      </c>
      <c r="I55" s="7">
        <v>7350</v>
      </c>
      <c r="J55" s="7">
        <v>7452</v>
      </c>
      <c r="K55" s="7">
        <v>51149</v>
      </c>
      <c r="L55" s="7">
        <v>5202</v>
      </c>
      <c r="M55" s="7">
        <v>3528</v>
      </c>
      <c r="N55" s="7">
        <v>5851</v>
      </c>
      <c r="O55" s="7">
        <v>7242</v>
      </c>
      <c r="P55" s="7">
        <v>8006</v>
      </c>
      <c r="Q55" s="7">
        <v>7412</v>
      </c>
      <c r="R55" s="7">
        <v>5983</v>
      </c>
      <c r="S55" s="7">
        <v>6669</v>
      </c>
      <c r="T55" s="7">
        <v>5752</v>
      </c>
      <c r="U55" s="31">
        <v>5251</v>
      </c>
      <c r="V55" s="7">
        <v>6947</v>
      </c>
      <c r="W55" s="7">
        <v>5660</v>
      </c>
      <c r="X55" s="7">
        <v>5462</v>
      </c>
      <c r="Y55" s="7">
        <v>6124</v>
      </c>
      <c r="Z55" s="7">
        <v>7594</v>
      </c>
      <c r="AA55" s="7">
        <v>7153</v>
      </c>
      <c r="AB55" s="7">
        <v>7615</v>
      </c>
      <c r="AC55" s="7">
        <v>6289</v>
      </c>
      <c r="AE55" s="76">
        <f t="shared" si="8"/>
        <v>51149</v>
      </c>
      <c r="AF55" s="8">
        <f t="shared" si="9"/>
        <v>3528</v>
      </c>
      <c r="AG55" s="19">
        <f t="shared" si="10"/>
        <v>2822.4</v>
      </c>
      <c r="AH55" s="19">
        <f t="shared" si="11"/>
        <v>2646</v>
      </c>
      <c r="AM55">
        <f t="shared" si="2"/>
        <v>0</v>
      </c>
      <c r="AS55">
        <f t="shared" si="3"/>
        <v>0</v>
      </c>
      <c r="AT55">
        <f t="shared" si="4"/>
        <v>0</v>
      </c>
      <c r="AU55" s="32" t="str">
        <f t="shared" si="5"/>
        <v xml:space="preserve"> </v>
      </c>
      <c r="AV55">
        <f t="shared" si="6"/>
        <v>0</v>
      </c>
      <c r="AW55" s="32" t="str">
        <f t="shared" si="7"/>
        <v xml:space="preserve"> </v>
      </c>
      <c r="AX55" s="32" t="str" cm="1">
        <f t="array" ref="AX55">_xlfn.IFS(AQ55=0," ",AW55=20%,20%,AW55=25%,25%,AW55&lt;20%,"MV",AW55=21%,"MV",AW55=22%,"MV",AW55=23%,"MV",AW55=24%,MV)</f>
        <v xml:space="preserve"> </v>
      </c>
    </row>
    <row r="56" spans="1:50">
      <c r="A56" s="3">
        <v>27</v>
      </c>
      <c r="B56" s="1" t="s">
        <v>46</v>
      </c>
      <c r="C56" s="2" t="s">
        <v>367</v>
      </c>
      <c r="D56" s="7">
        <v>6607</v>
      </c>
      <c r="E56" s="7">
        <v>10468</v>
      </c>
      <c r="F56" s="7">
        <v>8339</v>
      </c>
      <c r="G56" s="7">
        <v>10064</v>
      </c>
      <c r="H56" s="7">
        <v>6685</v>
      </c>
      <c r="I56" s="7">
        <v>11772</v>
      </c>
      <c r="J56" s="7">
        <v>10781</v>
      </c>
      <c r="K56" s="7">
        <v>40570</v>
      </c>
      <c r="L56" s="7">
        <v>11445</v>
      </c>
      <c r="M56" s="7">
        <v>4797</v>
      </c>
      <c r="N56" s="7">
        <v>12745</v>
      </c>
      <c r="O56" s="7">
        <v>11596</v>
      </c>
      <c r="P56" s="7">
        <v>12142</v>
      </c>
      <c r="Q56" s="7">
        <v>9233</v>
      </c>
      <c r="R56" s="7">
        <v>10872</v>
      </c>
      <c r="S56" s="7">
        <v>10681</v>
      </c>
      <c r="T56" s="7">
        <v>9213</v>
      </c>
      <c r="U56" s="31">
        <v>8165</v>
      </c>
      <c r="V56" s="7">
        <v>13329</v>
      </c>
      <c r="W56" s="7">
        <v>8458</v>
      </c>
      <c r="X56" s="7">
        <v>7022</v>
      </c>
      <c r="Y56" s="7">
        <v>10255</v>
      </c>
      <c r="Z56" s="7">
        <v>12199</v>
      </c>
      <c r="AA56" s="7">
        <v>16256</v>
      </c>
      <c r="AB56" s="7">
        <v>12195</v>
      </c>
      <c r="AC56" s="7">
        <v>11667</v>
      </c>
      <c r="AE56" s="76">
        <f t="shared" si="8"/>
        <v>40570</v>
      </c>
      <c r="AF56" s="8">
        <f t="shared" si="9"/>
        <v>4797</v>
      </c>
      <c r="AG56" s="19">
        <f t="shared" si="10"/>
        <v>3837.6</v>
      </c>
      <c r="AH56" s="19">
        <f t="shared" si="11"/>
        <v>3597.75</v>
      </c>
      <c r="AK56">
        <v>4</v>
      </c>
      <c r="AL56" s="24">
        <v>4</v>
      </c>
      <c r="AM56">
        <f t="shared" si="2"/>
        <v>0</v>
      </c>
      <c r="AO56" s="80">
        <v>15350.4</v>
      </c>
      <c r="AP56" s="83">
        <f>AO56/AK56</f>
        <v>3837.6</v>
      </c>
      <c r="AQ56" s="28">
        <v>3837.6</v>
      </c>
      <c r="AR56" s="85">
        <f>AP56-AQ56</f>
        <v>0</v>
      </c>
      <c r="AS56">
        <f t="shared" si="3"/>
        <v>8165</v>
      </c>
      <c r="AT56">
        <f t="shared" si="4"/>
        <v>4327.3999999999996</v>
      </c>
      <c r="AU56" s="32">
        <f t="shared" si="5"/>
        <v>0.52999387630128592</v>
      </c>
      <c r="AV56">
        <f t="shared" si="6"/>
        <v>15350.4</v>
      </c>
      <c r="AW56" s="32">
        <f t="shared" si="7"/>
        <v>0.2</v>
      </c>
      <c r="AX56" s="32" cm="1">
        <f t="array" ref="AX56">_xlfn.IFS(AQ56=0," ",AW56=20%,20%,AW56=25%,25%,AW56&lt;20%,"MV",AW56=21%,"MV",AW56=22%,"MV",AW56=23%,"MV",AW56=24%,MV)</f>
        <v>0.2</v>
      </c>
    </row>
    <row r="57" spans="1:50">
      <c r="A57" s="3">
        <v>28</v>
      </c>
      <c r="B57" s="1" t="s">
        <v>47</v>
      </c>
      <c r="C57" s="2" t="s">
        <v>367</v>
      </c>
      <c r="D57" s="7">
        <v>3572</v>
      </c>
      <c r="E57" s="7">
        <v>5072</v>
      </c>
      <c r="F57" s="7">
        <v>3845</v>
      </c>
      <c r="G57" s="7">
        <v>3819</v>
      </c>
      <c r="H57" s="7">
        <v>3531</v>
      </c>
      <c r="I57" s="7">
        <v>6387</v>
      </c>
      <c r="J57" s="7">
        <v>5355</v>
      </c>
      <c r="K57" s="7">
        <v>16729</v>
      </c>
      <c r="L57" s="7">
        <v>3902</v>
      </c>
      <c r="M57" s="7">
        <v>3087</v>
      </c>
      <c r="N57" s="7">
        <v>5722</v>
      </c>
      <c r="O57" s="7">
        <v>6292</v>
      </c>
      <c r="P57" s="7">
        <v>4482</v>
      </c>
      <c r="Q57" s="7">
        <v>5202</v>
      </c>
      <c r="R57" s="7">
        <v>4187</v>
      </c>
      <c r="S57" s="7">
        <v>7740</v>
      </c>
      <c r="T57" s="7">
        <v>4997</v>
      </c>
      <c r="U57" s="31">
        <v>4480</v>
      </c>
      <c r="V57" s="7">
        <v>7351</v>
      </c>
      <c r="W57" s="7">
        <v>5423</v>
      </c>
      <c r="X57" s="7">
        <v>4487</v>
      </c>
      <c r="Y57" s="7">
        <v>4135</v>
      </c>
      <c r="Z57" s="7">
        <v>6632</v>
      </c>
      <c r="AA57" s="7">
        <v>7803</v>
      </c>
      <c r="AB57" s="7">
        <v>6617</v>
      </c>
      <c r="AC57" s="7">
        <v>5028</v>
      </c>
      <c r="AE57" s="76">
        <f t="shared" si="8"/>
        <v>16729</v>
      </c>
      <c r="AF57" s="8">
        <f t="shared" si="9"/>
        <v>3087</v>
      </c>
      <c r="AG57" s="19">
        <f t="shared" si="10"/>
        <v>2469.6</v>
      </c>
      <c r="AH57" s="19">
        <f t="shared" si="11"/>
        <v>2315.25</v>
      </c>
      <c r="AM57">
        <f t="shared" si="2"/>
        <v>0</v>
      </c>
      <c r="AS57">
        <f t="shared" si="3"/>
        <v>0</v>
      </c>
      <c r="AT57">
        <f t="shared" si="4"/>
        <v>0</v>
      </c>
      <c r="AU57" s="32" t="str">
        <f t="shared" si="5"/>
        <v xml:space="preserve"> </v>
      </c>
      <c r="AV57">
        <f t="shared" si="6"/>
        <v>0</v>
      </c>
      <c r="AW57" s="32" t="str">
        <f t="shared" si="7"/>
        <v xml:space="preserve"> </v>
      </c>
      <c r="AX57" s="32" t="str" cm="1">
        <f t="array" ref="AX57">_xlfn.IFS(AQ57=0," ",AW57=20%,20%,AW57=25%,25%,AW57&lt;20%,"MV",AW57=21%,"MV",AW57=22%,"MV",AW57=23%,"MV",AW57=24%,MV)</f>
        <v xml:space="preserve"> </v>
      </c>
    </row>
    <row r="58" spans="1:50">
      <c r="A58" s="3">
        <v>29</v>
      </c>
      <c r="B58" s="1" t="s">
        <v>48</v>
      </c>
      <c r="C58" s="2" t="s">
        <v>367</v>
      </c>
      <c r="D58" s="7">
        <v>2897</v>
      </c>
      <c r="E58" s="7">
        <v>4021</v>
      </c>
      <c r="F58" s="7">
        <v>3845</v>
      </c>
      <c r="G58" s="7">
        <v>2644</v>
      </c>
      <c r="H58" s="7">
        <v>2932</v>
      </c>
      <c r="I58" s="7">
        <v>4503</v>
      </c>
      <c r="J58" s="7">
        <v>4112</v>
      </c>
      <c r="K58" s="7">
        <v>11986</v>
      </c>
      <c r="L58" s="7">
        <v>3251</v>
      </c>
      <c r="M58" s="7">
        <v>2005</v>
      </c>
      <c r="N58" s="7">
        <v>5072</v>
      </c>
      <c r="O58" s="7">
        <v>4437</v>
      </c>
      <c r="P58" s="7">
        <v>3708</v>
      </c>
      <c r="Q58" s="7">
        <v>4162</v>
      </c>
      <c r="R58" s="7">
        <v>3433</v>
      </c>
      <c r="S58" s="7">
        <v>6863</v>
      </c>
      <c r="T58" s="7">
        <v>3525</v>
      </c>
      <c r="U58" s="31">
        <v>3133</v>
      </c>
      <c r="V58" s="7">
        <v>6578</v>
      </c>
      <c r="W58" s="7">
        <v>4146</v>
      </c>
      <c r="X58" s="7">
        <v>3121</v>
      </c>
      <c r="Y58" s="7">
        <v>3696</v>
      </c>
      <c r="Z58" s="7">
        <v>4669</v>
      </c>
      <c r="AA58" s="7">
        <v>6243</v>
      </c>
      <c r="AB58" s="7">
        <v>4667</v>
      </c>
      <c r="AC58" s="7">
        <v>4212</v>
      </c>
      <c r="AE58" s="76">
        <f t="shared" si="8"/>
        <v>11986</v>
      </c>
      <c r="AF58" s="8">
        <f t="shared" si="9"/>
        <v>2005</v>
      </c>
      <c r="AG58" s="19">
        <f t="shared" si="10"/>
        <v>1604</v>
      </c>
      <c r="AH58" s="19">
        <f t="shared" si="11"/>
        <v>1503.75</v>
      </c>
      <c r="AM58">
        <f t="shared" si="2"/>
        <v>0</v>
      </c>
      <c r="AS58">
        <f t="shared" si="3"/>
        <v>0</v>
      </c>
      <c r="AT58">
        <f t="shared" si="4"/>
        <v>0</v>
      </c>
      <c r="AU58" s="32" t="str">
        <f t="shared" si="5"/>
        <v xml:space="preserve"> </v>
      </c>
      <c r="AV58">
        <f t="shared" si="6"/>
        <v>0</v>
      </c>
      <c r="AW58" s="32" t="str">
        <f t="shared" si="7"/>
        <v xml:space="preserve"> </v>
      </c>
      <c r="AX58" s="32" t="str" cm="1">
        <f t="array" ref="AX58">_xlfn.IFS(AQ58=0," ",AW58=20%,20%,AW58=25%,25%,AW58&lt;20%,"MV",AW58=21%,"MV",AW58=22%,"MV",AW58=23%,"MV",AW58=24%,MV)</f>
        <v xml:space="preserve"> </v>
      </c>
    </row>
    <row r="59" spans="1:50">
      <c r="A59" s="3">
        <v>30</v>
      </c>
      <c r="B59" s="1" t="s">
        <v>49</v>
      </c>
      <c r="C59" s="2" t="s">
        <v>367</v>
      </c>
      <c r="D59" s="7">
        <v>7419</v>
      </c>
      <c r="E59" s="7">
        <v>8396</v>
      </c>
      <c r="F59" s="7">
        <v>7830</v>
      </c>
      <c r="G59" s="7">
        <v>8664</v>
      </c>
      <c r="H59" s="7">
        <v>7331</v>
      </c>
      <c r="I59" s="7">
        <v>11567</v>
      </c>
      <c r="J59" s="7">
        <v>10200</v>
      </c>
      <c r="K59" s="7">
        <v>41330</v>
      </c>
      <c r="L59" s="7">
        <v>7543</v>
      </c>
      <c r="M59" s="7">
        <v>5822</v>
      </c>
      <c r="N59" s="7">
        <v>12354</v>
      </c>
      <c r="O59" s="7">
        <v>11393</v>
      </c>
      <c r="P59" s="7">
        <v>9017</v>
      </c>
      <c r="Q59" s="7">
        <v>9753</v>
      </c>
      <c r="R59" s="7">
        <v>8297</v>
      </c>
      <c r="S59" s="7">
        <v>12639</v>
      </c>
      <c r="T59" s="7">
        <v>9051</v>
      </c>
      <c r="U59" s="31">
        <v>8151</v>
      </c>
      <c r="V59" s="7">
        <v>12595</v>
      </c>
      <c r="W59" s="7">
        <v>7769</v>
      </c>
      <c r="X59" s="7">
        <v>7412</v>
      </c>
      <c r="Y59" s="7">
        <v>9436</v>
      </c>
      <c r="Z59" s="7">
        <v>12003</v>
      </c>
      <c r="AA59" s="7">
        <v>16775</v>
      </c>
      <c r="AB59" s="7">
        <v>11981</v>
      </c>
      <c r="AC59" s="7">
        <v>10484</v>
      </c>
      <c r="AE59" s="76">
        <f t="shared" si="8"/>
        <v>41330</v>
      </c>
      <c r="AF59" s="8">
        <f t="shared" si="9"/>
        <v>5822</v>
      </c>
      <c r="AG59" s="19">
        <f t="shared" si="10"/>
        <v>4657.6000000000004</v>
      </c>
      <c r="AH59" s="19">
        <f t="shared" si="11"/>
        <v>4366.5</v>
      </c>
      <c r="AK59">
        <v>9</v>
      </c>
      <c r="AL59" s="24">
        <v>9</v>
      </c>
      <c r="AM59">
        <f t="shared" si="2"/>
        <v>0</v>
      </c>
      <c r="AO59" s="80">
        <v>39298.5</v>
      </c>
      <c r="AP59" s="83">
        <f>AO59/AK59</f>
        <v>4366.5</v>
      </c>
      <c r="AQ59" s="28">
        <v>4366.5</v>
      </c>
      <c r="AR59" s="85">
        <f>AP59-AQ59</f>
        <v>0</v>
      </c>
      <c r="AS59">
        <f t="shared" si="3"/>
        <v>8151</v>
      </c>
      <c r="AT59">
        <f t="shared" si="4"/>
        <v>3784.5</v>
      </c>
      <c r="AU59" s="32">
        <f t="shared" si="5"/>
        <v>0.46429885903570112</v>
      </c>
      <c r="AV59">
        <f t="shared" si="6"/>
        <v>39298.5</v>
      </c>
      <c r="AW59" s="32">
        <f t="shared" si="7"/>
        <v>0.25</v>
      </c>
      <c r="AX59" s="32" cm="1">
        <f t="array" ref="AX59">_xlfn.IFS(AQ59=0," ",AW59=20%,20%,AW59=25%,25%,AW59&lt;20%,"MV",AW59=21%,"MV",AW59=22%,"MV",AW59=23%,"MV",AW59=24%,MV)</f>
        <v>0.25</v>
      </c>
    </row>
    <row r="60" spans="1:50">
      <c r="A60" s="3">
        <v>31</v>
      </c>
      <c r="B60" s="1" t="s">
        <v>50</v>
      </c>
      <c r="C60" s="2" t="s">
        <v>367</v>
      </c>
      <c r="D60" s="7">
        <v>2897</v>
      </c>
      <c r="E60" s="7">
        <v>4649</v>
      </c>
      <c r="F60" s="7">
        <v>3050</v>
      </c>
      <c r="G60" s="7">
        <v>4141</v>
      </c>
      <c r="H60" s="7">
        <v>2932</v>
      </c>
      <c r="I60" s="7">
        <v>5118</v>
      </c>
      <c r="J60" s="7">
        <v>4694</v>
      </c>
      <c r="K60" s="7">
        <v>23974</v>
      </c>
      <c r="L60" s="7">
        <v>3056</v>
      </c>
      <c r="M60" s="7">
        <v>2494</v>
      </c>
      <c r="N60" s="7">
        <v>4551</v>
      </c>
      <c r="O60" s="7">
        <v>5041</v>
      </c>
      <c r="P60" s="7">
        <v>4465</v>
      </c>
      <c r="Q60" s="7">
        <v>3902</v>
      </c>
      <c r="R60" s="7">
        <v>3505</v>
      </c>
      <c r="S60" s="7">
        <v>5312</v>
      </c>
      <c r="T60" s="7">
        <v>4005</v>
      </c>
      <c r="U60" s="31">
        <v>3738</v>
      </c>
      <c r="V60" s="7">
        <v>4836</v>
      </c>
      <c r="W60" s="7">
        <v>6216</v>
      </c>
      <c r="X60" s="7">
        <v>3511</v>
      </c>
      <c r="Y60" s="7">
        <v>4159</v>
      </c>
      <c r="Z60" s="7">
        <v>5305</v>
      </c>
      <c r="AA60" s="7">
        <v>4681</v>
      </c>
      <c r="AB60" s="7">
        <v>5302</v>
      </c>
      <c r="AC60" s="7">
        <v>4091</v>
      </c>
      <c r="AE60" s="76">
        <f t="shared" si="8"/>
        <v>23974</v>
      </c>
      <c r="AF60" s="8">
        <f t="shared" si="9"/>
        <v>2494</v>
      </c>
      <c r="AG60" s="19">
        <f t="shared" si="10"/>
        <v>1995.2</v>
      </c>
      <c r="AH60" s="19">
        <f t="shared" si="11"/>
        <v>1870.5</v>
      </c>
      <c r="AM60">
        <f t="shared" si="2"/>
        <v>0</v>
      </c>
      <c r="AS60">
        <f t="shared" si="3"/>
        <v>0</v>
      </c>
      <c r="AT60">
        <f t="shared" si="4"/>
        <v>0</v>
      </c>
      <c r="AU60" s="32" t="str">
        <f t="shared" si="5"/>
        <v xml:space="preserve"> </v>
      </c>
      <c r="AV60">
        <f t="shared" si="6"/>
        <v>0</v>
      </c>
      <c r="AW60" s="32" t="str">
        <f t="shared" si="7"/>
        <v xml:space="preserve"> </v>
      </c>
      <c r="AX60" s="32" t="str" cm="1">
        <f t="array" ref="AX60">_xlfn.IFS(AQ60=0," ",AW60=20%,20%,AW60=25%,25%,AW60&lt;20%,"MV",AW60=21%,"MV",AW60=22%,"MV",AW60=23%,"MV",AW60=24%,MV)</f>
        <v xml:space="preserve"> </v>
      </c>
    </row>
    <row r="61" spans="1:50">
      <c r="A61" s="3">
        <v>32</v>
      </c>
      <c r="B61" s="1" t="s">
        <v>51</v>
      </c>
      <c r="C61" s="2" t="s">
        <v>367</v>
      </c>
      <c r="D61" s="7">
        <v>29308</v>
      </c>
      <c r="E61" s="7">
        <v>39164</v>
      </c>
      <c r="F61" s="7">
        <v>31233</v>
      </c>
      <c r="G61" s="7">
        <v>32333</v>
      </c>
      <c r="H61" s="7">
        <v>28962</v>
      </c>
      <c r="I61" s="7">
        <v>42987</v>
      </c>
      <c r="J61" s="7">
        <v>40965</v>
      </c>
      <c r="K61" s="7">
        <v>55105</v>
      </c>
      <c r="L61" s="7">
        <v>23409</v>
      </c>
      <c r="M61" s="7">
        <v>15274</v>
      </c>
      <c r="N61" s="7">
        <v>40965</v>
      </c>
      <c r="O61" s="7">
        <v>42344</v>
      </c>
      <c r="P61" s="7">
        <v>38278</v>
      </c>
      <c r="Q61" s="7">
        <v>43825</v>
      </c>
      <c r="R61" s="7">
        <v>25564</v>
      </c>
      <c r="S61" s="7">
        <v>42712</v>
      </c>
      <c r="T61" s="7">
        <v>33641</v>
      </c>
      <c r="U61" s="31">
        <v>33719</v>
      </c>
      <c r="V61" s="7">
        <v>66545</v>
      </c>
      <c r="W61" s="7">
        <v>19901</v>
      </c>
      <c r="X61" s="7">
        <v>44866</v>
      </c>
      <c r="Y61" s="7">
        <v>33759</v>
      </c>
      <c r="Z61" s="7">
        <v>44463</v>
      </c>
      <c r="AA61" s="7">
        <v>37713</v>
      </c>
      <c r="AB61" s="7">
        <v>44533</v>
      </c>
      <c r="AC61" s="7">
        <v>28197</v>
      </c>
      <c r="AE61" s="76">
        <f t="shared" si="8"/>
        <v>66545</v>
      </c>
      <c r="AF61" s="8">
        <f t="shared" si="9"/>
        <v>15274</v>
      </c>
      <c r="AG61" s="19">
        <f t="shared" si="10"/>
        <v>12219.2</v>
      </c>
      <c r="AH61" s="19">
        <f t="shared" si="11"/>
        <v>11455.5</v>
      </c>
      <c r="AM61">
        <f t="shared" si="2"/>
        <v>0</v>
      </c>
      <c r="AS61">
        <f t="shared" si="3"/>
        <v>0</v>
      </c>
      <c r="AT61">
        <f t="shared" si="4"/>
        <v>0</v>
      </c>
      <c r="AU61" s="32" t="str">
        <f t="shared" si="5"/>
        <v xml:space="preserve"> </v>
      </c>
      <c r="AV61">
        <f t="shared" si="6"/>
        <v>0</v>
      </c>
      <c r="AW61" s="32" t="str">
        <f t="shared" si="7"/>
        <v xml:space="preserve"> </v>
      </c>
      <c r="AX61" s="32" t="str" cm="1">
        <f t="array" ref="AX61">_xlfn.IFS(AQ61=0," ",AW61=20%,20%,AW61=25%,25%,AW61&lt;20%,"MV",AW61=21%,"MV",AW61=22%,"MV",AW61=23%,"MV",AW61=24%,MV)</f>
        <v xml:space="preserve"> </v>
      </c>
    </row>
    <row r="62" spans="1:50">
      <c r="A62" s="3">
        <v>33</v>
      </c>
      <c r="B62" s="1" t="s">
        <v>52</v>
      </c>
      <c r="C62" s="2" t="s">
        <v>367</v>
      </c>
      <c r="D62" s="7">
        <v>26606</v>
      </c>
      <c r="E62" s="7">
        <v>26822</v>
      </c>
      <c r="F62" s="7">
        <v>28837</v>
      </c>
      <c r="G62" s="7">
        <v>25104</v>
      </c>
      <c r="H62" s="7">
        <v>26924</v>
      </c>
      <c r="I62" s="7">
        <v>42017</v>
      </c>
      <c r="J62" s="7">
        <v>34411</v>
      </c>
      <c r="K62" s="7">
        <v>59013</v>
      </c>
      <c r="L62" s="7">
        <v>34462</v>
      </c>
      <c r="M62" s="7">
        <v>13477</v>
      </c>
      <c r="N62" s="7">
        <v>28870</v>
      </c>
      <c r="O62" s="7">
        <v>41389</v>
      </c>
      <c r="P62" s="7">
        <v>23966</v>
      </c>
      <c r="Q62" s="7">
        <v>33551</v>
      </c>
      <c r="R62" s="7">
        <v>37192</v>
      </c>
      <c r="S62" s="7">
        <v>46550</v>
      </c>
      <c r="T62" s="7">
        <v>32881</v>
      </c>
      <c r="U62" s="31">
        <v>24413</v>
      </c>
      <c r="V62" s="7">
        <v>44493</v>
      </c>
      <c r="W62" s="7">
        <v>23787</v>
      </c>
      <c r="X62" s="7">
        <v>27309</v>
      </c>
      <c r="Y62" s="7">
        <v>25941</v>
      </c>
      <c r="Z62" s="7">
        <v>43357</v>
      </c>
      <c r="AA62" s="7">
        <v>52018</v>
      </c>
      <c r="AB62" s="7">
        <v>43530</v>
      </c>
      <c r="AC62" s="7">
        <v>28162</v>
      </c>
      <c r="AE62" s="76">
        <f t="shared" si="8"/>
        <v>59013</v>
      </c>
      <c r="AF62" s="8">
        <f t="shared" si="9"/>
        <v>13477</v>
      </c>
      <c r="AG62" s="19">
        <f t="shared" si="10"/>
        <v>10781.6</v>
      </c>
      <c r="AH62" s="19">
        <f t="shared" si="11"/>
        <v>10107.75</v>
      </c>
      <c r="AK62">
        <v>3</v>
      </c>
      <c r="AL62" s="24">
        <v>3</v>
      </c>
      <c r="AM62">
        <f t="shared" si="2"/>
        <v>0</v>
      </c>
      <c r="AO62" s="80">
        <v>30323.25</v>
      </c>
      <c r="AP62" s="83">
        <f>AO62/AK62</f>
        <v>10107.75</v>
      </c>
      <c r="AQ62" s="28">
        <v>10107.75</v>
      </c>
      <c r="AR62" s="85">
        <f>AP62-AQ62</f>
        <v>0</v>
      </c>
      <c r="AS62">
        <f t="shared" si="3"/>
        <v>24413</v>
      </c>
      <c r="AT62">
        <f t="shared" si="4"/>
        <v>14305.25</v>
      </c>
      <c r="AU62" s="32">
        <f t="shared" si="5"/>
        <v>0.58596854135091958</v>
      </c>
      <c r="AV62">
        <f t="shared" si="6"/>
        <v>30323.25</v>
      </c>
      <c r="AW62" s="32">
        <f t="shared" si="7"/>
        <v>0.25</v>
      </c>
      <c r="AX62" s="32" cm="1">
        <f t="array" ref="AX62">_xlfn.IFS(AQ62=0," ",AW62=20%,20%,AW62=25%,25%,AW62&lt;20%,"MV",AW62=21%,"MV",AW62=22%,"MV",AW62=23%,"MV",AW62=24%,MV)</f>
        <v>0.25</v>
      </c>
    </row>
    <row r="63" spans="1:50">
      <c r="A63" s="3">
        <v>34</v>
      </c>
      <c r="B63" s="1" t="s">
        <v>53</v>
      </c>
      <c r="C63" s="2" t="s">
        <v>367</v>
      </c>
      <c r="D63" s="7">
        <v>9800</v>
      </c>
      <c r="E63" s="7">
        <v>8295</v>
      </c>
      <c r="F63" s="7">
        <v>10033</v>
      </c>
      <c r="G63" s="7">
        <v>8534</v>
      </c>
      <c r="H63" s="7">
        <v>9685</v>
      </c>
      <c r="I63" s="7">
        <v>12829</v>
      </c>
      <c r="J63" s="7">
        <v>10062</v>
      </c>
      <c r="K63" s="7">
        <v>24601</v>
      </c>
      <c r="L63" s="7">
        <v>12354</v>
      </c>
      <c r="M63" s="7">
        <v>3545</v>
      </c>
      <c r="N63" s="7">
        <v>8323</v>
      </c>
      <c r="O63" s="7">
        <v>12637</v>
      </c>
      <c r="P63" s="7">
        <v>8449</v>
      </c>
      <c r="Q63" s="7">
        <v>11184</v>
      </c>
      <c r="R63" s="7">
        <v>12804</v>
      </c>
      <c r="S63" s="7">
        <v>11639</v>
      </c>
      <c r="T63" s="7">
        <v>10039</v>
      </c>
      <c r="U63" s="31">
        <v>8207</v>
      </c>
      <c r="V63" s="7">
        <v>13154</v>
      </c>
      <c r="W63" s="7">
        <v>7559</v>
      </c>
      <c r="X63" s="7">
        <v>9753</v>
      </c>
      <c r="Y63" s="7">
        <v>9159</v>
      </c>
      <c r="Z63" s="7">
        <v>13265</v>
      </c>
      <c r="AA63" s="7">
        <v>14305</v>
      </c>
      <c r="AB63" s="7">
        <v>13291</v>
      </c>
      <c r="AC63" s="7">
        <v>9489</v>
      </c>
      <c r="AE63" s="76">
        <f t="shared" si="8"/>
        <v>24601</v>
      </c>
      <c r="AF63" s="8">
        <f t="shared" si="9"/>
        <v>3545</v>
      </c>
      <c r="AG63" s="19">
        <f t="shared" si="10"/>
        <v>2836</v>
      </c>
      <c r="AH63" s="19">
        <f t="shared" si="11"/>
        <v>2658.75</v>
      </c>
      <c r="AM63">
        <f t="shared" si="2"/>
        <v>0</v>
      </c>
      <c r="AS63">
        <f t="shared" si="3"/>
        <v>0</v>
      </c>
      <c r="AT63">
        <f t="shared" si="4"/>
        <v>0</v>
      </c>
      <c r="AU63" s="32" t="str">
        <f t="shared" si="5"/>
        <v xml:space="preserve"> </v>
      </c>
      <c r="AV63">
        <f t="shared" si="6"/>
        <v>0</v>
      </c>
      <c r="AW63" s="32" t="str">
        <f t="shared" si="7"/>
        <v xml:space="preserve"> </v>
      </c>
      <c r="AX63" s="32" t="str" cm="1">
        <f t="array" ref="AX63">_xlfn.IFS(AQ63=0," ",AW63=20%,20%,AW63=25%,25%,AW63&lt;20%,"MV",AW63=21%,"MV",AW63=22%,"MV",AW63=23%,"MV",AW63=24%,MV)</f>
        <v xml:space="preserve"> </v>
      </c>
    </row>
    <row r="64" spans="1:50">
      <c r="A64" s="3">
        <v>35</v>
      </c>
      <c r="B64" s="1" t="s">
        <v>54</v>
      </c>
      <c r="C64" s="2" t="s">
        <v>367</v>
      </c>
      <c r="D64" s="7">
        <v>3801</v>
      </c>
      <c r="E64" s="7">
        <v>7932</v>
      </c>
      <c r="F64" s="7">
        <v>13792</v>
      </c>
      <c r="G64" s="7">
        <v>4417</v>
      </c>
      <c r="H64" s="7">
        <v>3847</v>
      </c>
      <c r="I64" s="7">
        <v>6761</v>
      </c>
      <c r="J64" s="7">
        <v>5727</v>
      </c>
      <c r="K64" s="7">
        <v>18072</v>
      </c>
      <c r="L64" s="7">
        <v>7087</v>
      </c>
      <c r="M64" s="7">
        <v>3095</v>
      </c>
      <c r="N64" s="7">
        <v>5851</v>
      </c>
      <c r="O64" s="7">
        <v>6660</v>
      </c>
      <c r="P64" s="7">
        <v>6684</v>
      </c>
      <c r="Q64" s="7">
        <v>4681</v>
      </c>
      <c r="R64" s="7">
        <v>13232</v>
      </c>
      <c r="S64" s="7">
        <v>6442</v>
      </c>
      <c r="T64" s="7">
        <v>5292</v>
      </c>
      <c r="U64" s="31">
        <v>4589</v>
      </c>
      <c r="V64" s="7">
        <v>5805</v>
      </c>
      <c r="W64" s="7">
        <v>5185</v>
      </c>
      <c r="X64" s="7">
        <v>3902</v>
      </c>
      <c r="Y64" s="7">
        <v>7051</v>
      </c>
      <c r="Z64" s="7">
        <v>6984</v>
      </c>
      <c r="AA64" s="7">
        <v>5983</v>
      </c>
      <c r="AB64" s="7">
        <v>7004</v>
      </c>
      <c r="AC64" s="7">
        <v>6017</v>
      </c>
      <c r="AE64" s="76">
        <f t="shared" si="8"/>
        <v>18072</v>
      </c>
      <c r="AF64" s="8">
        <f t="shared" si="9"/>
        <v>3095</v>
      </c>
      <c r="AG64" s="19">
        <f t="shared" si="10"/>
        <v>2476</v>
      </c>
      <c r="AH64" s="19">
        <f t="shared" si="11"/>
        <v>2321.25</v>
      </c>
      <c r="AM64">
        <f t="shared" si="2"/>
        <v>0</v>
      </c>
      <c r="AS64">
        <f t="shared" si="3"/>
        <v>0</v>
      </c>
      <c r="AT64">
        <f t="shared" si="4"/>
        <v>0</v>
      </c>
      <c r="AU64" s="32" t="str">
        <f t="shared" si="5"/>
        <v xml:space="preserve"> </v>
      </c>
      <c r="AV64">
        <f t="shared" si="6"/>
        <v>0</v>
      </c>
      <c r="AW64" s="32" t="str">
        <f t="shared" si="7"/>
        <v xml:space="preserve"> </v>
      </c>
      <c r="AX64" s="32" t="str" cm="1">
        <f t="array" ref="AX64">_xlfn.IFS(AQ64=0," ",AW64=20%,20%,AW64=25%,25%,AW64&lt;20%,"MV",AW64=21%,"MV",AW64=22%,"MV",AW64=23%,"MV",AW64=24%,MV)</f>
        <v xml:space="preserve"> </v>
      </c>
    </row>
    <row r="65" spans="1:50">
      <c r="A65" s="3">
        <v>36</v>
      </c>
      <c r="B65" s="1" t="s">
        <v>55</v>
      </c>
      <c r="C65" s="2" t="s">
        <v>367</v>
      </c>
      <c r="D65" s="7">
        <v>14744</v>
      </c>
      <c r="E65" s="7">
        <v>20808</v>
      </c>
      <c r="F65" s="7">
        <v>23846</v>
      </c>
      <c r="G65" s="7">
        <v>20016</v>
      </c>
      <c r="H65" s="7">
        <v>14569</v>
      </c>
      <c r="I65" s="7">
        <v>20218</v>
      </c>
      <c r="J65" s="7">
        <v>21578</v>
      </c>
      <c r="K65" s="7">
        <v>55105</v>
      </c>
      <c r="L65" s="7">
        <v>26010</v>
      </c>
      <c r="M65" s="7">
        <v>11916</v>
      </c>
      <c r="N65" s="7">
        <v>22369</v>
      </c>
      <c r="O65" s="7">
        <v>19915</v>
      </c>
      <c r="P65" s="7">
        <v>19893</v>
      </c>
      <c r="Q65" s="7">
        <v>17947</v>
      </c>
      <c r="R65" s="7">
        <v>30430</v>
      </c>
      <c r="S65" s="7">
        <v>23560</v>
      </c>
      <c r="T65" s="7">
        <v>15822</v>
      </c>
      <c r="U65" s="31">
        <v>16239</v>
      </c>
      <c r="V65" s="7">
        <v>24181</v>
      </c>
      <c r="W65" s="7">
        <v>18225</v>
      </c>
      <c r="X65" s="7">
        <v>16190</v>
      </c>
      <c r="Y65" s="7">
        <v>16959</v>
      </c>
      <c r="Z65" s="7">
        <v>20990</v>
      </c>
      <c r="AA65" s="7">
        <v>27309</v>
      </c>
      <c r="AB65" s="7">
        <v>20946</v>
      </c>
      <c r="AC65" s="7">
        <v>24248</v>
      </c>
      <c r="AE65" s="76">
        <f t="shared" si="8"/>
        <v>55105</v>
      </c>
      <c r="AF65" s="8">
        <f t="shared" si="9"/>
        <v>11916</v>
      </c>
      <c r="AG65" s="19">
        <f t="shared" si="10"/>
        <v>9532.7999999999993</v>
      </c>
      <c r="AH65" s="19">
        <f t="shared" si="11"/>
        <v>8937</v>
      </c>
      <c r="AK65">
        <v>1</v>
      </c>
      <c r="AL65" s="24">
        <v>1</v>
      </c>
      <c r="AM65">
        <f t="shared" si="2"/>
        <v>0</v>
      </c>
      <c r="AO65" s="80">
        <v>9532.7999999999993</v>
      </c>
      <c r="AP65" s="83">
        <f>AO65/AK65</f>
        <v>9532.7999999999993</v>
      </c>
      <c r="AQ65" s="28">
        <v>9532.7999999999993</v>
      </c>
      <c r="AR65" s="85">
        <f>AP65-AQ65</f>
        <v>0</v>
      </c>
      <c r="AS65">
        <f t="shared" si="3"/>
        <v>16239</v>
      </c>
      <c r="AT65">
        <f t="shared" si="4"/>
        <v>6706.2000000000007</v>
      </c>
      <c r="AU65" s="32">
        <f t="shared" si="5"/>
        <v>0.41296877886569372</v>
      </c>
      <c r="AV65">
        <f t="shared" si="6"/>
        <v>9532.7999999999993</v>
      </c>
      <c r="AW65" s="32">
        <f t="shared" si="7"/>
        <v>0.2</v>
      </c>
      <c r="AX65" s="32" cm="1">
        <f t="array" ref="AX65">_xlfn.IFS(AQ65=0," ",AW65=20%,20%,AW65=25%,25%,AW65&lt;20%,"MV",AW65=21%,"MV",AW65=22%,"MV",AW65=23%,"MV",AW65=24%,MV)</f>
        <v>0.2</v>
      </c>
    </row>
    <row r="66" spans="1:50">
      <c r="A66" s="3">
        <v>37</v>
      </c>
      <c r="B66" s="1" t="s">
        <v>56</v>
      </c>
      <c r="C66" s="2" t="s">
        <v>367</v>
      </c>
      <c r="D66" s="7">
        <v>3439</v>
      </c>
      <c r="E66" s="7">
        <v>9428</v>
      </c>
      <c r="F66" s="7">
        <v>11843</v>
      </c>
      <c r="G66" s="7">
        <v>3689</v>
      </c>
      <c r="H66" s="7">
        <v>3480</v>
      </c>
      <c r="I66" s="7">
        <v>6821</v>
      </c>
      <c r="J66" s="7">
        <v>6593</v>
      </c>
      <c r="K66" s="7">
        <v>24897</v>
      </c>
      <c r="L66" s="7">
        <v>5202</v>
      </c>
      <c r="M66" s="7">
        <v>3613</v>
      </c>
      <c r="N66" s="7">
        <v>6372</v>
      </c>
      <c r="O66" s="7">
        <v>6719</v>
      </c>
      <c r="P66" s="7">
        <v>9527</v>
      </c>
      <c r="Q66" s="7">
        <v>5462</v>
      </c>
      <c r="R66" s="7">
        <v>10071</v>
      </c>
      <c r="S66" s="7">
        <v>6685</v>
      </c>
      <c r="T66" s="7">
        <v>5338</v>
      </c>
      <c r="U66" s="31">
        <v>4709</v>
      </c>
      <c r="V66" s="7">
        <v>11983</v>
      </c>
      <c r="W66" s="7">
        <v>6023</v>
      </c>
      <c r="X66" s="7">
        <v>5462</v>
      </c>
      <c r="Y66" s="7">
        <v>7559</v>
      </c>
      <c r="Z66" s="7">
        <v>7048</v>
      </c>
      <c r="AA66" s="7">
        <v>11574</v>
      </c>
      <c r="AB66" s="7">
        <v>7066</v>
      </c>
      <c r="AC66" s="7">
        <v>8943</v>
      </c>
      <c r="AE66" s="76">
        <f t="shared" si="8"/>
        <v>24897</v>
      </c>
      <c r="AF66" s="8">
        <f t="shared" si="9"/>
        <v>3439</v>
      </c>
      <c r="AG66" s="19">
        <f t="shared" si="10"/>
        <v>2751.2</v>
      </c>
      <c r="AH66" s="19">
        <f t="shared" si="11"/>
        <v>2579.25</v>
      </c>
      <c r="AM66">
        <f t="shared" si="2"/>
        <v>0</v>
      </c>
      <c r="AS66">
        <f t="shared" si="3"/>
        <v>0</v>
      </c>
      <c r="AT66">
        <f t="shared" si="4"/>
        <v>0</v>
      </c>
      <c r="AU66" s="32" t="str">
        <f t="shared" si="5"/>
        <v xml:space="preserve"> </v>
      </c>
      <c r="AV66">
        <f t="shared" si="6"/>
        <v>0</v>
      </c>
      <c r="AW66" s="32" t="str">
        <f t="shared" si="7"/>
        <v xml:space="preserve"> </v>
      </c>
      <c r="AX66" s="32" t="str" cm="1">
        <f t="array" ref="AX66">_xlfn.IFS(AQ66=0," ",AW66=20%,20%,AW66=25%,25%,AW66&lt;20%,"MV",AW66=21%,"MV",AW66=22%,"MV",AW66=23%,"MV",AW66=24%,MV)</f>
        <v xml:space="preserve"> </v>
      </c>
    </row>
    <row r="67" spans="1:50">
      <c r="A67" s="3">
        <v>38</v>
      </c>
      <c r="B67" s="1" t="s">
        <v>57</v>
      </c>
      <c r="C67" s="2" t="s">
        <v>367</v>
      </c>
      <c r="D67" s="7">
        <v>3114</v>
      </c>
      <c r="E67" s="7">
        <v>8941</v>
      </c>
      <c r="F67" s="7">
        <v>11843</v>
      </c>
      <c r="G67" s="7">
        <v>2515</v>
      </c>
      <c r="H67" s="7">
        <v>3077</v>
      </c>
      <c r="I67" s="7">
        <v>5638</v>
      </c>
      <c r="J67" s="7">
        <v>5812</v>
      </c>
      <c r="K67" s="7">
        <v>20664</v>
      </c>
      <c r="L67" s="7">
        <v>4681</v>
      </c>
      <c r="M67" s="7">
        <v>2160</v>
      </c>
      <c r="N67" s="7">
        <v>5722</v>
      </c>
      <c r="O67" s="7">
        <v>5554</v>
      </c>
      <c r="P67" s="7">
        <v>8670</v>
      </c>
      <c r="Q67" s="7">
        <v>4551</v>
      </c>
      <c r="R67" s="7">
        <v>10071</v>
      </c>
      <c r="S67" s="7">
        <v>5872</v>
      </c>
      <c r="T67" s="7">
        <v>4411</v>
      </c>
      <c r="U67" s="31">
        <v>3679</v>
      </c>
      <c r="V67" s="7">
        <v>11607</v>
      </c>
      <c r="W67" s="7">
        <v>5134</v>
      </c>
      <c r="X67" s="7">
        <v>3902</v>
      </c>
      <c r="Y67" s="7">
        <v>7268</v>
      </c>
      <c r="Z67" s="7">
        <v>5851</v>
      </c>
      <c r="AA67" s="7">
        <v>9103</v>
      </c>
      <c r="AB67" s="7">
        <v>5840</v>
      </c>
      <c r="AC67" s="7">
        <v>7991</v>
      </c>
      <c r="AE67" s="76">
        <f t="shared" si="8"/>
        <v>20664</v>
      </c>
      <c r="AF67" s="8">
        <f t="shared" si="9"/>
        <v>2160</v>
      </c>
      <c r="AG67" s="19">
        <f t="shared" si="10"/>
        <v>1728</v>
      </c>
      <c r="AH67" s="19">
        <f t="shared" si="11"/>
        <v>1620</v>
      </c>
      <c r="AM67">
        <f t="shared" si="2"/>
        <v>0</v>
      </c>
      <c r="AS67">
        <f t="shared" si="3"/>
        <v>0</v>
      </c>
      <c r="AT67">
        <f t="shared" si="4"/>
        <v>0</v>
      </c>
      <c r="AU67" s="32" t="str">
        <f t="shared" si="5"/>
        <v xml:space="preserve"> </v>
      </c>
      <c r="AV67">
        <f t="shared" si="6"/>
        <v>0</v>
      </c>
      <c r="AW67" s="32" t="str">
        <f t="shared" si="7"/>
        <v xml:space="preserve"> </v>
      </c>
      <c r="AX67" s="32" t="str" cm="1">
        <f t="array" ref="AX67">_xlfn.IFS(AQ67=0," ",AW67=20%,20%,AW67=25%,25%,AW67&lt;20%,"MV",AW67=21%,"MV",AW67=22%,"MV",AW67=23%,"MV",AW67=24%,MV)</f>
        <v xml:space="preserve"> </v>
      </c>
    </row>
    <row r="68" spans="1:50">
      <c r="A68" s="3">
        <v>39</v>
      </c>
      <c r="B68" s="1" t="s">
        <v>58</v>
      </c>
      <c r="C68" s="2" t="s">
        <v>367</v>
      </c>
      <c r="D68" s="7">
        <v>27418</v>
      </c>
      <c r="E68" s="7">
        <v>16212</v>
      </c>
      <c r="F68" s="7">
        <v>13665</v>
      </c>
      <c r="G68" s="7">
        <v>11418</v>
      </c>
      <c r="H68" s="7">
        <v>27747</v>
      </c>
      <c r="I68" s="7">
        <v>18219</v>
      </c>
      <c r="J68" s="7">
        <v>14820</v>
      </c>
      <c r="K68" s="7">
        <v>53479</v>
      </c>
      <c r="L68" s="7">
        <v>14955</v>
      </c>
      <c r="M68" s="7">
        <v>6825</v>
      </c>
      <c r="N68" s="7">
        <v>18336</v>
      </c>
      <c r="O68" s="7">
        <v>17947</v>
      </c>
      <c r="P68" s="7">
        <v>20729</v>
      </c>
      <c r="Q68" s="7">
        <v>18596</v>
      </c>
      <c r="R68" s="7">
        <v>18383</v>
      </c>
      <c r="S68" s="7">
        <v>16527</v>
      </c>
      <c r="T68" s="7">
        <v>14257</v>
      </c>
      <c r="U68" s="31">
        <v>11247</v>
      </c>
      <c r="V68" s="7">
        <v>23213</v>
      </c>
      <c r="W68" s="7">
        <v>13084</v>
      </c>
      <c r="X68" s="7">
        <v>9753</v>
      </c>
      <c r="Y68" s="7">
        <v>20151</v>
      </c>
      <c r="Z68" s="7">
        <v>18921</v>
      </c>
      <c r="AA68" s="7">
        <v>32511</v>
      </c>
      <c r="AB68" s="7">
        <v>18873</v>
      </c>
      <c r="AC68" s="7">
        <v>19367</v>
      </c>
      <c r="AE68" s="76">
        <f t="shared" si="8"/>
        <v>53479</v>
      </c>
      <c r="AF68" s="8">
        <f t="shared" si="9"/>
        <v>6825</v>
      </c>
      <c r="AG68" s="19">
        <f t="shared" si="10"/>
        <v>5460</v>
      </c>
      <c r="AH68" s="19">
        <f t="shared" si="11"/>
        <v>5118.75</v>
      </c>
      <c r="AK68">
        <v>4</v>
      </c>
      <c r="AL68" s="24">
        <v>4</v>
      </c>
      <c r="AM68">
        <f t="shared" si="2"/>
        <v>0</v>
      </c>
      <c r="AO68" s="80">
        <v>21840</v>
      </c>
      <c r="AP68" s="83">
        <f>AO68/AK68</f>
        <v>5460</v>
      </c>
      <c r="AQ68" s="28">
        <v>5460</v>
      </c>
      <c r="AR68" s="85">
        <f>AP68-AQ68</f>
        <v>0</v>
      </c>
      <c r="AS68">
        <f t="shared" si="3"/>
        <v>11247</v>
      </c>
      <c r="AT68">
        <f t="shared" si="4"/>
        <v>5787</v>
      </c>
      <c r="AU68" s="32">
        <f t="shared" si="5"/>
        <v>0.51453720992264607</v>
      </c>
      <c r="AV68">
        <f t="shared" si="6"/>
        <v>21840</v>
      </c>
      <c r="AW68" s="32">
        <f t="shared" si="7"/>
        <v>0.2</v>
      </c>
      <c r="AX68" s="32" cm="1">
        <f t="array" ref="AX68">_xlfn.IFS(AQ68=0," ",AW68=20%,20%,AW68=25%,25%,AW68&lt;20%,"MV",AW68=21%,"MV",AW68=22%,"MV",AW68=23%,"MV",AW68=24%,MV)</f>
        <v>0.2</v>
      </c>
    </row>
    <row r="69" spans="1:50">
      <c r="A69" s="3">
        <v>40</v>
      </c>
      <c r="B69" s="1" t="s">
        <v>59</v>
      </c>
      <c r="C69" s="2" t="s">
        <v>367</v>
      </c>
      <c r="D69" s="7">
        <v>9251</v>
      </c>
      <c r="E69" s="7">
        <v>19547</v>
      </c>
      <c r="F69" s="7">
        <v>27554</v>
      </c>
      <c r="G69" s="7">
        <v>11418</v>
      </c>
      <c r="H69" s="7">
        <v>9141</v>
      </c>
      <c r="I69" s="7">
        <v>16376</v>
      </c>
      <c r="J69" s="7">
        <v>14820</v>
      </c>
      <c r="K69" s="7">
        <v>57073</v>
      </c>
      <c r="L69" s="7">
        <v>14955</v>
      </c>
      <c r="M69" s="7">
        <v>5264</v>
      </c>
      <c r="N69" s="7">
        <v>18336</v>
      </c>
      <c r="O69" s="7">
        <v>16130</v>
      </c>
      <c r="P69" s="7">
        <v>13278</v>
      </c>
      <c r="Q69" s="7">
        <v>14305</v>
      </c>
      <c r="R69" s="7">
        <v>22552</v>
      </c>
      <c r="S69" s="7">
        <v>16527</v>
      </c>
      <c r="T69" s="7">
        <v>12817</v>
      </c>
      <c r="U69" s="31">
        <v>12366</v>
      </c>
      <c r="V69" s="7">
        <v>24181</v>
      </c>
      <c r="W69" s="7">
        <v>9890</v>
      </c>
      <c r="X69" s="7">
        <v>15605</v>
      </c>
      <c r="Y69" s="7">
        <v>26956</v>
      </c>
      <c r="Z69" s="7">
        <v>16907</v>
      </c>
      <c r="AA69" s="7">
        <v>24189</v>
      </c>
      <c r="AB69" s="7">
        <v>16965</v>
      </c>
      <c r="AC69" s="7">
        <v>10667</v>
      </c>
      <c r="AE69" s="76">
        <f t="shared" si="8"/>
        <v>57073</v>
      </c>
      <c r="AF69" s="8">
        <f t="shared" si="9"/>
        <v>5264</v>
      </c>
      <c r="AG69" s="19">
        <f t="shared" si="10"/>
        <v>4211.2</v>
      </c>
      <c r="AH69" s="19">
        <f t="shared" si="11"/>
        <v>3948</v>
      </c>
      <c r="AM69">
        <f t="shared" si="2"/>
        <v>0</v>
      </c>
      <c r="AS69">
        <f t="shared" si="3"/>
        <v>0</v>
      </c>
      <c r="AT69">
        <f t="shared" si="4"/>
        <v>0</v>
      </c>
      <c r="AU69" s="32" t="str">
        <f t="shared" si="5"/>
        <v xml:space="preserve"> </v>
      </c>
      <c r="AV69">
        <f t="shared" si="6"/>
        <v>0</v>
      </c>
      <c r="AW69" s="32" t="str">
        <f t="shared" si="7"/>
        <v xml:space="preserve"> </v>
      </c>
      <c r="AX69" s="32" t="str" cm="1">
        <f t="array" ref="AX69">_xlfn.IFS(AQ69=0," ",AW69=20%,20%,AW69=25%,25%,AW69&lt;20%,"MV",AW69=21%,"MV",AW69=22%,"MV",AW69=23%,"MV",AW69=24%,MV)</f>
        <v xml:space="preserve"> </v>
      </c>
    </row>
    <row r="70" spans="1:50">
      <c r="A70" s="3">
        <v>41</v>
      </c>
      <c r="B70" s="1" t="s">
        <v>60</v>
      </c>
      <c r="C70" s="2" t="s">
        <v>367</v>
      </c>
      <c r="D70" s="7">
        <v>2841</v>
      </c>
      <c r="E70" s="7">
        <v>7021</v>
      </c>
      <c r="F70" s="7">
        <v>7363</v>
      </c>
      <c r="G70" s="7">
        <v>3849</v>
      </c>
      <c r="H70" s="7">
        <v>2875</v>
      </c>
      <c r="I70" s="7">
        <v>5732</v>
      </c>
      <c r="J70" s="7">
        <v>4877</v>
      </c>
      <c r="K70" s="7">
        <v>20287</v>
      </c>
      <c r="L70" s="7">
        <v>4551</v>
      </c>
      <c r="M70" s="7">
        <v>1996</v>
      </c>
      <c r="N70" s="7">
        <v>4811</v>
      </c>
      <c r="O70" s="7">
        <v>5647</v>
      </c>
      <c r="P70" s="7">
        <v>11355</v>
      </c>
      <c r="Q70" s="7">
        <v>4162</v>
      </c>
      <c r="R70" s="7">
        <v>6580</v>
      </c>
      <c r="S70" s="7">
        <v>5534</v>
      </c>
      <c r="T70" s="7">
        <v>4485</v>
      </c>
      <c r="U70" s="31">
        <v>4037</v>
      </c>
      <c r="V70" s="7">
        <v>7351</v>
      </c>
      <c r="W70" s="7">
        <v>4402</v>
      </c>
      <c r="X70" s="7">
        <v>2731</v>
      </c>
      <c r="Y70" s="7">
        <v>4535</v>
      </c>
      <c r="Z70" s="7">
        <v>5944</v>
      </c>
      <c r="AA70" s="7">
        <v>9364</v>
      </c>
      <c r="AB70" s="7">
        <v>5937</v>
      </c>
      <c r="AC70" s="7">
        <v>7243</v>
      </c>
      <c r="AE70" s="76">
        <f t="shared" si="8"/>
        <v>20287</v>
      </c>
      <c r="AF70" s="8">
        <f t="shared" si="9"/>
        <v>1996</v>
      </c>
      <c r="AG70" s="19">
        <f t="shared" si="10"/>
        <v>1596.8</v>
      </c>
      <c r="AH70" s="19">
        <f t="shared" si="11"/>
        <v>1497</v>
      </c>
      <c r="AK70">
        <v>3</v>
      </c>
      <c r="AL70" s="24">
        <v>3</v>
      </c>
      <c r="AM70">
        <f t="shared" si="2"/>
        <v>0</v>
      </c>
      <c r="AO70" s="80">
        <v>4790.3999999999996</v>
      </c>
      <c r="AP70" s="83">
        <f>AO70/AK70</f>
        <v>1596.8</v>
      </c>
      <c r="AQ70" s="28">
        <v>1596.8</v>
      </c>
      <c r="AR70" s="85">
        <f>AP70-AQ70</f>
        <v>0</v>
      </c>
      <c r="AS70">
        <f t="shared" si="3"/>
        <v>4037</v>
      </c>
      <c r="AT70">
        <f t="shared" si="4"/>
        <v>2440.1999999999998</v>
      </c>
      <c r="AU70" s="32">
        <f t="shared" si="5"/>
        <v>0.60445875650235315</v>
      </c>
      <c r="AV70">
        <f t="shared" si="6"/>
        <v>4790.3999999999996</v>
      </c>
      <c r="AW70" s="32">
        <f t="shared" si="7"/>
        <v>0.2</v>
      </c>
      <c r="AX70" s="32" cm="1">
        <f t="array" ref="AX70">_xlfn.IFS(AQ70=0," ",AW70=20%,20%,AW70=25%,25%,AW70&lt;20%,"MV",AW70=21%,"MV",AW70=22%,"MV",AW70=23%,"MV",AW70=24%,MV)</f>
        <v>0.2</v>
      </c>
    </row>
    <row r="71" spans="1:50">
      <c r="A71" s="3">
        <v>42</v>
      </c>
      <c r="B71" s="1" t="s">
        <v>61</v>
      </c>
      <c r="C71" s="2" t="s">
        <v>367</v>
      </c>
      <c r="D71" s="7">
        <v>3847</v>
      </c>
      <c r="E71" s="7">
        <v>7722</v>
      </c>
      <c r="F71" s="7">
        <v>8302</v>
      </c>
      <c r="G71" s="7">
        <v>3876</v>
      </c>
      <c r="H71" s="7">
        <v>3801</v>
      </c>
      <c r="I71" s="7">
        <v>5171</v>
      </c>
      <c r="J71" s="7">
        <v>5862</v>
      </c>
      <c r="K71" s="7">
        <v>38378</v>
      </c>
      <c r="L71" s="7">
        <v>4551</v>
      </c>
      <c r="M71" s="7">
        <v>3250</v>
      </c>
      <c r="N71" s="7">
        <v>7283</v>
      </c>
      <c r="O71" s="7">
        <v>5094</v>
      </c>
      <c r="P71" s="7">
        <v>7095</v>
      </c>
      <c r="Q71" s="7">
        <v>6243</v>
      </c>
      <c r="R71" s="7">
        <v>6796</v>
      </c>
      <c r="S71" s="7">
        <v>7336</v>
      </c>
      <c r="T71" s="7">
        <v>4047</v>
      </c>
      <c r="U71" s="31">
        <v>4051</v>
      </c>
      <c r="V71" s="7">
        <v>7351</v>
      </c>
      <c r="W71" s="7">
        <v>5538</v>
      </c>
      <c r="X71" s="7">
        <v>3902</v>
      </c>
      <c r="Y71" s="7">
        <v>6098</v>
      </c>
      <c r="Z71" s="7">
        <v>5332</v>
      </c>
      <c r="AA71" s="7">
        <v>13785</v>
      </c>
      <c r="AB71" s="7">
        <v>5356</v>
      </c>
      <c r="AC71" s="7">
        <v>7386</v>
      </c>
      <c r="AE71" s="76">
        <f t="shared" si="8"/>
        <v>38378</v>
      </c>
      <c r="AF71" s="8">
        <f t="shared" si="9"/>
        <v>3250</v>
      </c>
      <c r="AG71" s="19">
        <f t="shared" si="10"/>
        <v>2600</v>
      </c>
      <c r="AH71" s="19">
        <f t="shared" si="11"/>
        <v>2437.5</v>
      </c>
      <c r="AM71">
        <f t="shared" si="2"/>
        <v>0</v>
      </c>
      <c r="AS71">
        <f t="shared" si="3"/>
        <v>0</v>
      </c>
      <c r="AT71">
        <f t="shared" si="4"/>
        <v>0</v>
      </c>
      <c r="AU71" s="32" t="str">
        <f t="shared" si="5"/>
        <v xml:space="preserve"> </v>
      </c>
      <c r="AV71">
        <f t="shared" si="6"/>
        <v>0</v>
      </c>
      <c r="AW71" s="32" t="str">
        <f t="shared" si="7"/>
        <v xml:space="preserve"> </v>
      </c>
      <c r="AX71" s="32" t="str" cm="1">
        <f t="array" ref="AX71">_xlfn.IFS(AQ71=0," ",AW71=20%,20%,AW71=25%,25%,AW71&lt;20%,"MV",AW71=21%,"MV",AW71=22%,"MV",AW71=23%,"MV",AW71=24%,MV)</f>
        <v xml:space="preserve"> </v>
      </c>
    </row>
    <row r="72" spans="1:50">
      <c r="A72" s="3">
        <v>43</v>
      </c>
      <c r="B72" s="1" t="s">
        <v>62</v>
      </c>
      <c r="C72" s="2" t="s">
        <v>367</v>
      </c>
      <c r="D72" s="7">
        <v>12488</v>
      </c>
      <c r="E72" s="7">
        <v>12679</v>
      </c>
      <c r="F72" s="7">
        <v>11064</v>
      </c>
      <c r="G72" s="7">
        <v>14818</v>
      </c>
      <c r="H72" s="7">
        <v>12638</v>
      </c>
      <c r="I72" s="7">
        <v>15347</v>
      </c>
      <c r="J72" s="7">
        <v>16540</v>
      </c>
      <c r="K72" s="7">
        <v>22130</v>
      </c>
      <c r="L72" s="7">
        <v>11053</v>
      </c>
      <c r="M72" s="7">
        <v>16749</v>
      </c>
      <c r="N72" s="7">
        <v>10404</v>
      </c>
      <c r="O72" s="7">
        <v>15117</v>
      </c>
      <c r="P72" s="7">
        <v>16678</v>
      </c>
      <c r="Q72" s="7">
        <v>15086</v>
      </c>
      <c r="R72" s="7">
        <v>13265</v>
      </c>
      <c r="S72" s="7">
        <v>14652</v>
      </c>
      <c r="T72" s="7">
        <v>12012</v>
      </c>
      <c r="U72" s="31">
        <v>12211</v>
      </c>
      <c r="V72" s="7">
        <v>9801</v>
      </c>
      <c r="W72" s="7">
        <v>9838</v>
      </c>
      <c r="X72" s="7">
        <v>4681</v>
      </c>
      <c r="Y72" s="7">
        <v>11826</v>
      </c>
      <c r="Z72" s="7">
        <v>15892</v>
      </c>
      <c r="AA72" s="7">
        <v>10534</v>
      </c>
      <c r="AB72" s="7">
        <v>15899</v>
      </c>
      <c r="AC72" s="7">
        <v>15015</v>
      </c>
      <c r="AE72" s="76">
        <f t="shared" si="8"/>
        <v>22130</v>
      </c>
      <c r="AF72" s="8">
        <f t="shared" si="9"/>
        <v>4681</v>
      </c>
      <c r="AG72" s="19">
        <f t="shared" si="10"/>
        <v>3744.8</v>
      </c>
      <c r="AH72" s="19">
        <f t="shared" si="11"/>
        <v>3510.75</v>
      </c>
      <c r="AM72">
        <f t="shared" ref="AM72:AM135" si="13">AK72-AL72</f>
        <v>0</v>
      </c>
      <c r="AS72">
        <f t="shared" ref="AS72:AS135" si="14">IF(AK72&gt;0,U72,0)</f>
        <v>0</v>
      </c>
      <c r="AT72">
        <f t="shared" ref="AT72:AT135" si="15">AS72-AQ72</f>
        <v>0</v>
      </c>
      <c r="AU72" s="32" t="str">
        <f t="shared" ref="AU72:AU135" si="16">IF(AQ72&gt;0,((AT72*100%)/AS72)," ")</f>
        <v xml:space="preserve"> </v>
      </c>
      <c r="AV72">
        <f t="shared" ref="AV72:AV135" si="17">AK72*AQ72</f>
        <v>0</v>
      </c>
      <c r="AW72" s="32" t="str">
        <f t="shared" ref="AW72:AW135" si="18">IF(AQ72=0," ",ROUND(100%-(AQ72/AF72),2))</f>
        <v xml:space="preserve"> </v>
      </c>
      <c r="AX72" s="32" t="str" cm="1">
        <f t="array" ref="AX72">_xlfn.IFS(AQ72=0," ",AW72=20%,20%,AW72=25%,25%,AW72&lt;20%,"MV",AW72=21%,"MV",AW72=22%,"MV",AW72=23%,"MV",AW72=24%,MV)</f>
        <v xml:space="preserve"> </v>
      </c>
    </row>
    <row r="73" spans="1:50">
      <c r="A73" s="3">
        <v>44</v>
      </c>
      <c r="B73" s="1" t="s">
        <v>63</v>
      </c>
      <c r="C73" s="2" t="s">
        <v>367</v>
      </c>
      <c r="D73" s="7">
        <v>27747</v>
      </c>
      <c r="E73" s="7">
        <v>33531</v>
      </c>
      <c r="F73" s="7">
        <v>30080</v>
      </c>
      <c r="G73" s="7">
        <v>23735</v>
      </c>
      <c r="H73" s="7">
        <v>27418</v>
      </c>
      <c r="I73" s="7">
        <v>44830</v>
      </c>
      <c r="J73" s="7">
        <v>36657</v>
      </c>
      <c r="K73" s="7">
        <v>106276</v>
      </c>
      <c r="L73" s="7">
        <v>24709</v>
      </c>
      <c r="M73" s="7">
        <v>20279</v>
      </c>
      <c r="N73" s="7">
        <v>36673</v>
      </c>
      <c r="O73" s="7">
        <v>44160</v>
      </c>
      <c r="P73" s="7">
        <v>29630</v>
      </c>
      <c r="Q73" s="7">
        <v>37453</v>
      </c>
      <c r="R73" s="7">
        <v>31329</v>
      </c>
      <c r="S73" s="7">
        <v>37201</v>
      </c>
      <c r="T73" s="7">
        <v>35082</v>
      </c>
      <c r="U73" s="31">
        <v>26611</v>
      </c>
      <c r="V73" s="7">
        <v>69253</v>
      </c>
      <c r="W73" s="7">
        <v>30064</v>
      </c>
      <c r="X73" s="7">
        <v>28285</v>
      </c>
      <c r="Y73" s="7">
        <v>30703</v>
      </c>
      <c r="Z73" s="7">
        <v>46466</v>
      </c>
      <c r="AA73" s="7">
        <v>61252</v>
      </c>
      <c r="AB73" s="7">
        <v>46441</v>
      </c>
      <c r="AC73" s="7">
        <v>40382</v>
      </c>
      <c r="AE73" s="76">
        <f t="shared" si="8"/>
        <v>106276</v>
      </c>
      <c r="AF73" s="8">
        <f t="shared" si="9"/>
        <v>20279</v>
      </c>
      <c r="AG73" s="19">
        <f t="shared" si="10"/>
        <v>16223.2</v>
      </c>
      <c r="AH73" s="19">
        <f t="shared" si="11"/>
        <v>15209.25</v>
      </c>
      <c r="AK73">
        <v>8</v>
      </c>
      <c r="AL73" s="24">
        <v>8</v>
      </c>
      <c r="AM73">
        <f t="shared" si="13"/>
        <v>0</v>
      </c>
      <c r="AO73" s="80">
        <v>121674</v>
      </c>
      <c r="AP73" s="83">
        <f>AO73/AK73</f>
        <v>15209.25</v>
      </c>
      <c r="AQ73" s="28">
        <v>15209.25</v>
      </c>
      <c r="AR73" s="85">
        <f t="shared" ref="AR73:AR74" si="19">AP73-AQ73</f>
        <v>0</v>
      </c>
      <c r="AS73">
        <f t="shared" si="14"/>
        <v>26611</v>
      </c>
      <c r="AT73">
        <f t="shared" si="15"/>
        <v>11401.75</v>
      </c>
      <c r="AU73" s="32">
        <f t="shared" si="16"/>
        <v>0.42846003532373833</v>
      </c>
      <c r="AV73">
        <f t="shared" si="17"/>
        <v>121674</v>
      </c>
      <c r="AW73" s="32">
        <f t="shared" si="18"/>
        <v>0.25</v>
      </c>
      <c r="AX73" s="32" cm="1">
        <f t="array" ref="AX73">_xlfn.IFS(AQ73=0," ",AW73=20%,20%,AW73=25%,25%,AW73&lt;20%,"MV",AW73=21%,"MV",AW73=22%,"MV",AW73=23%,"MV",AW73=24%,MV)</f>
        <v>0.25</v>
      </c>
    </row>
    <row r="74" spans="1:50">
      <c r="A74" s="3">
        <v>45</v>
      </c>
      <c r="B74" s="1" t="s">
        <v>64</v>
      </c>
      <c r="C74" s="2" t="s">
        <v>367</v>
      </c>
      <c r="D74" s="87">
        <v>9882</v>
      </c>
      <c r="E74" s="87">
        <v>14722</v>
      </c>
      <c r="F74" s="87">
        <v>13353</v>
      </c>
      <c r="G74" s="87">
        <v>11653</v>
      </c>
      <c r="H74" s="87">
        <v>10000</v>
      </c>
      <c r="I74" s="87">
        <v>17027</v>
      </c>
      <c r="J74" s="87">
        <v>15040</v>
      </c>
      <c r="K74" s="87">
        <v>79298</v>
      </c>
      <c r="L74" s="87">
        <v>18207</v>
      </c>
      <c r="M74" s="87">
        <v>8449</v>
      </c>
      <c r="N74" s="87">
        <v>17426</v>
      </c>
      <c r="O74" s="87">
        <v>16772</v>
      </c>
      <c r="P74" s="87">
        <v>17159</v>
      </c>
      <c r="Q74" s="87">
        <v>14175</v>
      </c>
      <c r="R74" s="87">
        <v>19312</v>
      </c>
      <c r="S74" s="87">
        <v>15447</v>
      </c>
      <c r="T74" s="87">
        <v>13326</v>
      </c>
      <c r="U74" s="88">
        <v>11549</v>
      </c>
      <c r="V74" s="87">
        <v>24181</v>
      </c>
      <c r="W74" s="87">
        <v>13305</v>
      </c>
      <c r="X74" s="87">
        <v>11705</v>
      </c>
      <c r="Y74" s="87">
        <v>13762</v>
      </c>
      <c r="Z74" s="87">
        <v>17621</v>
      </c>
      <c r="AA74" s="87">
        <v>46296</v>
      </c>
      <c r="AB74" s="87">
        <v>17640</v>
      </c>
      <c r="AC74" s="87">
        <v>17137</v>
      </c>
      <c r="AE74" s="89">
        <f t="shared" si="8"/>
        <v>79298</v>
      </c>
      <c r="AF74" s="90">
        <f t="shared" si="9"/>
        <v>8449</v>
      </c>
      <c r="AG74" s="91">
        <f t="shared" si="10"/>
        <v>6759.2</v>
      </c>
      <c r="AH74" s="91">
        <f t="shared" si="11"/>
        <v>6336.75</v>
      </c>
      <c r="AJ74"/>
      <c r="AK74">
        <v>2</v>
      </c>
      <c r="AL74" s="24">
        <v>2</v>
      </c>
      <c r="AM74">
        <f t="shared" si="13"/>
        <v>0</v>
      </c>
      <c r="AO74" s="80">
        <v>13518.4</v>
      </c>
      <c r="AP74" s="92">
        <f>AO74/AK74</f>
        <v>6759.2</v>
      </c>
      <c r="AQ74" s="28">
        <v>6759.2</v>
      </c>
      <c r="AR74" s="85">
        <f t="shared" si="19"/>
        <v>0</v>
      </c>
      <c r="AS74">
        <f t="shared" si="14"/>
        <v>11549</v>
      </c>
      <c r="AT74">
        <f t="shared" si="15"/>
        <v>4789.8</v>
      </c>
      <c r="AU74" s="93">
        <f t="shared" si="16"/>
        <v>0.41473720668456143</v>
      </c>
      <c r="AV74">
        <f t="shared" si="17"/>
        <v>13518.4</v>
      </c>
      <c r="AW74" s="93">
        <f t="shared" si="18"/>
        <v>0.2</v>
      </c>
      <c r="AX74" s="93" cm="1">
        <f t="array" ref="AX74">_xlfn.IFS(AQ74=0," ",AW74=20%,20%,AW74=25%,25%,AW74&lt;20%,"MV",AW74=21%,"MV",AW74=22%,"MV",AW74=23%,"MV",AW74=24%,MV)</f>
        <v>0.2</v>
      </c>
    </row>
    <row r="75" spans="1:50">
      <c r="A75" s="3">
        <v>46</v>
      </c>
      <c r="B75" s="1" t="s">
        <v>65</v>
      </c>
      <c r="C75" s="2" t="s">
        <v>367</v>
      </c>
      <c r="D75" s="7">
        <v>10769</v>
      </c>
      <c r="E75" s="7">
        <v>15462</v>
      </c>
      <c r="F75" s="7">
        <v>14874</v>
      </c>
      <c r="G75" s="7">
        <v>13173</v>
      </c>
      <c r="H75" s="7">
        <v>10643</v>
      </c>
      <c r="I75" s="7">
        <v>17027</v>
      </c>
      <c r="J75" s="7">
        <v>15877</v>
      </c>
      <c r="K75" s="7">
        <v>88563</v>
      </c>
      <c r="L75" s="7">
        <v>18207</v>
      </c>
      <c r="M75" s="7">
        <v>8449</v>
      </c>
      <c r="N75" s="7">
        <v>17816</v>
      </c>
      <c r="O75" s="7">
        <v>16772</v>
      </c>
      <c r="P75" s="7">
        <v>15311</v>
      </c>
      <c r="Q75" s="7">
        <v>14434</v>
      </c>
      <c r="R75" s="7">
        <v>19312</v>
      </c>
      <c r="S75" s="7">
        <v>15447</v>
      </c>
      <c r="T75" s="7">
        <v>13326</v>
      </c>
      <c r="U75" s="31">
        <v>12056</v>
      </c>
      <c r="V75" s="7">
        <v>25148</v>
      </c>
      <c r="W75" s="7">
        <v>15478</v>
      </c>
      <c r="X75" s="7">
        <v>11705</v>
      </c>
      <c r="Y75" s="7">
        <v>14633</v>
      </c>
      <c r="Z75" s="7">
        <v>17582</v>
      </c>
      <c r="AA75" s="7">
        <v>39013</v>
      </c>
      <c r="AB75" s="7">
        <v>17640</v>
      </c>
      <c r="AC75" s="7">
        <v>17910</v>
      </c>
      <c r="AE75" s="76">
        <f t="shared" si="8"/>
        <v>88563</v>
      </c>
      <c r="AF75" s="8">
        <f t="shared" si="9"/>
        <v>8449</v>
      </c>
      <c r="AG75" s="19">
        <f t="shared" si="10"/>
        <v>6759.2</v>
      </c>
      <c r="AH75" s="19">
        <f t="shared" si="11"/>
        <v>6336.75</v>
      </c>
      <c r="AM75">
        <f t="shared" si="13"/>
        <v>0</v>
      </c>
      <c r="AS75">
        <f t="shared" si="14"/>
        <v>0</v>
      </c>
      <c r="AT75">
        <f t="shared" si="15"/>
        <v>0</v>
      </c>
      <c r="AU75" s="32" t="str">
        <f t="shared" si="16"/>
        <v xml:space="preserve"> </v>
      </c>
      <c r="AV75">
        <f t="shared" si="17"/>
        <v>0</v>
      </c>
      <c r="AW75" s="32" t="str">
        <f t="shared" si="18"/>
        <v xml:space="preserve"> </v>
      </c>
      <c r="AX75" s="32" t="str" cm="1">
        <f t="array" ref="AX75">_xlfn.IFS(AQ75=0," ",AW75=20%,20%,AW75=25%,25%,AW75&lt;20%,"MV",AW75=21%,"MV",AW75=22%,"MV",AW75=23%,"MV",AW75=24%,MV)</f>
        <v xml:space="preserve"> </v>
      </c>
    </row>
    <row r="76" spans="1:50">
      <c r="A76" s="3">
        <v>47</v>
      </c>
      <c r="B76" s="1" t="s">
        <v>66</v>
      </c>
      <c r="C76" s="2" t="s">
        <v>367</v>
      </c>
      <c r="D76" s="7">
        <v>48839</v>
      </c>
      <c r="E76" s="7">
        <v>56895</v>
      </c>
      <c r="F76" s="7">
        <v>59611</v>
      </c>
      <c r="G76" s="7">
        <v>86380</v>
      </c>
      <c r="H76" s="7">
        <v>49424</v>
      </c>
      <c r="I76" s="7">
        <v>70215</v>
      </c>
      <c r="J76" s="7">
        <v>78982</v>
      </c>
      <c r="K76" s="7">
        <v>70999</v>
      </c>
      <c r="L76" s="7">
        <v>29910</v>
      </c>
      <c r="M76" s="7">
        <v>15643</v>
      </c>
      <c r="N76" s="7">
        <v>52278</v>
      </c>
      <c r="O76" s="7">
        <v>69166</v>
      </c>
      <c r="P76" s="7">
        <v>58441</v>
      </c>
      <c r="Q76" s="7">
        <v>68014</v>
      </c>
      <c r="R76" s="7">
        <v>58907</v>
      </c>
      <c r="S76" s="7">
        <v>88804</v>
      </c>
      <c r="T76" s="7">
        <v>54949</v>
      </c>
      <c r="U76" s="31">
        <v>56346</v>
      </c>
      <c r="V76" s="7">
        <v>58034</v>
      </c>
      <c r="W76" s="7">
        <v>45023</v>
      </c>
      <c r="X76" s="7">
        <v>48768</v>
      </c>
      <c r="Y76" s="7">
        <v>61753</v>
      </c>
      <c r="Z76" s="7">
        <v>72474</v>
      </c>
      <c r="AA76" s="7">
        <v>26010</v>
      </c>
      <c r="AB76" s="7">
        <v>72742</v>
      </c>
      <c r="AC76" s="7">
        <v>56549</v>
      </c>
      <c r="AE76" s="76">
        <f t="shared" si="8"/>
        <v>88804</v>
      </c>
      <c r="AF76" s="8">
        <f t="shared" si="9"/>
        <v>15643</v>
      </c>
      <c r="AG76" s="19">
        <f t="shared" si="10"/>
        <v>12514.4</v>
      </c>
      <c r="AH76" s="19">
        <f t="shared" si="11"/>
        <v>11732.25</v>
      </c>
      <c r="AM76">
        <f t="shared" si="13"/>
        <v>0</v>
      </c>
      <c r="AS76">
        <f t="shared" si="14"/>
        <v>0</v>
      </c>
      <c r="AT76">
        <f t="shared" si="15"/>
        <v>0</v>
      </c>
      <c r="AU76" s="32" t="str">
        <f t="shared" si="16"/>
        <v xml:space="preserve"> </v>
      </c>
      <c r="AV76">
        <f t="shared" si="17"/>
        <v>0</v>
      </c>
      <c r="AW76" s="32" t="str">
        <f t="shared" si="18"/>
        <v xml:space="preserve"> </v>
      </c>
      <c r="AX76" s="32" t="str" cm="1">
        <f t="array" ref="AX76">_xlfn.IFS(AQ76=0," ",AW76=20%,20%,AW76=25%,25%,AW76&lt;20%,"MV",AW76=21%,"MV",AW76=22%,"MV",AW76=23%,"MV",AW76=24%,MV)</f>
        <v xml:space="preserve"> </v>
      </c>
    </row>
    <row r="77" spans="1:50">
      <c r="A77" s="3">
        <v>48</v>
      </c>
      <c r="B77" s="1" t="s">
        <v>67</v>
      </c>
      <c r="C77" s="2" t="s">
        <v>367</v>
      </c>
      <c r="D77" s="7">
        <v>45089</v>
      </c>
      <c r="E77" s="7">
        <v>62024</v>
      </c>
      <c r="F77" s="7">
        <v>68962</v>
      </c>
      <c r="G77" s="7">
        <v>85794</v>
      </c>
      <c r="H77" s="7">
        <v>44556</v>
      </c>
      <c r="I77" s="7">
        <v>79015</v>
      </c>
      <c r="J77" s="7">
        <v>85716</v>
      </c>
      <c r="K77" s="7">
        <v>246007</v>
      </c>
      <c r="L77" s="7">
        <v>45516</v>
      </c>
      <c r="M77" s="7">
        <v>35229</v>
      </c>
      <c r="N77" s="7">
        <v>61382</v>
      </c>
      <c r="O77" s="7">
        <v>77832</v>
      </c>
      <c r="P77" s="7">
        <v>80496</v>
      </c>
      <c r="Q77" s="7">
        <v>61511</v>
      </c>
      <c r="R77" s="7">
        <v>73441</v>
      </c>
      <c r="S77" s="7">
        <v>99495</v>
      </c>
      <c r="T77" s="7">
        <v>61834</v>
      </c>
      <c r="U77" s="31">
        <v>63585</v>
      </c>
      <c r="V77" s="7">
        <v>112579</v>
      </c>
      <c r="W77" s="7">
        <v>39927</v>
      </c>
      <c r="X77" s="7">
        <v>48768</v>
      </c>
      <c r="Y77" s="7">
        <v>68857</v>
      </c>
      <c r="Z77" s="7">
        <v>81915</v>
      </c>
      <c r="AA77" s="7">
        <v>144350</v>
      </c>
      <c r="AB77" s="7">
        <v>81856</v>
      </c>
      <c r="AC77" s="7">
        <v>69955</v>
      </c>
      <c r="AE77" s="76">
        <f t="shared" si="8"/>
        <v>246007</v>
      </c>
      <c r="AF77" s="8">
        <f t="shared" si="9"/>
        <v>35229</v>
      </c>
      <c r="AG77" s="19">
        <f t="shared" si="10"/>
        <v>28183.200000000001</v>
      </c>
      <c r="AH77" s="19">
        <f t="shared" si="11"/>
        <v>26421.75</v>
      </c>
      <c r="AK77">
        <v>2</v>
      </c>
      <c r="AL77" s="24">
        <v>2</v>
      </c>
      <c r="AM77">
        <f t="shared" si="13"/>
        <v>0</v>
      </c>
      <c r="AO77" s="80">
        <v>52843.5</v>
      </c>
      <c r="AP77" s="83">
        <f>AO77/AK77</f>
        <v>26421.75</v>
      </c>
      <c r="AQ77" s="28">
        <v>26421.75</v>
      </c>
      <c r="AR77" s="85">
        <f>AP77-AQ77</f>
        <v>0</v>
      </c>
      <c r="AS77">
        <f t="shared" si="14"/>
        <v>63585</v>
      </c>
      <c r="AT77">
        <f t="shared" si="15"/>
        <v>37163.25</v>
      </c>
      <c r="AU77" s="32">
        <f t="shared" si="16"/>
        <v>0.58446567586694975</v>
      </c>
      <c r="AV77">
        <f t="shared" si="17"/>
        <v>52843.5</v>
      </c>
      <c r="AW77" s="32">
        <f t="shared" si="18"/>
        <v>0.25</v>
      </c>
      <c r="AX77" s="32" cm="1">
        <f t="array" ref="AX77">_xlfn.IFS(AQ77=0," ",AW77=20%,20%,AW77=25%,25%,AW77&lt;20%,"MV",AW77=21%,"MV",AW77=22%,"MV",AW77=23%,"MV",AW77=24%,MV)</f>
        <v>0.25</v>
      </c>
    </row>
    <row r="78" spans="1:50">
      <c r="A78" s="3">
        <v>49</v>
      </c>
      <c r="B78" s="1" t="s">
        <v>68</v>
      </c>
      <c r="C78" s="2" t="s">
        <v>367</v>
      </c>
      <c r="D78" s="7">
        <v>23136</v>
      </c>
      <c r="E78" s="7">
        <v>30886</v>
      </c>
      <c r="F78" s="7">
        <v>27773</v>
      </c>
      <c r="G78" s="7">
        <v>25410</v>
      </c>
      <c r="H78" s="7">
        <v>23411</v>
      </c>
      <c r="I78" s="7">
        <v>31115</v>
      </c>
      <c r="J78" s="7">
        <v>31547</v>
      </c>
      <c r="K78" s="7">
        <v>106960</v>
      </c>
      <c r="L78" s="7">
        <v>23409</v>
      </c>
      <c r="M78" s="7">
        <v>19313</v>
      </c>
      <c r="N78" s="7">
        <v>32771</v>
      </c>
      <c r="O78" s="7">
        <v>30649</v>
      </c>
      <c r="P78" s="7">
        <v>33152</v>
      </c>
      <c r="Q78" s="7">
        <v>32901</v>
      </c>
      <c r="R78" s="7">
        <v>31329</v>
      </c>
      <c r="S78" s="7">
        <v>28228</v>
      </c>
      <c r="T78" s="7">
        <v>24351</v>
      </c>
      <c r="U78" s="31">
        <v>23364</v>
      </c>
      <c r="V78" s="7">
        <v>54744</v>
      </c>
      <c r="W78" s="7">
        <v>23523</v>
      </c>
      <c r="X78" s="7">
        <v>24383</v>
      </c>
      <c r="Y78" s="7">
        <v>25863</v>
      </c>
      <c r="Z78" s="7">
        <v>32264</v>
      </c>
      <c r="AA78" s="7">
        <v>59821</v>
      </c>
      <c r="AB78" s="7">
        <v>32233</v>
      </c>
      <c r="AC78" s="7">
        <v>37460</v>
      </c>
      <c r="AE78" s="76">
        <f t="shared" si="8"/>
        <v>106960</v>
      </c>
      <c r="AF78" s="8">
        <f t="shared" si="9"/>
        <v>19313</v>
      </c>
      <c r="AG78" s="19">
        <f t="shared" si="10"/>
        <v>15450.4</v>
      </c>
      <c r="AH78" s="19">
        <f t="shared" si="11"/>
        <v>14484.75</v>
      </c>
      <c r="AM78">
        <f t="shared" si="13"/>
        <v>0</v>
      </c>
      <c r="AS78">
        <f t="shared" si="14"/>
        <v>0</v>
      </c>
      <c r="AT78">
        <f t="shared" si="15"/>
        <v>0</v>
      </c>
      <c r="AU78" s="32" t="str">
        <f t="shared" si="16"/>
        <v xml:space="preserve"> </v>
      </c>
      <c r="AV78">
        <f t="shared" si="17"/>
        <v>0</v>
      </c>
      <c r="AW78" s="32" t="str">
        <f t="shared" si="18"/>
        <v xml:space="preserve"> </v>
      </c>
      <c r="AX78" s="32" t="str" cm="1">
        <f t="array" ref="AX78">_xlfn.IFS(AQ78=0," ",AW78=20%,20%,AW78=25%,25%,AW78&lt;20%,"MV",AW78=21%,"MV",AW78=22%,"MV",AW78=23%,"MV",AW78=24%,MV)</f>
        <v xml:space="preserve"> </v>
      </c>
    </row>
    <row r="79" spans="1:50">
      <c r="A79" s="3">
        <v>50</v>
      </c>
      <c r="B79" s="1" t="s">
        <v>69</v>
      </c>
      <c r="C79" s="2" t="s">
        <v>367</v>
      </c>
      <c r="D79" s="7">
        <v>9890</v>
      </c>
      <c r="E79" s="7">
        <v>18971</v>
      </c>
      <c r="F79" s="7">
        <v>20396</v>
      </c>
      <c r="G79" s="7">
        <v>18829</v>
      </c>
      <c r="H79" s="7">
        <v>9773</v>
      </c>
      <c r="I79" s="7">
        <v>15672</v>
      </c>
      <c r="J79" s="7">
        <v>17244</v>
      </c>
      <c r="K79" s="7">
        <v>104307</v>
      </c>
      <c r="L79" s="7">
        <v>19507</v>
      </c>
      <c r="M79" s="7">
        <v>7960</v>
      </c>
      <c r="N79" s="7">
        <v>18467</v>
      </c>
      <c r="O79" s="7">
        <v>15437</v>
      </c>
      <c r="P79" s="7">
        <v>21074</v>
      </c>
      <c r="Q79" s="7">
        <v>13915</v>
      </c>
      <c r="R79" s="7">
        <v>20027</v>
      </c>
      <c r="S79" s="7">
        <v>14218</v>
      </c>
      <c r="T79" s="7">
        <v>12265</v>
      </c>
      <c r="U79" s="31">
        <v>10890</v>
      </c>
      <c r="V79" s="7">
        <v>32887</v>
      </c>
      <c r="W79" s="7">
        <v>9932</v>
      </c>
      <c r="X79" s="7">
        <v>12094</v>
      </c>
      <c r="Y79" s="7">
        <v>17824</v>
      </c>
      <c r="Z79" s="7">
        <v>16256</v>
      </c>
      <c r="AA79" s="7">
        <v>59821</v>
      </c>
      <c r="AB79" s="7">
        <v>16236</v>
      </c>
      <c r="AC79" s="7">
        <v>19677</v>
      </c>
      <c r="AE79" s="76">
        <f t="shared" si="8"/>
        <v>104307</v>
      </c>
      <c r="AF79" s="8">
        <f t="shared" si="9"/>
        <v>7960</v>
      </c>
      <c r="AG79" s="19">
        <f t="shared" si="10"/>
        <v>6368</v>
      </c>
      <c r="AH79" s="19">
        <f t="shared" si="11"/>
        <v>5970</v>
      </c>
      <c r="AK79">
        <v>8</v>
      </c>
      <c r="AL79" s="24">
        <v>8</v>
      </c>
      <c r="AM79">
        <f t="shared" si="13"/>
        <v>0</v>
      </c>
      <c r="AO79" s="80">
        <v>47760</v>
      </c>
      <c r="AP79" s="83">
        <f>AO79/AK79</f>
        <v>5970</v>
      </c>
      <c r="AQ79" s="28">
        <v>5970</v>
      </c>
      <c r="AR79" s="85">
        <f>AP79-AQ79</f>
        <v>0</v>
      </c>
      <c r="AS79">
        <f t="shared" si="14"/>
        <v>10890</v>
      </c>
      <c r="AT79">
        <f t="shared" si="15"/>
        <v>4920</v>
      </c>
      <c r="AU79" s="32">
        <f t="shared" si="16"/>
        <v>0.45179063360881544</v>
      </c>
      <c r="AV79">
        <f t="shared" si="17"/>
        <v>47760</v>
      </c>
      <c r="AW79" s="32">
        <f t="shared" si="18"/>
        <v>0.25</v>
      </c>
      <c r="AX79" s="32" cm="1">
        <f t="array" ref="AX79">_xlfn.IFS(AQ79=0," ",AW79=20%,20%,AW79=25%,25%,AW79&lt;20%,"MV",AW79=21%,"MV",AW79=22%,"MV",AW79=23%,"MV",AW79=24%,MV)</f>
        <v>0.25</v>
      </c>
    </row>
    <row r="80" spans="1:50">
      <c r="A80" s="3">
        <v>51</v>
      </c>
      <c r="B80" s="1" t="s">
        <v>70</v>
      </c>
      <c r="C80" s="2" t="s">
        <v>367</v>
      </c>
      <c r="D80" s="7">
        <v>22625</v>
      </c>
      <c r="E80" s="7">
        <v>29599</v>
      </c>
      <c r="F80" s="7">
        <v>55562</v>
      </c>
      <c r="G80" s="7">
        <v>22782</v>
      </c>
      <c r="H80" s="7">
        <v>22896</v>
      </c>
      <c r="I80" s="7">
        <v>34799</v>
      </c>
      <c r="J80" s="7">
        <v>25735</v>
      </c>
      <c r="K80" s="7">
        <v>88517</v>
      </c>
      <c r="L80" s="7">
        <v>22108</v>
      </c>
      <c r="M80" s="7">
        <v>6518</v>
      </c>
      <c r="N80" s="7">
        <v>31471</v>
      </c>
      <c r="O80" s="7">
        <v>34278</v>
      </c>
      <c r="P80" s="7">
        <v>19781</v>
      </c>
      <c r="Q80" s="7">
        <v>27569</v>
      </c>
      <c r="R80" s="7">
        <v>45476</v>
      </c>
      <c r="S80" s="7">
        <v>31569</v>
      </c>
      <c r="T80" s="7">
        <v>27233</v>
      </c>
      <c r="U80" s="31">
        <v>22227</v>
      </c>
      <c r="V80" s="7">
        <v>54744</v>
      </c>
      <c r="W80" s="7">
        <v>22964</v>
      </c>
      <c r="X80" s="7">
        <v>24969</v>
      </c>
      <c r="Y80" s="7">
        <v>25609</v>
      </c>
      <c r="Z80" s="7">
        <v>36062</v>
      </c>
      <c r="AA80" s="7">
        <v>55269</v>
      </c>
      <c r="AB80" s="7">
        <v>36050</v>
      </c>
      <c r="AC80" s="7">
        <v>36579</v>
      </c>
      <c r="AE80" s="76">
        <f t="shared" si="8"/>
        <v>88517</v>
      </c>
      <c r="AF80" s="8">
        <f t="shared" si="9"/>
        <v>6518</v>
      </c>
      <c r="AG80" s="19">
        <f t="shared" si="10"/>
        <v>5214.3999999999996</v>
      </c>
      <c r="AH80" s="19">
        <f t="shared" si="11"/>
        <v>4888.5</v>
      </c>
      <c r="AM80">
        <f t="shared" si="13"/>
        <v>0</v>
      </c>
      <c r="AS80">
        <f t="shared" si="14"/>
        <v>0</v>
      </c>
      <c r="AT80">
        <f t="shared" si="15"/>
        <v>0</v>
      </c>
      <c r="AU80" s="32" t="str">
        <f t="shared" si="16"/>
        <v xml:space="preserve"> </v>
      </c>
      <c r="AV80">
        <f t="shared" si="17"/>
        <v>0</v>
      </c>
      <c r="AW80" s="32" t="str">
        <f t="shared" si="18"/>
        <v xml:space="preserve"> </v>
      </c>
      <c r="AX80" s="32" t="str" cm="1">
        <f t="array" ref="AX80">_xlfn.IFS(AQ80=0," ",AW80=20%,20%,AW80=25%,25%,AW80&lt;20%,"MV",AW80=21%,"MV",AW80=22%,"MV",AW80=23%,"MV",AW80=24%,MV)</f>
        <v xml:space="preserve"> </v>
      </c>
    </row>
    <row r="81" spans="1:50">
      <c r="A81" s="3">
        <v>52</v>
      </c>
      <c r="B81" s="1" t="s">
        <v>71</v>
      </c>
      <c r="C81" s="2" t="s">
        <v>367</v>
      </c>
      <c r="D81" s="7">
        <v>9251</v>
      </c>
      <c r="E81" s="7">
        <v>13732</v>
      </c>
      <c r="F81" s="7">
        <v>13773</v>
      </c>
      <c r="G81" s="7">
        <v>9389</v>
      </c>
      <c r="H81" s="7">
        <v>9141</v>
      </c>
      <c r="I81" s="7">
        <v>17492</v>
      </c>
      <c r="J81" s="7">
        <v>13473</v>
      </c>
      <c r="K81" s="7">
        <v>68882</v>
      </c>
      <c r="L81" s="7">
        <v>20808</v>
      </c>
      <c r="M81" s="7">
        <v>7322</v>
      </c>
      <c r="N81" s="7">
        <v>15215</v>
      </c>
      <c r="O81" s="7">
        <v>17230</v>
      </c>
      <c r="P81" s="7">
        <v>9423</v>
      </c>
      <c r="Q81" s="7">
        <v>12485</v>
      </c>
      <c r="R81" s="7">
        <v>20808</v>
      </c>
      <c r="S81" s="7">
        <v>15869</v>
      </c>
      <c r="T81" s="7">
        <v>13689</v>
      </c>
      <c r="U81" s="31">
        <v>9986</v>
      </c>
      <c r="V81" s="7">
        <v>22246</v>
      </c>
      <c r="W81" s="7">
        <v>9816</v>
      </c>
      <c r="X81" s="7">
        <v>11705</v>
      </c>
      <c r="Y81" s="7">
        <v>13753</v>
      </c>
      <c r="Z81" s="7">
        <v>18128</v>
      </c>
      <c r="AA81" s="7">
        <v>23929</v>
      </c>
      <c r="AB81" s="7">
        <v>18122</v>
      </c>
      <c r="AC81" s="7">
        <v>15827</v>
      </c>
      <c r="AE81" s="76">
        <f t="shared" si="8"/>
        <v>68882</v>
      </c>
      <c r="AF81" s="8">
        <f t="shared" si="9"/>
        <v>7322</v>
      </c>
      <c r="AG81" s="19">
        <f t="shared" si="10"/>
        <v>5857.6</v>
      </c>
      <c r="AH81" s="19">
        <f t="shared" si="11"/>
        <v>5491.5</v>
      </c>
      <c r="AM81">
        <f t="shared" si="13"/>
        <v>0</v>
      </c>
      <c r="AS81">
        <f t="shared" si="14"/>
        <v>0</v>
      </c>
      <c r="AT81">
        <f t="shared" si="15"/>
        <v>0</v>
      </c>
      <c r="AU81" s="32" t="str">
        <f t="shared" si="16"/>
        <v xml:space="preserve"> </v>
      </c>
      <c r="AV81">
        <f t="shared" si="17"/>
        <v>0</v>
      </c>
      <c r="AW81" s="32" t="str">
        <f t="shared" si="18"/>
        <v xml:space="preserve"> </v>
      </c>
      <c r="AX81" s="32" t="str" cm="1">
        <f t="array" ref="AX81">_xlfn.IFS(AQ81=0," ",AW81=20%,20%,AW81=25%,25%,AW81&lt;20%,"MV",AW81=21%,"MV",AW81=22%,"MV",AW81=23%,"MV",AW81=24%,MV)</f>
        <v xml:space="preserve"> </v>
      </c>
    </row>
    <row r="82" spans="1:50">
      <c r="A82" s="3">
        <v>53</v>
      </c>
      <c r="B82" s="1" t="s">
        <v>72</v>
      </c>
      <c r="C82" s="2" t="s">
        <v>367</v>
      </c>
      <c r="D82" s="7">
        <v>44556</v>
      </c>
      <c r="E82" s="7">
        <v>67352</v>
      </c>
      <c r="F82" s="7">
        <v>53718</v>
      </c>
      <c r="G82" s="7">
        <v>54145</v>
      </c>
      <c r="H82" s="7">
        <v>45089</v>
      </c>
      <c r="I82" s="7">
        <v>88021</v>
      </c>
      <c r="J82" s="7">
        <v>66973</v>
      </c>
      <c r="K82" s="7">
        <v>322724</v>
      </c>
      <c r="L82" s="7">
        <v>91032</v>
      </c>
      <c r="M82" s="7">
        <v>30499</v>
      </c>
      <c r="N82" s="7">
        <v>67624</v>
      </c>
      <c r="O82" s="7">
        <v>86707</v>
      </c>
      <c r="P82" s="7">
        <v>59067</v>
      </c>
      <c r="Q82" s="7">
        <v>63983</v>
      </c>
      <c r="R82" s="7">
        <v>94413</v>
      </c>
      <c r="S82" s="7">
        <v>79853</v>
      </c>
      <c r="T82" s="7">
        <v>68883</v>
      </c>
      <c r="U82" s="31">
        <v>51068</v>
      </c>
      <c r="V82" s="7">
        <v>106394</v>
      </c>
      <c r="W82" s="7">
        <v>11072</v>
      </c>
      <c r="X82" s="7">
        <v>68274</v>
      </c>
      <c r="Y82" s="7">
        <v>56501</v>
      </c>
      <c r="Z82" s="7">
        <v>91292</v>
      </c>
      <c r="AA82" s="7">
        <v>74126</v>
      </c>
      <c r="AB82" s="7">
        <v>91187</v>
      </c>
      <c r="AC82" s="7">
        <v>91032</v>
      </c>
      <c r="AE82" s="76">
        <f t="shared" si="8"/>
        <v>322724</v>
      </c>
      <c r="AF82" s="8">
        <f t="shared" si="9"/>
        <v>11072</v>
      </c>
      <c r="AG82" s="19">
        <f t="shared" si="10"/>
        <v>8857.6</v>
      </c>
      <c r="AH82" s="19">
        <f t="shared" si="11"/>
        <v>8304</v>
      </c>
      <c r="AM82">
        <f t="shared" si="13"/>
        <v>0</v>
      </c>
      <c r="AS82">
        <f t="shared" si="14"/>
        <v>0</v>
      </c>
      <c r="AT82">
        <f t="shared" si="15"/>
        <v>0</v>
      </c>
      <c r="AU82" s="32" t="str">
        <f t="shared" si="16"/>
        <v xml:space="preserve"> </v>
      </c>
      <c r="AV82">
        <f t="shared" si="17"/>
        <v>0</v>
      </c>
      <c r="AW82" s="32" t="str">
        <f t="shared" si="18"/>
        <v xml:space="preserve"> </v>
      </c>
      <c r="AX82" s="32" t="str" cm="1">
        <f t="array" ref="AX82">_xlfn.IFS(AQ82=0," ",AW82=20%,20%,AW82=25%,25%,AW82&lt;20%,"MV",AW82=21%,"MV",AW82=22%,"MV",AW82=23%,"MV",AW82=24%,MV)</f>
        <v xml:space="preserve"> </v>
      </c>
    </row>
    <row r="83" spans="1:50">
      <c r="A83" s="3">
        <v>54</v>
      </c>
      <c r="B83" s="1" t="s">
        <v>73</v>
      </c>
      <c r="C83" s="2" t="s">
        <v>367</v>
      </c>
      <c r="D83" s="7">
        <v>8518</v>
      </c>
      <c r="E83" s="7">
        <v>14680</v>
      </c>
      <c r="F83" s="7">
        <v>14844</v>
      </c>
      <c r="G83" s="7">
        <v>13483</v>
      </c>
      <c r="H83" s="7">
        <v>8416</v>
      </c>
      <c r="I83" s="7">
        <v>14329</v>
      </c>
      <c r="J83" s="7">
        <v>15767</v>
      </c>
      <c r="K83" s="7">
        <v>23616</v>
      </c>
      <c r="L83" s="7">
        <v>14305</v>
      </c>
      <c r="M83" s="7">
        <v>5788</v>
      </c>
      <c r="N83" s="7">
        <v>12745</v>
      </c>
      <c r="O83" s="7">
        <v>14115</v>
      </c>
      <c r="P83" s="7">
        <v>12920</v>
      </c>
      <c r="Q83" s="7">
        <v>11053</v>
      </c>
      <c r="R83" s="7">
        <v>15736</v>
      </c>
      <c r="S83" s="7">
        <v>19197</v>
      </c>
      <c r="T83" s="7">
        <v>11213</v>
      </c>
      <c r="U83" s="31">
        <v>7816</v>
      </c>
      <c r="V83" s="7">
        <v>8957</v>
      </c>
      <c r="W83" s="7">
        <v>9945</v>
      </c>
      <c r="X83" s="7">
        <v>9753</v>
      </c>
      <c r="Y83" s="7">
        <v>12682</v>
      </c>
      <c r="Z83" s="7">
        <v>14890</v>
      </c>
      <c r="AA83" s="7">
        <v>12485</v>
      </c>
      <c r="AB83" s="7">
        <v>14845</v>
      </c>
      <c r="AC83" s="7">
        <v>14811</v>
      </c>
      <c r="AE83" s="76">
        <f t="shared" si="8"/>
        <v>23616</v>
      </c>
      <c r="AF83" s="8">
        <f t="shared" si="9"/>
        <v>5788</v>
      </c>
      <c r="AG83" s="19">
        <f t="shared" si="10"/>
        <v>4630.3999999999996</v>
      </c>
      <c r="AH83" s="19">
        <f t="shared" si="11"/>
        <v>4341</v>
      </c>
      <c r="AM83">
        <f t="shared" si="13"/>
        <v>0</v>
      </c>
      <c r="AS83">
        <f t="shared" si="14"/>
        <v>0</v>
      </c>
      <c r="AT83">
        <f t="shared" si="15"/>
        <v>0</v>
      </c>
      <c r="AU83" s="32" t="str">
        <f t="shared" si="16"/>
        <v xml:space="preserve"> </v>
      </c>
      <c r="AV83">
        <f t="shared" si="17"/>
        <v>0</v>
      </c>
      <c r="AW83" s="32" t="str">
        <f t="shared" si="18"/>
        <v xml:space="preserve"> </v>
      </c>
      <c r="AX83" s="32" t="str" cm="1">
        <f t="array" ref="AX83">_xlfn.IFS(AQ83=0," ",AW83=20%,20%,AW83=25%,25%,AW83&lt;20%,"MV",AW83=21%,"MV",AW83=22%,"MV",AW83=23%,"MV",AW83=24%,MV)</f>
        <v xml:space="preserve"> </v>
      </c>
    </row>
    <row r="84" spans="1:50">
      <c r="A84" s="3">
        <v>55</v>
      </c>
      <c r="B84" s="1" t="s">
        <v>74</v>
      </c>
      <c r="C84" s="2" t="s">
        <v>367</v>
      </c>
      <c r="D84" s="7">
        <v>21901</v>
      </c>
      <c r="E84" s="7">
        <v>47499</v>
      </c>
      <c r="F84" s="7">
        <v>47923</v>
      </c>
      <c r="G84" s="7">
        <v>44166</v>
      </c>
      <c r="H84" s="7">
        <v>22162</v>
      </c>
      <c r="I84" s="7">
        <v>45033</v>
      </c>
      <c r="J84" s="7">
        <v>41511</v>
      </c>
      <c r="K84" s="7">
        <v>64544</v>
      </c>
      <c r="L84" s="7">
        <v>36413</v>
      </c>
      <c r="M84" s="7">
        <v>17119</v>
      </c>
      <c r="N84" s="7">
        <v>37973</v>
      </c>
      <c r="O84" s="7">
        <v>44360</v>
      </c>
      <c r="P84" s="7">
        <v>41368</v>
      </c>
      <c r="Q84" s="7">
        <v>28220</v>
      </c>
      <c r="R84" s="7">
        <v>41799</v>
      </c>
      <c r="S84" s="7">
        <v>44398</v>
      </c>
      <c r="T84" s="7">
        <v>35243</v>
      </c>
      <c r="U84" s="31">
        <v>21666</v>
      </c>
      <c r="V84" s="7">
        <v>29496</v>
      </c>
      <c r="W84" s="7">
        <v>30460</v>
      </c>
      <c r="X84" s="7">
        <v>27309</v>
      </c>
      <c r="Y84" s="7">
        <v>39185</v>
      </c>
      <c r="Z84" s="7">
        <v>46608</v>
      </c>
      <c r="AA84" s="7">
        <v>39013</v>
      </c>
      <c r="AB84" s="7">
        <v>46653</v>
      </c>
      <c r="AC84" s="7">
        <v>44499</v>
      </c>
      <c r="AE84" s="76">
        <f t="shared" si="8"/>
        <v>64544</v>
      </c>
      <c r="AF84" s="8">
        <f t="shared" si="9"/>
        <v>17119</v>
      </c>
      <c r="AG84" s="19">
        <f t="shared" si="10"/>
        <v>13695.2</v>
      </c>
      <c r="AH84" s="19">
        <f t="shared" si="11"/>
        <v>12839.25</v>
      </c>
      <c r="AK84">
        <v>6</v>
      </c>
      <c r="AL84" s="24">
        <v>6</v>
      </c>
      <c r="AM84">
        <f t="shared" si="13"/>
        <v>0</v>
      </c>
      <c r="AO84" s="80">
        <v>77035.5</v>
      </c>
      <c r="AP84" s="83">
        <f>AO84/AK84</f>
        <v>12839.25</v>
      </c>
      <c r="AQ84" s="28">
        <v>12839.25</v>
      </c>
      <c r="AR84" s="85">
        <f>AP84-AQ84</f>
        <v>0</v>
      </c>
      <c r="AS84">
        <f t="shared" si="14"/>
        <v>21666</v>
      </c>
      <c r="AT84">
        <f t="shared" si="15"/>
        <v>8826.75</v>
      </c>
      <c r="AU84" s="32">
        <f t="shared" si="16"/>
        <v>0.40740099695375243</v>
      </c>
      <c r="AV84">
        <f t="shared" si="17"/>
        <v>77035.5</v>
      </c>
      <c r="AW84" s="32">
        <f t="shared" si="18"/>
        <v>0.25</v>
      </c>
      <c r="AX84" s="32" cm="1">
        <f t="array" ref="AX84">_xlfn.IFS(AQ84=0," ",AW84=20%,20%,AW84=25%,25%,AW84&lt;20%,"MV",AW84=21%,"MV",AW84=22%,"MV",AW84=23%,"MV",AW84=24%,MV)</f>
        <v>0.25</v>
      </c>
    </row>
    <row r="85" spans="1:50">
      <c r="A85" s="3">
        <v>56</v>
      </c>
      <c r="B85" s="1" t="s">
        <v>75</v>
      </c>
      <c r="C85" s="2" t="s">
        <v>367</v>
      </c>
      <c r="D85" s="7">
        <v>8948</v>
      </c>
      <c r="E85" s="7">
        <v>13333</v>
      </c>
      <c r="F85" s="7">
        <v>19559</v>
      </c>
      <c r="G85" s="7">
        <v>8425</v>
      </c>
      <c r="H85" s="7">
        <v>8843</v>
      </c>
      <c r="I85" s="7">
        <v>12180</v>
      </c>
      <c r="J85" s="7">
        <v>11898</v>
      </c>
      <c r="K85" s="7">
        <v>35426</v>
      </c>
      <c r="L85" s="7">
        <v>11053</v>
      </c>
      <c r="M85" s="7">
        <v>7901</v>
      </c>
      <c r="N85" s="7">
        <v>12224</v>
      </c>
      <c r="O85" s="7">
        <v>11996</v>
      </c>
      <c r="P85" s="7">
        <v>10986</v>
      </c>
      <c r="Q85" s="7">
        <v>11445</v>
      </c>
      <c r="R85" s="7">
        <v>17463</v>
      </c>
      <c r="S85" s="7">
        <v>11736</v>
      </c>
      <c r="T85" s="7">
        <v>9531</v>
      </c>
      <c r="U85" s="31">
        <v>8654</v>
      </c>
      <c r="V85" s="7">
        <v>11607</v>
      </c>
      <c r="W85" s="7">
        <v>9781</v>
      </c>
      <c r="X85" s="7">
        <v>9753</v>
      </c>
      <c r="Y85" s="7">
        <v>11045</v>
      </c>
      <c r="Z85" s="7">
        <v>12576</v>
      </c>
      <c r="AA85" s="7">
        <v>32511</v>
      </c>
      <c r="AB85" s="7">
        <v>12619</v>
      </c>
      <c r="AC85" s="7">
        <v>15940</v>
      </c>
      <c r="AE85" s="76">
        <f t="shared" si="8"/>
        <v>35426</v>
      </c>
      <c r="AF85" s="8">
        <f t="shared" si="9"/>
        <v>7901</v>
      </c>
      <c r="AG85" s="19">
        <f t="shared" si="10"/>
        <v>6320.8</v>
      </c>
      <c r="AH85" s="19">
        <f t="shared" si="11"/>
        <v>5925.75</v>
      </c>
      <c r="AM85">
        <f t="shared" si="13"/>
        <v>0</v>
      </c>
      <c r="AS85">
        <f t="shared" si="14"/>
        <v>0</v>
      </c>
      <c r="AT85">
        <f t="shared" si="15"/>
        <v>0</v>
      </c>
      <c r="AU85" s="32" t="str">
        <f t="shared" si="16"/>
        <v xml:space="preserve"> </v>
      </c>
      <c r="AV85">
        <f t="shared" si="17"/>
        <v>0</v>
      </c>
      <c r="AW85" s="32" t="str">
        <f t="shared" si="18"/>
        <v xml:space="preserve"> </v>
      </c>
      <c r="AX85" s="32" t="str" cm="1">
        <f t="array" ref="AX85">_xlfn.IFS(AQ85=0," ",AW85=20%,20%,AW85=25%,25%,AW85&lt;20%,"MV",AW85=21%,"MV",AW85=22%,"MV",AW85=23%,"MV",AW85=24%,MV)</f>
        <v xml:space="preserve"> </v>
      </c>
    </row>
    <row r="86" spans="1:50">
      <c r="A86" s="3">
        <v>57</v>
      </c>
      <c r="B86" s="1" t="s">
        <v>76</v>
      </c>
      <c r="C86" s="2" t="s">
        <v>367</v>
      </c>
      <c r="D86" s="7">
        <v>10628</v>
      </c>
      <c r="E86" s="7">
        <v>11363</v>
      </c>
      <c r="F86" s="7">
        <v>12217</v>
      </c>
      <c r="G86" s="7">
        <v>10235</v>
      </c>
      <c r="H86" s="7">
        <v>10755</v>
      </c>
      <c r="I86" s="7">
        <v>15154</v>
      </c>
      <c r="J86" s="7">
        <v>11418</v>
      </c>
      <c r="K86" s="7">
        <v>20287</v>
      </c>
      <c r="L86" s="7">
        <v>7543</v>
      </c>
      <c r="M86" s="7">
        <v>8029</v>
      </c>
      <c r="N86" s="7">
        <v>11834</v>
      </c>
      <c r="O86" s="7">
        <v>14928</v>
      </c>
      <c r="P86" s="7">
        <v>10378</v>
      </c>
      <c r="Q86" s="7">
        <v>11705</v>
      </c>
      <c r="R86" s="7">
        <v>10909</v>
      </c>
      <c r="S86" s="7">
        <v>9286</v>
      </c>
      <c r="T86" s="7">
        <v>11859</v>
      </c>
      <c r="U86" s="31">
        <v>7739</v>
      </c>
      <c r="V86" s="7">
        <v>17546</v>
      </c>
      <c r="W86" s="7">
        <v>10262</v>
      </c>
      <c r="X86" s="7">
        <v>9753</v>
      </c>
      <c r="Y86" s="7">
        <v>11869</v>
      </c>
      <c r="Z86" s="7">
        <v>15697</v>
      </c>
      <c r="AA86" s="7">
        <v>18336</v>
      </c>
      <c r="AB86" s="7">
        <v>15700</v>
      </c>
      <c r="AC86" s="7">
        <v>12377</v>
      </c>
      <c r="AE86" s="76">
        <f t="shared" si="8"/>
        <v>20287</v>
      </c>
      <c r="AF86" s="8">
        <f t="shared" si="9"/>
        <v>7543</v>
      </c>
      <c r="AG86" s="19">
        <f t="shared" si="10"/>
        <v>6034.4</v>
      </c>
      <c r="AH86" s="19">
        <f t="shared" si="11"/>
        <v>5657.25</v>
      </c>
      <c r="AM86">
        <f t="shared" si="13"/>
        <v>0</v>
      </c>
      <c r="AS86">
        <f t="shared" si="14"/>
        <v>0</v>
      </c>
      <c r="AT86">
        <f t="shared" si="15"/>
        <v>0</v>
      </c>
      <c r="AU86" s="32" t="str">
        <f t="shared" si="16"/>
        <v xml:space="preserve"> </v>
      </c>
      <c r="AV86">
        <f t="shared" si="17"/>
        <v>0</v>
      </c>
      <c r="AW86" s="32" t="str">
        <f t="shared" si="18"/>
        <v xml:space="preserve"> </v>
      </c>
      <c r="AX86" s="32" t="str" cm="1">
        <f t="array" ref="AX86">_xlfn.IFS(AQ86=0," ",AW86=20%,20%,AW86=25%,25%,AW86&lt;20%,"MV",AW86=21%,"MV",AW86=22%,"MV",AW86=23%,"MV",AW86=24%,MV)</f>
        <v xml:space="preserve"> </v>
      </c>
    </row>
    <row r="87" spans="1:50">
      <c r="A87" s="3">
        <v>58</v>
      </c>
      <c r="B87" s="1" t="s">
        <v>77</v>
      </c>
      <c r="C87" s="2" t="s">
        <v>367</v>
      </c>
      <c r="D87" s="7">
        <v>14952</v>
      </c>
      <c r="E87" s="7">
        <v>23051</v>
      </c>
      <c r="F87" s="7">
        <v>12493</v>
      </c>
      <c r="G87" s="7">
        <v>39349</v>
      </c>
      <c r="H87" s="7">
        <v>14775</v>
      </c>
      <c r="I87" s="7">
        <v>44850</v>
      </c>
      <c r="J87" s="7">
        <v>35229</v>
      </c>
      <c r="K87" s="7">
        <v>18696</v>
      </c>
      <c r="L87" s="7">
        <v>14305</v>
      </c>
      <c r="M87" s="7">
        <v>8266</v>
      </c>
      <c r="N87" s="7">
        <v>28870</v>
      </c>
      <c r="O87" s="7">
        <v>44180</v>
      </c>
      <c r="P87" s="7">
        <v>34179</v>
      </c>
      <c r="Q87" s="7">
        <v>32251</v>
      </c>
      <c r="R87" s="7">
        <v>22888</v>
      </c>
      <c r="S87" s="7">
        <v>40053</v>
      </c>
      <c r="T87" s="7">
        <v>35099</v>
      </c>
      <c r="U87" s="31">
        <v>31157</v>
      </c>
      <c r="V87" s="7">
        <v>44191</v>
      </c>
      <c r="W87" s="7">
        <v>18899</v>
      </c>
      <c r="X87" s="7">
        <v>36478</v>
      </c>
      <c r="Y87" s="7">
        <v>26225</v>
      </c>
      <c r="Z87" s="7">
        <v>46374</v>
      </c>
      <c r="AA87" s="7">
        <v>31211</v>
      </c>
      <c r="AB87" s="7">
        <v>46465</v>
      </c>
      <c r="AC87" s="7">
        <v>36367</v>
      </c>
      <c r="AE87" s="76">
        <f t="shared" si="8"/>
        <v>46465</v>
      </c>
      <c r="AF87" s="8">
        <f t="shared" si="9"/>
        <v>8266</v>
      </c>
      <c r="AG87" s="19">
        <f t="shared" si="10"/>
        <v>6612.8</v>
      </c>
      <c r="AH87" s="19">
        <f t="shared" si="11"/>
        <v>6199.5</v>
      </c>
      <c r="AM87">
        <f t="shared" si="13"/>
        <v>0</v>
      </c>
      <c r="AS87">
        <f t="shared" si="14"/>
        <v>0</v>
      </c>
      <c r="AT87">
        <f t="shared" si="15"/>
        <v>0</v>
      </c>
      <c r="AU87" s="32" t="str">
        <f t="shared" si="16"/>
        <v xml:space="preserve"> </v>
      </c>
      <c r="AV87">
        <f t="shared" si="17"/>
        <v>0</v>
      </c>
      <c r="AW87" s="32" t="str">
        <f t="shared" si="18"/>
        <v xml:space="preserve"> </v>
      </c>
      <c r="AX87" s="32" t="str" cm="1">
        <f t="array" ref="AX87">_xlfn.IFS(AQ87=0," ",AW87=20%,20%,AW87=25%,25%,AW87&lt;20%,"MV",AW87=21%,"MV",AW87=22%,"MV",AW87=23%,"MV",AW87=24%,MV)</f>
        <v xml:space="preserve"> </v>
      </c>
    </row>
    <row r="88" spans="1:50">
      <c r="A88" s="3">
        <v>59</v>
      </c>
      <c r="B88" s="1" t="s">
        <v>78</v>
      </c>
      <c r="C88" s="2" t="s">
        <v>367</v>
      </c>
      <c r="D88" s="7">
        <v>15121</v>
      </c>
      <c r="E88" s="7">
        <v>5238</v>
      </c>
      <c r="F88" s="7">
        <v>12849</v>
      </c>
      <c r="G88" s="7">
        <v>7703</v>
      </c>
      <c r="H88" s="7">
        <v>15301</v>
      </c>
      <c r="I88" s="7">
        <v>20205</v>
      </c>
      <c r="J88" s="7">
        <v>16412</v>
      </c>
      <c r="K88" s="7">
        <v>16413</v>
      </c>
      <c r="L88" s="7">
        <v>13850</v>
      </c>
      <c r="M88" s="7">
        <v>6618</v>
      </c>
      <c r="N88" s="7">
        <v>13005</v>
      </c>
      <c r="O88" s="7">
        <v>19904</v>
      </c>
      <c r="P88" s="7">
        <v>17460</v>
      </c>
      <c r="Q88" s="7">
        <v>22238</v>
      </c>
      <c r="R88" s="7">
        <v>15235</v>
      </c>
      <c r="S88" s="7">
        <v>20451</v>
      </c>
      <c r="T88" s="7">
        <v>15812</v>
      </c>
      <c r="U88" s="31">
        <v>12380</v>
      </c>
      <c r="V88" s="7">
        <v>13541</v>
      </c>
      <c r="W88" s="7">
        <v>11844</v>
      </c>
      <c r="X88" s="7">
        <v>15605</v>
      </c>
      <c r="Y88" s="7">
        <v>14527</v>
      </c>
      <c r="Z88" s="7">
        <v>20859</v>
      </c>
      <c r="AA88" s="7">
        <v>14305</v>
      </c>
      <c r="AB88" s="7">
        <v>20933</v>
      </c>
      <c r="AC88" s="7">
        <v>15065</v>
      </c>
      <c r="AE88" s="76">
        <f t="shared" si="8"/>
        <v>22238</v>
      </c>
      <c r="AF88" s="8">
        <f t="shared" si="9"/>
        <v>5238</v>
      </c>
      <c r="AG88" s="19">
        <f t="shared" si="10"/>
        <v>4190.3999999999996</v>
      </c>
      <c r="AH88" s="19">
        <f t="shared" si="11"/>
        <v>3928.5</v>
      </c>
      <c r="AM88">
        <f t="shared" si="13"/>
        <v>0</v>
      </c>
      <c r="AS88">
        <f t="shared" si="14"/>
        <v>0</v>
      </c>
      <c r="AT88">
        <f t="shared" si="15"/>
        <v>0</v>
      </c>
      <c r="AU88" s="32" t="str">
        <f t="shared" si="16"/>
        <v xml:space="preserve"> </v>
      </c>
      <c r="AV88">
        <f t="shared" si="17"/>
        <v>0</v>
      </c>
      <c r="AW88" s="32" t="str">
        <f t="shared" si="18"/>
        <v xml:space="preserve"> </v>
      </c>
      <c r="AX88" s="32" t="str" cm="1">
        <f t="array" ref="AX88">_xlfn.IFS(AQ88=0," ",AW88=20%,20%,AW88=25%,25%,AW88&lt;20%,"MV",AW88=21%,"MV",AW88=22%,"MV",AW88=23%,"MV",AW88=24%,MV)</f>
        <v xml:space="preserve"> </v>
      </c>
    </row>
    <row r="89" spans="1:50">
      <c r="A89" s="3">
        <v>60</v>
      </c>
      <c r="B89" s="1" t="s">
        <v>79</v>
      </c>
      <c r="C89" s="2" t="s">
        <v>367</v>
      </c>
      <c r="D89" s="7">
        <v>8518</v>
      </c>
      <c r="E89" s="7">
        <v>12846</v>
      </c>
      <c r="F89" s="7">
        <v>12161</v>
      </c>
      <c r="G89" s="7">
        <v>15092</v>
      </c>
      <c r="H89" s="7">
        <v>8416</v>
      </c>
      <c r="I89" s="7">
        <v>12547</v>
      </c>
      <c r="J89" s="7">
        <v>12100</v>
      </c>
      <c r="K89" s="7">
        <v>37394</v>
      </c>
      <c r="L89" s="7">
        <v>14305</v>
      </c>
      <c r="M89" s="7">
        <v>6337</v>
      </c>
      <c r="N89" s="7">
        <v>15346</v>
      </c>
      <c r="O89" s="7">
        <v>12359</v>
      </c>
      <c r="P89" s="7">
        <v>16573</v>
      </c>
      <c r="Q89" s="7">
        <v>11574</v>
      </c>
      <c r="R89" s="7">
        <v>13590</v>
      </c>
      <c r="S89" s="7">
        <v>11383</v>
      </c>
      <c r="T89" s="7">
        <v>9819</v>
      </c>
      <c r="U89" s="31">
        <v>8921</v>
      </c>
      <c r="V89" s="7">
        <v>22246</v>
      </c>
      <c r="W89" s="7">
        <v>11212</v>
      </c>
      <c r="X89" s="7">
        <v>9753</v>
      </c>
      <c r="Y89" s="7">
        <v>10882</v>
      </c>
      <c r="Z89" s="7">
        <v>13031</v>
      </c>
      <c r="AA89" s="7">
        <v>47857</v>
      </c>
      <c r="AB89" s="7">
        <v>12996</v>
      </c>
      <c r="AC89" s="7">
        <v>15106</v>
      </c>
      <c r="AE89" s="76">
        <f t="shared" si="8"/>
        <v>47857</v>
      </c>
      <c r="AF89" s="8">
        <f t="shared" si="9"/>
        <v>6337</v>
      </c>
      <c r="AG89" s="19">
        <f t="shared" si="10"/>
        <v>5069.6000000000004</v>
      </c>
      <c r="AH89" s="19">
        <f t="shared" si="11"/>
        <v>4752.75</v>
      </c>
      <c r="AK89">
        <v>4</v>
      </c>
      <c r="AL89" s="24">
        <v>4</v>
      </c>
      <c r="AM89">
        <f t="shared" si="13"/>
        <v>0</v>
      </c>
      <c r="AO89" s="80">
        <v>20278.400000000001</v>
      </c>
      <c r="AP89" s="83">
        <f>AO89/AK89</f>
        <v>5069.6000000000004</v>
      </c>
      <c r="AQ89" s="28">
        <v>5069.6000000000004</v>
      </c>
      <c r="AR89" s="85">
        <f t="shared" ref="AR89:AR90" si="20">AP89-AQ89</f>
        <v>0</v>
      </c>
      <c r="AS89">
        <f t="shared" si="14"/>
        <v>8921</v>
      </c>
      <c r="AT89">
        <f t="shared" si="15"/>
        <v>3851.3999999999996</v>
      </c>
      <c r="AU89" s="32">
        <f t="shared" si="16"/>
        <v>0.431722901020065</v>
      </c>
      <c r="AV89">
        <f t="shared" si="17"/>
        <v>20278.400000000001</v>
      </c>
      <c r="AW89" s="32">
        <f t="shared" si="18"/>
        <v>0.2</v>
      </c>
      <c r="AX89" s="32" cm="1">
        <f t="array" ref="AX89">_xlfn.IFS(AQ89=0," ",AW89=20%,20%,AW89=25%,25%,AW89&lt;20%,"MV",AW89=21%,"MV",AW89=22%,"MV",AW89=23%,"MV",AW89=24%,MV)</f>
        <v>0.2</v>
      </c>
    </row>
    <row r="90" spans="1:50">
      <c r="A90" s="3">
        <v>61</v>
      </c>
      <c r="B90" s="1" t="s">
        <v>80</v>
      </c>
      <c r="C90" s="2" t="s">
        <v>367</v>
      </c>
      <c r="D90" s="7">
        <v>13737</v>
      </c>
      <c r="E90" s="7">
        <v>13745</v>
      </c>
      <c r="F90" s="7">
        <v>12742</v>
      </c>
      <c r="G90" s="7">
        <v>12422</v>
      </c>
      <c r="H90" s="7">
        <v>13901</v>
      </c>
      <c r="I90" s="7">
        <v>15999</v>
      </c>
      <c r="J90" s="7">
        <v>15996</v>
      </c>
      <c r="K90" s="7">
        <v>22130</v>
      </c>
      <c r="L90" s="7">
        <v>10794</v>
      </c>
      <c r="M90" s="7">
        <v>8453</v>
      </c>
      <c r="N90" s="7">
        <v>14175</v>
      </c>
      <c r="O90" s="7">
        <v>15760</v>
      </c>
      <c r="P90" s="7">
        <v>12824</v>
      </c>
      <c r="Q90" s="7">
        <v>15215</v>
      </c>
      <c r="R90" s="7">
        <v>12413</v>
      </c>
      <c r="S90" s="7">
        <v>14818</v>
      </c>
      <c r="T90" s="7">
        <v>12520</v>
      </c>
      <c r="U90" s="31">
        <v>11368</v>
      </c>
      <c r="V90" s="7">
        <v>11978</v>
      </c>
      <c r="W90" s="7">
        <v>16015</v>
      </c>
      <c r="X90" s="7">
        <v>12679</v>
      </c>
      <c r="Y90" s="7">
        <v>15087</v>
      </c>
      <c r="Z90" s="7">
        <v>16593</v>
      </c>
      <c r="AA90" s="7">
        <v>11705</v>
      </c>
      <c r="AB90" s="7">
        <v>16573</v>
      </c>
      <c r="AC90" s="7">
        <v>15164</v>
      </c>
      <c r="AE90" s="76">
        <f t="shared" si="8"/>
        <v>22130</v>
      </c>
      <c r="AF90" s="8">
        <f t="shared" si="9"/>
        <v>8453</v>
      </c>
      <c r="AG90" s="19">
        <f t="shared" si="10"/>
        <v>6762.4</v>
      </c>
      <c r="AH90" s="19">
        <f t="shared" si="11"/>
        <v>6339.75</v>
      </c>
      <c r="AK90">
        <v>6</v>
      </c>
      <c r="AL90" s="24">
        <v>6</v>
      </c>
      <c r="AM90">
        <f t="shared" si="13"/>
        <v>0</v>
      </c>
      <c r="AO90" s="80">
        <v>38038.5</v>
      </c>
      <c r="AP90" s="83">
        <f>AO90/AK90</f>
        <v>6339.75</v>
      </c>
      <c r="AQ90" s="28">
        <v>6339.75</v>
      </c>
      <c r="AR90" s="85">
        <f t="shared" si="20"/>
        <v>0</v>
      </c>
      <c r="AS90">
        <f t="shared" si="14"/>
        <v>11368</v>
      </c>
      <c r="AT90">
        <f t="shared" si="15"/>
        <v>5028.25</v>
      </c>
      <c r="AU90" s="32">
        <f t="shared" si="16"/>
        <v>0.44231615059817031</v>
      </c>
      <c r="AV90">
        <f t="shared" si="17"/>
        <v>38038.5</v>
      </c>
      <c r="AW90" s="32">
        <f t="shared" si="18"/>
        <v>0.25</v>
      </c>
      <c r="AX90" s="32" cm="1">
        <f t="array" ref="AX90">_xlfn.IFS(AQ90=0," ",AW90=20%,20%,AW90=25%,25%,AW90&lt;20%,"MV",AW90=21%,"MV",AW90=22%,"MV",AW90=23%,"MV",AW90=24%,MV)</f>
        <v>0.25</v>
      </c>
    </row>
    <row r="91" spans="1:50">
      <c r="A91" s="3">
        <v>62</v>
      </c>
      <c r="B91" s="1" t="s">
        <v>81</v>
      </c>
      <c r="C91" s="2" t="s">
        <v>367</v>
      </c>
      <c r="D91" s="7">
        <v>23307</v>
      </c>
      <c r="E91" s="7">
        <v>18262</v>
      </c>
      <c r="F91" s="7">
        <v>18247</v>
      </c>
      <c r="G91" s="7">
        <v>20580</v>
      </c>
      <c r="H91" s="7">
        <v>23031</v>
      </c>
      <c r="I91" s="7">
        <v>24158</v>
      </c>
      <c r="J91" s="7">
        <v>23312</v>
      </c>
      <c r="K91" s="7">
        <v>36409</v>
      </c>
      <c r="L91" s="7">
        <v>10664</v>
      </c>
      <c r="M91" s="7">
        <v>12162</v>
      </c>
      <c r="N91" s="7">
        <v>25099</v>
      </c>
      <c r="O91" s="7">
        <v>23798</v>
      </c>
      <c r="P91" s="7">
        <v>24972</v>
      </c>
      <c r="Q91" s="7">
        <v>23929</v>
      </c>
      <c r="R91" s="7">
        <v>23304</v>
      </c>
      <c r="S91" s="7">
        <v>16386</v>
      </c>
      <c r="T91" s="7">
        <v>18907</v>
      </c>
      <c r="U91" s="31">
        <v>13655</v>
      </c>
      <c r="V91" s="7">
        <v>15613</v>
      </c>
      <c r="W91" s="7">
        <v>21996</v>
      </c>
      <c r="X91" s="7">
        <v>20481</v>
      </c>
      <c r="Y91" s="7">
        <v>21543</v>
      </c>
      <c r="Z91" s="7">
        <v>25086</v>
      </c>
      <c r="AA91" s="7">
        <v>28609</v>
      </c>
      <c r="AB91" s="7">
        <v>25027</v>
      </c>
      <c r="AC91" s="7">
        <v>25480</v>
      </c>
      <c r="AE91" s="76">
        <f t="shared" si="8"/>
        <v>36409</v>
      </c>
      <c r="AF91" s="8">
        <f t="shared" si="9"/>
        <v>10664</v>
      </c>
      <c r="AG91" s="19">
        <f t="shared" si="10"/>
        <v>8531.2000000000007</v>
      </c>
      <c r="AH91" s="19">
        <f t="shared" si="11"/>
        <v>7998</v>
      </c>
      <c r="AM91">
        <f t="shared" si="13"/>
        <v>0</v>
      </c>
      <c r="AS91">
        <f t="shared" si="14"/>
        <v>0</v>
      </c>
      <c r="AT91">
        <f t="shared" si="15"/>
        <v>0</v>
      </c>
      <c r="AU91" s="32" t="str">
        <f t="shared" si="16"/>
        <v xml:space="preserve"> </v>
      </c>
      <c r="AV91">
        <f t="shared" si="17"/>
        <v>0</v>
      </c>
      <c r="AW91" s="32" t="str">
        <f t="shared" si="18"/>
        <v xml:space="preserve"> </v>
      </c>
      <c r="AX91" s="32" t="str" cm="1">
        <f t="array" ref="AX91">_xlfn.IFS(AQ91=0," ",AW91=20%,20%,AW91=25%,25%,AW91&lt;20%,"MV",AW91=21%,"MV",AW91=22%,"MV",AW91=23%,"MV",AW91=24%,MV)</f>
        <v xml:space="preserve"> </v>
      </c>
    </row>
    <row r="92" spans="1:50">
      <c r="A92" s="3">
        <v>63</v>
      </c>
      <c r="B92" s="1" t="s">
        <v>82</v>
      </c>
      <c r="C92" s="2" t="s">
        <v>367</v>
      </c>
      <c r="D92" s="7">
        <v>26322</v>
      </c>
      <c r="E92" s="7">
        <v>18262</v>
      </c>
      <c r="F92" s="7">
        <v>18247</v>
      </c>
      <c r="G92" s="7">
        <v>16621</v>
      </c>
      <c r="H92" s="7">
        <v>26637</v>
      </c>
      <c r="I92" s="7">
        <v>26075</v>
      </c>
      <c r="J92" s="7">
        <v>21679</v>
      </c>
      <c r="K92" s="7">
        <v>42231</v>
      </c>
      <c r="L92" s="7">
        <v>14565</v>
      </c>
      <c r="M92" s="7">
        <v>12162</v>
      </c>
      <c r="N92" s="7">
        <v>24450</v>
      </c>
      <c r="O92" s="7">
        <v>25685</v>
      </c>
      <c r="P92" s="7">
        <v>25951</v>
      </c>
      <c r="Q92" s="7">
        <v>25228</v>
      </c>
      <c r="R92" s="7">
        <v>23304</v>
      </c>
      <c r="S92" s="7">
        <v>16386</v>
      </c>
      <c r="T92" s="7">
        <v>20406</v>
      </c>
      <c r="U92" s="31">
        <v>13655</v>
      </c>
      <c r="V92" s="7">
        <v>15613</v>
      </c>
      <c r="W92" s="7">
        <v>21419</v>
      </c>
      <c r="X92" s="7">
        <v>20481</v>
      </c>
      <c r="Y92" s="7">
        <v>23219</v>
      </c>
      <c r="Z92" s="7">
        <v>26959</v>
      </c>
      <c r="AA92" s="7">
        <v>28609</v>
      </c>
      <c r="AB92" s="7">
        <v>27011</v>
      </c>
      <c r="AC92" s="7">
        <v>24969</v>
      </c>
      <c r="AE92" s="76">
        <f t="shared" si="8"/>
        <v>42231</v>
      </c>
      <c r="AF92" s="8">
        <f t="shared" si="9"/>
        <v>12162</v>
      </c>
      <c r="AG92" s="19">
        <f t="shared" si="10"/>
        <v>9729.6</v>
      </c>
      <c r="AH92" s="19">
        <f t="shared" si="11"/>
        <v>9121.5</v>
      </c>
      <c r="AM92">
        <f t="shared" si="13"/>
        <v>0</v>
      </c>
      <c r="AS92">
        <f t="shared" si="14"/>
        <v>0</v>
      </c>
      <c r="AT92">
        <f t="shared" si="15"/>
        <v>0</v>
      </c>
      <c r="AU92" s="32" t="str">
        <f t="shared" si="16"/>
        <v xml:space="preserve"> </v>
      </c>
      <c r="AV92">
        <f t="shared" si="17"/>
        <v>0</v>
      </c>
      <c r="AW92" s="32" t="str">
        <f t="shared" si="18"/>
        <v xml:space="preserve"> </v>
      </c>
      <c r="AX92" s="32" t="str" cm="1">
        <f t="array" ref="AX92">_xlfn.IFS(AQ92=0," ",AW92=20%,20%,AW92=25%,25%,AW92&lt;20%,"MV",AW92=21%,"MV",AW92=22%,"MV",AW92=23%,"MV",AW92=24%,MV)</f>
        <v xml:space="preserve"> </v>
      </c>
    </row>
    <row r="93" spans="1:50">
      <c r="A93" s="3">
        <v>64</v>
      </c>
      <c r="B93" s="1" t="s">
        <v>83</v>
      </c>
      <c r="C93" s="2" t="s">
        <v>367</v>
      </c>
      <c r="D93" s="7">
        <v>4917</v>
      </c>
      <c r="E93" s="7">
        <v>6917</v>
      </c>
      <c r="F93" s="7">
        <v>3670</v>
      </c>
      <c r="G93" s="7">
        <v>3919</v>
      </c>
      <c r="H93" s="7">
        <v>4858</v>
      </c>
      <c r="I93" s="7">
        <v>5802</v>
      </c>
      <c r="J93" s="7">
        <v>6333</v>
      </c>
      <c r="K93" s="7">
        <v>14760</v>
      </c>
      <c r="L93" s="7">
        <v>4551</v>
      </c>
      <c r="M93" s="7">
        <v>1316</v>
      </c>
      <c r="N93" s="7">
        <v>4551</v>
      </c>
      <c r="O93" s="7">
        <v>5717</v>
      </c>
      <c r="P93" s="7">
        <v>4463</v>
      </c>
      <c r="Q93" s="7">
        <v>5332</v>
      </c>
      <c r="R93" s="7">
        <v>5006</v>
      </c>
      <c r="S93" s="7">
        <v>7856</v>
      </c>
      <c r="T93" s="7">
        <v>4541</v>
      </c>
      <c r="U93" s="31">
        <v>5138</v>
      </c>
      <c r="V93" s="7">
        <v>4836</v>
      </c>
      <c r="W93" s="7">
        <v>4449</v>
      </c>
      <c r="X93" s="7">
        <v>4487</v>
      </c>
      <c r="Y93" s="7">
        <v>7673</v>
      </c>
      <c r="Z93" s="7">
        <v>6021</v>
      </c>
      <c r="AA93" s="7">
        <v>16256</v>
      </c>
      <c r="AB93" s="7">
        <v>6010</v>
      </c>
      <c r="AC93" s="7">
        <v>4473</v>
      </c>
      <c r="AE93" s="76">
        <f t="shared" si="8"/>
        <v>16256</v>
      </c>
      <c r="AF93" s="8">
        <f t="shared" si="9"/>
        <v>1316</v>
      </c>
      <c r="AG93" s="19">
        <f t="shared" si="10"/>
        <v>1052.8</v>
      </c>
      <c r="AH93" s="19">
        <f t="shared" si="11"/>
        <v>987</v>
      </c>
      <c r="AM93">
        <f t="shared" si="13"/>
        <v>0</v>
      </c>
      <c r="AS93">
        <f t="shared" si="14"/>
        <v>0</v>
      </c>
      <c r="AT93">
        <f t="shared" si="15"/>
        <v>0</v>
      </c>
      <c r="AU93" s="32" t="str">
        <f t="shared" si="16"/>
        <v xml:space="preserve"> </v>
      </c>
      <c r="AV93">
        <f t="shared" si="17"/>
        <v>0</v>
      </c>
      <c r="AW93" s="32" t="str">
        <f t="shared" si="18"/>
        <v xml:space="preserve"> </v>
      </c>
      <c r="AX93" s="32" t="str" cm="1">
        <f t="array" ref="AX93">_xlfn.IFS(AQ93=0," ",AW93=20%,20%,AW93=25%,25%,AW93&lt;20%,"MV",AW93=21%,"MV",AW93=22%,"MV",AW93=23%,"MV",AW93=24%,MV)</f>
        <v xml:space="preserve"> </v>
      </c>
    </row>
    <row r="94" spans="1:50">
      <c r="A94" s="3">
        <v>65</v>
      </c>
      <c r="B94" s="1" t="s">
        <v>84</v>
      </c>
      <c r="C94" s="2" t="s">
        <v>367</v>
      </c>
      <c r="D94" s="7">
        <v>16658</v>
      </c>
      <c r="E94" s="7">
        <v>16009</v>
      </c>
      <c r="F94" s="7">
        <v>14716</v>
      </c>
      <c r="G94" s="7">
        <v>11659</v>
      </c>
      <c r="H94" s="7">
        <v>16858</v>
      </c>
      <c r="I94" s="7">
        <v>17862</v>
      </c>
      <c r="J94" s="7">
        <v>17403</v>
      </c>
      <c r="K94" s="7">
        <v>17520</v>
      </c>
      <c r="L94" s="7">
        <v>9493</v>
      </c>
      <c r="M94" s="7">
        <v>1625</v>
      </c>
      <c r="N94" s="7">
        <v>11705</v>
      </c>
      <c r="O94" s="7">
        <v>17595</v>
      </c>
      <c r="P94" s="7">
        <v>13265</v>
      </c>
      <c r="Q94" s="7">
        <v>17426</v>
      </c>
      <c r="R94" s="7">
        <v>15056</v>
      </c>
      <c r="S94" s="7">
        <v>18199</v>
      </c>
      <c r="T94" s="7">
        <v>13978</v>
      </c>
      <c r="U94" s="31">
        <v>12905</v>
      </c>
      <c r="V94" s="7">
        <v>12575</v>
      </c>
      <c r="W94" s="7">
        <v>10269</v>
      </c>
      <c r="X94" s="7">
        <v>12289</v>
      </c>
      <c r="Y94" s="7">
        <v>15506</v>
      </c>
      <c r="Z94" s="7">
        <v>18557</v>
      </c>
      <c r="AA94" s="7">
        <v>54619</v>
      </c>
      <c r="AB94" s="7">
        <v>18505</v>
      </c>
      <c r="AC94" s="7">
        <v>13171</v>
      </c>
      <c r="AE94" s="76">
        <f t="shared" ref="AE94:AE157" si="21">MAX(D94:AC94)</f>
        <v>54619</v>
      </c>
      <c r="AF94" s="8">
        <f t="shared" ref="AF94:AF157" si="22">MIN(D94:AC94)</f>
        <v>1625</v>
      </c>
      <c r="AG94" s="19">
        <f t="shared" ref="AG94:AG157" si="23">AF94-(AF94*$AG$3)</f>
        <v>1300</v>
      </c>
      <c r="AH94" s="19">
        <f t="shared" ref="AH94:AH157" si="24">AF94-(AF94*$AH$3)</f>
        <v>1218.75</v>
      </c>
      <c r="AK94">
        <v>8</v>
      </c>
      <c r="AL94" s="24">
        <v>8</v>
      </c>
      <c r="AM94">
        <f t="shared" si="13"/>
        <v>0</v>
      </c>
      <c r="AO94" s="80">
        <v>10400</v>
      </c>
      <c r="AP94" s="83">
        <f>AO94/AK94</f>
        <v>1300</v>
      </c>
      <c r="AQ94" s="28">
        <v>1300</v>
      </c>
      <c r="AR94" s="85">
        <f>AP94-AQ94</f>
        <v>0</v>
      </c>
      <c r="AS94">
        <f t="shared" si="14"/>
        <v>12905</v>
      </c>
      <c r="AT94">
        <f t="shared" si="15"/>
        <v>11605</v>
      </c>
      <c r="AU94" s="32">
        <f t="shared" si="16"/>
        <v>0.89926385122045716</v>
      </c>
      <c r="AV94">
        <f t="shared" si="17"/>
        <v>10400</v>
      </c>
      <c r="AW94" s="32">
        <f t="shared" si="18"/>
        <v>0.2</v>
      </c>
      <c r="AX94" s="32" cm="1">
        <f t="array" ref="AX94">_xlfn.IFS(AQ94=0," ",AW94=20%,20%,AW94=25%,25%,AW94&lt;20%,"MV",AW94=21%,"MV",AW94=22%,"MV",AW94=23%,"MV",AW94=24%,MV)</f>
        <v>0.2</v>
      </c>
    </row>
    <row r="95" spans="1:50">
      <c r="A95" s="3">
        <v>66</v>
      </c>
      <c r="B95" s="1" t="s">
        <v>85</v>
      </c>
      <c r="C95" s="2" t="s">
        <v>367</v>
      </c>
      <c r="D95" s="7">
        <v>4490</v>
      </c>
      <c r="E95" s="7">
        <v>6770</v>
      </c>
      <c r="F95" s="7">
        <v>4125</v>
      </c>
      <c r="G95" s="7">
        <v>4428</v>
      </c>
      <c r="H95" s="7">
        <v>4437</v>
      </c>
      <c r="I95" s="7">
        <v>7728</v>
      </c>
      <c r="J95" s="7">
        <v>6991</v>
      </c>
      <c r="K95" s="7">
        <v>14760</v>
      </c>
      <c r="L95" s="7">
        <v>4031</v>
      </c>
      <c r="M95" s="7">
        <v>1625</v>
      </c>
      <c r="N95" s="7">
        <v>5202</v>
      </c>
      <c r="O95" s="7">
        <v>7613</v>
      </c>
      <c r="P95" s="7">
        <v>4966</v>
      </c>
      <c r="Q95" s="7">
        <v>5072</v>
      </c>
      <c r="R95" s="7">
        <v>4838</v>
      </c>
      <c r="S95" s="7">
        <v>7902</v>
      </c>
      <c r="T95" s="7">
        <v>6048</v>
      </c>
      <c r="U95" s="31">
        <v>5336</v>
      </c>
      <c r="V95" s="7">
        <v>3868</v>
      </c>
      <c r="W95" s="7">
        <v>4374</v>
      </c>
      <c r="X95" s="7">
        <v>4487</v>
      </c>
      <c r="Y95" s="7">
        <v>6197</v>
      </c>
      <c r="Z95" s="7">
        <v>8011</v>
      </c>
      <c r="AA95" s="7">
        <v>8063</v>
      </c>
      <c r="AB95" s="7">
        <v>8006</v>
      </c>
      <c r="AC95" s="7">
        <v>5294</v>
      </c>
      <c r="AE95" s="76">
        <f t="shared" si="21"/>
        <v>14760</v>
      </c>
      <c r="AF95" s="8">
        <f t="shared" si="22"/>
        <v>1625</v>
      </c>
      <c r="AG95" s="19">
        <f t="shared" si="23"/>
        <v>1300</v>
      </c>
      <c r="AH95" s="19">
        <f t="shared" si="24"/>
        <v>1218.75</v>
      </c>
      <c r="AM95">
        <f t="shared" si="13"/>
        <v>0</v>
      </c>
      <c r="AS95">
        <f t="shared" si="14"/>
        <v>0</v>
      </c>
      <c r="AT95">
        <f t="shared" si="15"/>
        <v>0</v>
      </c>
      <c r="AU95" s="32" t="str">
        <f t="shared" si="16"/>
        <v xml:space="preserve"> </v>
      </c>
      <c r="AV95">
        <f t="shared" si="17"/>
        <v>0</v>
      </c>
      <c r="AW95" s="32" t="str">
        <f t="shared" si="18"/>
        <v xml:space="preserve"> </v>
      </c>
      <c r="AX95" s="32" t="str" cm="1">
        <f t="array" ref="AX95">_xlfn.IFS(AQ95=0," ",AW95=20%,20%,AW95=25%,25%,AW95&lt;20%,"MV",AW95=21%,"MV",AW95=22%,"MV",AW95=23%,"MV",AW95=24%,MV)</f>
        <v xml:space="preserve"> </v>
      </c>
    </row>
    <row r="96" spans="1:50">
      <c r="A96" s="3">
        <v>67</v>
      </c>
      <c r="B96" s="1" t="s">
        <v>86</v>
      </c>
      <c r="C96" s="2" t="s">
        <v>367</v>
      </c>
      <c r="D96" s="7">
        <v>14972</v>
      </c>
      <c r="E96" s="7">
        <v>15605</v>
      </c>
      <c r="F96" s="7">
        <v>8181</v>
      </c>
      <c r="G96" s="7">
        <v>8661</v>
      </c>
      <c r="H96" s="7">
        <v>15150</v>
      </c>
      <c r="I96" s="7">
        <v>16873</v>
      </c>
      <c r="J96" s="7">
        <v>15827</v>
      </c>
      <c r="K96" s="7">
        <v>15675</v>
      </c>
      <c r="L96" s="7">
        <v>7153</v>
      </c>
      <c r="M96" s="7">
        <v>1316</v>
      </c>
      <c r="N96" s="7">
        <v>12615</v>
      </c>
      <c r="O96" s="7">
        <v>16621</v>
      </c>
      <c r="P96" s="7">
        <v>10054</v>
      </c>
      <c r="Q96" s="7">
        <v>16386</v>
      </c>
      <c r="R96" s="7">
        <v>15056</v>
      </c>
      <c r="S96" s="7">
        <v>25907</v>
      </c>
      <c r="T96" s="7">
        <v>13204</v>
      </c>
      <c r="U96" s="31">
        <v>10678</v>
      </c>
      <c r="V96" s="7">
        <v>12575</v>
      </c>
      <c r="W96" s="7">
        <v>10269</v>
      </c>
      <c r="X96" s="7">
        <v>12289</v>
      </c>
      <c r="Y96" s="7">
        <v>15673</v>
      </c>
      <c r="Z96" s="7">
        <v>17492</v>
      </c>
      <c r="AA96" s="7">
        <v>29260</v>
      </c>
      <c r="AB96" s="7">
        <v>17479</v>
      </c>
      <c r="AC96" s="7">
        <v>12399</v>
      </c>
      <c r="AE96" s="76">
        <f t="shared" si="21"/>
        <v>29260</v>
      </c>
      <c r="AF96" s="8">
        <f t="shared" si="22"/>
        <v>1316</v>
      </c>
      <c r="AG96" s="19">
        <f t="shared" si="23"/>
        <v>1052.8</v>
      </c>
      <c r="AH96" s="19">
        <f t="shared" si="24"/>
        <v>987</v>
      </c>
      <c r="AM96">
        <f t="shared" si="13"/>
        <v>0</v>
      </c>
      <c r="AS96">
        <f t="shared" si="14"/>
        <v>0</v>
      </c>
      <c r="AT96">
        <f t="shared" si="15"/>
        <v>0</v>
      </c>
      <c r="AU96" s="32" t="str">
        <f t="shared" si="16"/>
        <v xml:space="preserve"> </v>
      </c>
      <c r="AV96">
        <f t="shared" si="17"/>
        <v>0</v>
      </c>
      <c r="AW96" s="32" t="str">
        <f t="shared" si="18"/>
        <v xml:space="preserve"> </v>
      </c>
      <c r="AX96" s="32" t="str" cm="1">
        <f t="array" ref="AX96">_xlfn.IFS(AQ96=0," ",AW96=20%,20%,AW96=25%,25%,AW96&lt;20%,"MV",AW96=21%,"MV",AW96=22%,"MV",AW96=23%,"MV",AW96=24%,MV)</f>
        <v xml:space="preserve"> </v>
      </c>
    </row>
    <row r="97" spans="1:50">
      <c r="A97" s="3">
        <v>68</v>
      </c>
      <c r="B97" s="1" t="s">
        <v>87</v>
      </c>
      <c r="C97" s="2" t="s">
        <v>367</v>
      </c>
      <c r="D97" s="7">
        <v>16897</v>
      </c>
      <c r="E97" s="7">
        <v>17322</v>
      </c>
      <c r="F97" s="7">
        <v>8181</v>
      </c>
      <c r="G97" s="7">
        <v>9720</v>
      </c>
      <c r="H97" s="7">
        <v>16698</v>
      </c>
      <c r="I97" s="7">
        <v>18013</v>
      </c>
      <c r="J97" s="7">
        <v>18882</v>
      </c>
      <c r="K97" s="7">
        <v>20664</v>
      </c>
      <c r="L97" s="7">
        <v>6892</v>
      </c>
      <c r="M97" s="7">
        <v>1316</v>
      </c>
      <c r="N97" s="7">
        <v>12874</v>
      </c>
      <c r="O97" s="7">
        <v>17744</v>
      </c>
      <c r="P97" s="7">
        <v>17454</v>
      </c>
      <c r="Q97" s="7">
        <v>20288</v>
      </c>
      <c r="R97" s="7">
        <v>15056</v>
      </c>
      <c r="S97" s="7">
        <v>35080</v>
      </c>
      <c r="T97" s="7">
        <v>14097</v>
      </c>
      <c r="U97" s="31">
        <v>12066</v>
      </c>
      <c r="V97" s="7">
        <v>12575</v>
      </c>
      <c r="W97" s="7">
        <v>10269</v>
      </c>
      <c r="X97" s="7">
        <v>12289</v>
      </c>
      <c r="Y97" s="7">
        <v>19488</v>
      </c>
      <c r="Z97" s="7">
        <v>18727</v>
      </c>
      <c r="AA97" s="7">
        <v>27960</v>
      </c>
      <c r="AB97" s="7">
        <v>18661</v>
      </c>
      <c r="AC97" s="7">
        <v>14521</v>
      </c>
      <c r="AE97" s="76">
        <f t="shared" si="21"/>
        <v>35080</v>
      </c>
      <c r="AF97" s="8">
        <f t="shared" si="22"/>
        <v>1316</v>
      </c>
      <c r="AG97" s="19">
        <f t="shared" si="23"/>
        <v>1052.8</v>
      </c>
      <c r="AH97" s="19">
        <f t="shared" si="24"/>
        <v>987</v>
      </c>
      <c r="AM97">
        <f t="shared" si="13"/>
        <v>0</v>
      </c>
      <c r="AS97">
        <f t="shared" si="14"/>
        <v>0</v>
      </c>
      <c r="AT97">
        <f t="shared" si="15"/>
        <v>0</v>
      </c>
      <c r="AU97" s="32" t="str">
        <f t="shared" si="16"/>
        <v xml:space="preserve"> </v>
      </c>
      <c r="AV97">
        <f t="shared" si="17"/>
        <v>0</v>
      </c>
      <c r="AW97" s="32" t="str">
        <f t="shared" si="18"/>
        <v xml:space="preserve"> </v>
      </c>
      <c r="AX97" s="32" t="str" cm="1">
        <f t="array" ref="AX97">_xlfn.IFS(AQ97=0," ",AW97=20%,20%,AW97=25%,25%,AW97&lt;20%,"MV",AW97=21%,"MV",AW97=22%,"MV",AW97=23%,"MV",AW97=24%,MV)</f>
        <v xml:space="preserve"> </v>
      </c>
    </row>
    <row r="98" spans="1:50">
      <c r="A98" s="3">
        <v>69</v>
      </c>
      <c r="B98" s="1" t="s">
        <v>88</v>
      </c>
      <c r="C98" s="2" t="s">
        <v>367</v>
      </c>
      <c r="D98" s="7">
        <v>9081</v>
      </c>
      <c r="E98" s="7">
        <v>8988</v>
      </c>
      <c r="F98" s="7">
        <v>7271</v>
      </c>
      <c r="G98" s="7">
        <v>7193</v>
      </c>
      <c r="H98" s="7">
        <v>9189</v>
      </c>
      <c r="I98" s="7">
        <v>10962</v>
      </c>
      <c r="J98" s="7">
        <v>10404</v>
      </c>
      <c r="K98" s="7">
        <v>19364</v>
      </c>
      <c r="L98" s="7">
        <v>6892</v>
      </c>
      <c r="M98" s="7">
        <v>1625</v>
      </c>
      <c r="N98" s="7">
        <v>65152</v>
      </c>
      <c r="O98" s="7">
        <v>10798</v>
      </c>
      <c r="P98" s="7">
        <v>7256</v>
      </c>
      <c r="Q98" s="7">
        <v>10534</v>
      </c>
      <c r="R98" s="7">
        <v>7582</v>
      </c>
      <c r="S98" s="7">
        <v>12090</v>
      </c>
      <c r="T98" s="7">
        <v>8578</v>
      </c>
      <c r="U98" s="31">
        <v>8035</v>
      </c>
      <c r="V98" s="7">
        <v>9673</v>
      </c>
      <c r="W98" s="7">
        <v>8288</v>
      </c>
      <c r="X98" s="7">
        <v>8193</v>
      </c>
      <c r="Y98" s="7">
        <v>10662</v>
      </c>
      <c r="Z98" s="7">
        <v>11313</v>
      </c>
      <c r="AA98" s="7">
        <v>28609</v>
      </c>
      <c r="AB98" s="7">
        <v>11357</v>
      </c>
      <c r="AC98" s="7">
        <v>8582</v>
      </c>
      <c r="AE98" s="76">
        <f t="shared" si="21"/>
        <v>65152</v>
      </c>
      <c r="AF98" s="8">
        <f t="shared" si="22"/>
        <v>1625</v>
      </c>
      <c r="AG98" s="19">
        <f t="shared" si="23"/>
        <v>1300</v>
      </c>
      <c r="AH98" s="19">
        <f t="shared" si="24"/>
        <v>1218.75</v>
      </c>
      <c r="AK98">
        <v>8</v>
      </c>
      <c r="AL98" s="24">
        <v>8</v>
      </c>
      <c r="AM98">
        <f t="shared" si="13"/>
        <v>0</v>
      </c>
      <c r="AO98" s="80">
        <v>10400</v>
      </c>
      <c r="AP98" s="83">
        <f>AO98/AK98</f>
        <v>1300</v>
      </c>
      <c r="AQ98" s="28">
        <v>1300</v>
      </c>
      <c r="AR98" s="85">
        <f>AP98-AQ98</f>
        <v>0</v>
      </c>
      <c r="AS98">
        <f t="shared" si="14"/>
        <v>8035</v>
      </c>
      <c r="AT98">
        <f t="shared" si="15"/>
        <v>6735</v>
      </c>
      <c r="AU98" s="32">
        <f t="shared" si="16"/>
        <v>0.83820784069695087</v>
      </c>
      <c r="AV98">
        <f t="shared" si="17"/>
        <v>10400</v>
      </c>
      <c r="AW98" s="32">
        <f t="shared" si="18"/>
        <v>0.2</v>
      </c>
      <c r="AX98" s="32" cm="1">
        <f t="array" ref="AX98">_xlfn.IFS(AQ98=0," ",AW98=20%,20%,AW98=25%,25%,AW98&lt;20%,"MV",AW98=21%,"MV",AW98=22%,"MV",AW98=23%,"MV",AW98=24%,MV)</f>
        <v>0.2</v>
      </c>
    </row>
    <row r="99" spans="1:50">
      <c r="A99" s="3">
        <v>70</v>
      </c>
      <c r="B99" s="1" t="s">
        <v>89</v>
      </c>
      <c r="C99" s="2" t="s">
        <v>367</v>
      </c>
      <c r="D99" s="7">
        <v>9439</v>
      </c>
      <c r="E99" s="7">
        <v>9171</v>
      </c>
      <c r="F99" s="7">
        <v>7639</v>
      </c>
      <c r="G99" s="7">
        <v>7604</v>
      </c>
      <c r="H99" s="7">
        <v>9327</v>
      </c>
      <c r="I99" s="7">
        <v>11259</v>
      </c>
      <c r="J99" s="7">
        <v>10404</v>
      </c>
      <c r="K99" s="7">
        <v>20664</v>
      </c>
      <c r="L99" s="7">
        <v>46167</v>
      </c>
      <c r="M99" s="7">
        <v>1625</v>
      </c>
      <c r="N99" s="7">
        <v>65152</v>
      </c>
      <c r="O99" s="7">
        <v>11090</v>
      </c>
      <c r="P99" s="7">
        <v>8650</v>
      </c>
      <c r="Q99" s="7">
        <v>10794</v>
      </c>
      <c r="R99" s="7">
        <v>7582</v>
      </c>
      <c r="S99" s="7">
        <v>12343</v>
      </c>
      <c r="T99" s="7">
        <v>8811</v>
      </c>
      <c r="U99" s="31">
        <v>7362</v>
      </c>
      <c r="V99" s="7">
        <v>9673</v>
      </c>
      <c r="W99" s="7">
        <v>8512</v>
      </c>
      <c r="X99" s="7">
        <v>8193</v>
      </c>
      <c r="Y99" s="7">
        <v>10788</v>
      </c>
      <c r="Z99" s="7">
        <v>11666</v>
      </c>
      <c r="AA99" s="7">
        <v>28609</v>
      </c>
      <c r="AB99" s="7">
        <v>11662</v>
      </c>
      <c r="AC99" s="7">
        <v>8577</v>
      </c>
      <c r="AE99" s="76">
        <f t="shared" si="21"/>
        <v>65152</v>
      </c>
      <c r="AF99" s="8">
        <f t="shared" si="22"/>
        <v>1625</v>
      </c>
      <c r="AG99" s="19">
        <f t="shared" si="23"/>
        <v>1300</v>
      </c>
      <c r="AH99" s="19">
        <f t="shared" si="24"/>
        <v>1218.75</v>
      </c>
      <c r="AM99">
        <f t="shared" si="13"/>
        <v>0</v>
      </c>
      <c r="AS99">
        <f t="shared" si="14"/>
        <v>0</v>
      </c>
      <c r="AT99">
        <f t="shared" si="15"/>
        <v>0</v>
      </c>
      <c r="AU99" s="32" t="str">
        <f t="shared" si="16"/>
        <v xml:space="preserve"> </v>
      </c>
      <c r="AV99">
        <f t="shared" si="17"/>
        <v>0</v>
      </c>
      <c r="AW99" s="32" t="str">
        <f t="shared" si="18"/>
        <v xml:space="preserve"> </v>
      </c>
      <c r="AX99" s="32" t="str" cm="1">
        <f t="array" ref="AX99">_xlfn.IFS(AQ99=0," ",AW99=20%,20%,AW99=25%,25%,AW99&lt;20%,"MV",AW99=21%,"MV",AW99=22%,"MV",AW99=23%,"MV",AW99=24%,MV)</f>
        <v xml:space="preserve"> </v>
      </c>
    </row>
    <row r="100" spans="1:50">
      <c r="A100" s="3">
        <v>71</v>
      </c>
      <c r="B100" s="1" t="s">
        <v>90</v>
      </c>
      <c r="C100" s="2" t="s">
        <v>367</v>
      </c>
      <c r="D100" s="7">
        <v>13636</v>
      </c>
      <c r="E100" s="7">
        <v>19507</v>
      </c>
      <c r="F100" s="7">
        <v>18396</v>
      </c>
      <c r="G100" s="7">
        <v>15579</v>
      </c>
      <c r="H100" s="7">
        <v>13799</v>
      </c>
      <c r="I100" s="7">
        <v>21924</v>
      </c>
      <c r="J100" s="7">
        <v>17387</v>
      </c>
      <c r="K100" s="7">
        <v>156751</v>
      </c>
      <c r="L100" s="7">
        <v>23409</v>
      </c>
      <c r="M100" s="7">
        <v>3902</v>
      </c>
      <c r="N100" s="7">
        <v>15086</v>
      </c>
      <c r="O100" s="7">
        <v>21595</v>
      </c>
      <c r="P100" s="7">
        <v>17713</v>
      </c>
      <c r="Q100" s="7">
        <v>18077</v>
      </c>
      <c r="R100" s="7">
        <v>15056</v>
      </c>
      <c r="S100" s="7">
        <v>20698</v>
      </c>
      <c r="T100" s="7">
        <v>17157</v>
      </c>
      <c r="U100" s="31">
        <v>13927</v>
      </c>
      <c r="V100" s="7">
        <v>23213</v>
      </c>
      <c r="W100" s="7">
        <v>12863</v>
      </c>
      <c r="X100" s="7">
        <v>17556</v>
      </c>
      <c r="Y100" s="7">
        <v>16605</v>
      </c>
      <c r="Z100" s="7">
        <v>22758</v>
      </c>
      <c r="AA100" s="7">
        <v>78028</v>
      </c>
      <c r="AB100" s="7">
        <v>22712</v>
      </c>
      <c r="AC100" s="7">
        <v>16422</v>
      </c>
      <c r="AE100" s="76">
        <f t="shared" si="21"/>
        <v>156751</v>
      </c>
      <c r="AF100" s="8">
        <f t="shared" si="22"/>
        <v>3902</v>
      </c>
      <c r="AG100" s="19">
        <f t="shared" si="23"/>
        <v>3121.6</v>
      </c>
      <c r="AH100" s="19">
        <f t="shared" si="24"/>
        <v>2926.5</v>
      </c>
      <c r="AM100">
        <f t="shared" si="13"/>
        <v>0</v>
      </c>
      <c r="AS100">
        <f t="shared" si="14"/>
        <v>0</v>
      </c>
      <c r="AT100">
        <f t="shared" si="15"/>
        <v>0</v>
      </c>
      <c r="AU100" s="32" t="str">
        <f t="shared" si="16"/>
        <v xml:space="preserve"> </v>
      </c>
      <c r="AV100">
        <f t="shared" si="17"/>
        <v>0</v>
      </c>
      <c r="AW100" s="32" t="str">
        <f t="shared" si="18"/>
        <v xml:space="preserve"> </v>
      </c>
      <c r="AX100" s="32" t="str" cm="1">
        <f t="array" ref="AX100">_xlfn.IFS(AQ100=0," ",AW100=20%,20%,AW100=25%,25%,AW100&lt;20%,"MV",AW100=21%,"MV",AW100=22%,"MV",AW100=23%,"MV",AW100=24%,MV)</f>
        <v xml:space="preserve"> </v>
      </c>
    </row>
    <row r="101" spans="1:50">
      <c r="A101" s="3">
        <v>72</v>
      </c>
      <c r="B101" s="1" t="s">
        <v>91</v>
      </c>
      <c r="C101" s="2" t="s">
        <v>367</v>
      </c>
      <c r="D101" s="7">
        <v>6862</v>
      </c>
      <c r="E101" s="7">
        <v>12835</v>
      </c>
      <c r="F101" s="7">
        <v>9574</v>
      </c>
      <c r="G101" s="7">
        <v>2656</v>
      </c>
      <c r="H101" s="7">
        <v>6781</v>
      </c>
      <c r="I101" s="7">
        <v>4973</v>
      </c>
      <c r="J101" s="7">
        <v>11952</v>
      </c>
      <c r="K101" s="7">
        <v>20664</v>
      </c>
      <c r="L101" s="7">
        <v>130046</v>
      </c>
      <c r="M101" s="7">
        <v>1519</v>
      </c>
      <c r="N101" s="7">
        <v>10143</v>
      </c>
      <c r="O101" s="7">
        <v>4898</v>
      </c>
      <c r="P101" s="7">
        <v>3850</v>
      </c>
      <c r="Q101" s="7">
        <v>25099</v>
      </c>
      <c r="R101" s="7">
        <v>23409</v>
      </c>
      <c r="S101" s="7">
        <v>14484</v>
      </c>
      <c r="T101" s="7">
        <v>3891</v>
      </c>
      <c r="U101" s="31">
        <v>2908</v>
      </c>
      <c r="V101" s="7">
        <v>11994</v>
      </c>
      <c r="W101" s="7">
        <v>4214</v>
      </c>
      <c r="X101" s="7">
        <v>3706</v>
      </c>
      <c r="Y101" s="7">
        <v>9838</v>
      </c>
      <c r="Z101" s="7">
        <v>5151</v>
      </c>
      <c r="AA101" s="7">
        <v>10924</v>
      </c>
      <c r="AB101" s="7">
        <v>5153</v>
      </c>
      <c r="AC101" s="7">
        <v>3535</v>
      </c>
      <c r="AE101" s="76">
        <f t="shared" si="21"/>
        <v>130046</v>
      </c>
      <c r="AF101" s="8">
        <f t="shared" si="22"/>
        <v>1519</v>
      </c>
      <c r="AG101" s="19">
        <f t="shared" si="23"/>
        <v>1215.2</v>
      </c>
      <c r="AH101" s="19">
        <f t="shared" si="24"/>
        <v>1139.25</v>
      </c>
      <c r="AK101">
        <v>3</v>
      </c>
      <c r="AL101" s="24">
        <v>3</v>
      </c>
      <c r="AM101">
        <f t="shared" si="13"/>
        <v>0</v>
      </c>
      <c r="AO101" s="80">
        <v>3645.6</v>
      </c>
      <c r="AP101" s="83">
        <f>AO101/AK101</f>
        <v>1215.2</v>
      </c>
      <c r="AQ101" s="28">
        <v>1215.2</v>
      </c>
      <c r="AR101" s="85">
        <f>AP101-AQ101</f>
        <v>0</v>
      </c>
      <c r="AS101">
        <f t="shared" si="14"/>
        <v>2908</v>
      </c>
      <c r="AT101">
        <f t="shared" si="15"/>
        <v>1692.8</v>
      </c>
      <c r="AU101" s="32">
        <f t="shared" si="16"/>
        <v>0.58211829436038509</v>
      </c>
      <c r="AV101">
        <f t="shared" si="17"/>
        <v>3645.6000000000004</v>
      </c>
      <c r="AW101" s="32">
        <f t="shared" si="18"/>
        <v>0.2</v>
      </c>
      <c r="AX101" s="32" cm="1">
        <f t="array" ref="AX101">_xlfn.IFS(AQ101=0," ",AW101=20%,20%,AW101=25%,25%,AW101&lt;20%,"MV",AW101=21%,"MV",AW101=22%,"MV",AW101=23%,"MV",AW101=24%,MV)</f>
        <v>0.2</v>
      </c>
    </row>
    <row r="102" spans="1:50">
      <c r="A102" s="3">
        <v>73</v>
      </c>
      <c r="B102" s="1" t="s">
        <v>92</v>
      </c>
      <c r="C102" s="2" t="s">
        <v>367</v>
      </c>
      <c r="D102" s="7">
        <v>21068</v>
      </c>
      <c r="E102" s="7">
        <v>25936</v>
      </c>
      <c r="F102" s="7">
        <v>26217</v>
      </c>
      <c r="G102" s="7">
        <v>37640</v>
      </c>
      <c r="H102" s="7">
        <v>21320</v>
      </c>
      <c r="I102" s="7">
        <v>24536</v>
      </c>
      <c r="J102" s="7">
        <v>32680</v>
      </c>
      <c r="K102" s="7">
        <v>40570</v>
      </c>
      <c r="L102" s="7">
        <v>9103</v>
      </c>
      <c r="M102" s="7">
        <v>1301</v>
      </c>
      <c r="N102" s="7">
        <v>23148</v>
      </c>
      <c r="O102" s="7">
        <v>24169</v>
      </c>
      <c r="P102" s="7">
        <v>2675</v>
      </c>
      <c r="Q102" s="7">
        <v>26920</v>
      </c>
      <c r="R102" s="7">
        <v>130046</v>
      </c>
      <c r="S102" s="7">
        <v>40855</v>
      </c>
      <c r="T102" s="7">
        <v>19202</v>
      </c>
      <c r="U102" s="31">
        <v>2104</v>
      </c>
      <c r="V102" s="7">
        <v>37238</v>
      </c>
      <c r="W102" s="7">
        <v>5650</v>
      </c>
      <c r="X102" s="7">
        <v>2536</v>
      </c>
      <c r="Y102" s="7">
        <v>25822</v>
      </c>
      <c r="Z102" s="7">
        <v>25397</v>
      </c>
      <c r="AA102" s="7">
        <v>30170</v>
      </c>
      <c r="AB102" s="7">
        <v>25421</v>
      </c>
      <c r="AC102" s="7">
        <v>3343</v>
      </c>
      <c r="AE102" s="76">
        <f t="shared" si="21"/>
        <v>130046</v>
      </c>
      <c r="AF102" s="8">
        <f t="shared" si="22"/>
        <v>1301</v>
      </c>
      <c r="AG102" s="19">
        <f t="shared" si="23"/>
        <v>1040.8</v>
      </c>
      <c r="AH102" s="19">
        <f t="shared" si="24"/>
        <v>975.75</v>
      </c>
      <c r="AM102">
        <f t="shared" si="13"/>
        <v>0</v>
      </c>
      <c r="AS102">
        <f t="shared" si="14"/>
        <v>0</v>
      </c>
      <c r="AT102">
        <f t="shared" si="15"/>
        <v>0</v>
      </c>
      <c r="AU102" s="32" t="str">
        <f t="shared" si="16"/>
        <v xml:space="preserve"> </v>
      </c>
      <c r="AV102">
        <f t="shared" si="17"/>
        <v>0</v>
      </c>
      <c r="AW102" s="32" t="str">
        <f t="shared" si="18"/>
        <v xml:space="preserve"> </v>
      </c>
      <c r="AX102" s="32" t="str" cm="1">
        <f t="array" ref="AX102">_xlfn.IFS(AQ102=0," ",AW102=20%,20%,AW102=25%,25%,AW102&lt;20%,"MV",AW102=21%,"MV",AW102=22%,"MV",AW102=23%,"MV",AW102=24%,MV)</f>
        <v xml:space="preserve"> </v>
      </c>
    </row>
    <row r="103" spans="1:50">
      <c r="A103" s="3">
        <v>74</v>
      </c>
      <c r="B103" s="1" t="s">
        <v>93</v>
      </c>
      <c r="C103" s="2" t="s">
        <v>367</v>
      </c>
      <c r="D103" s="7">
        <v>13815</v>
      </c>
      <c r="E103" s="7">
        <v>4927</v>
      </c>
      <c r="F103" s="7">
        <v>5297</v>
      </c>
      <c r="G103" s="7">
        <v>5800</v>
      </c>
      <c r="H103" s="7">
        <v>13652</v>
      </c>
      <c r="I103" s="7">
        <v>15799</v>
      </c>
      <c r="J103" s="7">
        <v>12719</v>
      </c>
      <c r="K103" s="7">
        <v>49202</v>
      </c>
      <c r="L103" s="7">
        <v>975</v>
      </c>
      <c r="M103" s="7">
        <v>4551</v>
      </c>
      <c r="N103" s="7">
        <v>10534</v>
      </c>
      <c r="O103" s="7">
        <v>15563</v>
      </c>
      <c r="P103" s="7">
        <v>8775</v>
      </c>
      <c r="Q103" s="7">
        <v>15346</v>
      </c>
      <c r="R103" s="7">
        <v>10013</v>
      </c>
      <c r="S103" s="7">
        <v>14242</v>
      </c>
      <c r="T103" s="7">
        <v>12364</v>
      </c>
      <c r="U103" s="31">
        <v>9286</v>
      </c>
      <c r="V103" s="7">
        <v>15475</v>
      </c>
      <c r="W103" s="7">
        <v>8514</v>
      </c>
      <c r="X103" s="7">
        <v>11705</v>
      </c>
      <c r="Y103" s="7">
        <v>13240</v>
      </c>
      <c r="Z103" s="7">
        <v>16334</v>
      </c>
      <c r="AA103" s="7">
        <v>17686</v>
      </c>
      <c r="AB103" s="7">
        <v>16367</v>
      </c>
      <c r="AC103" s="7">
        <v>13694</v>
      </c>
      <c r="AE103" s="76">
        <f t="shared" si="21"/>
        <v>49202</v>
      </c>
      <c r="AF103" s="8">
        <f t="shared" si="22"/>
        <v>975</v>
      </c>
      <c r="AG103" s="19">
        <f t="shared" si="23"/>
        <v>780</v>
      </c>
      <c r="AH103" s="19">
        <f t="shared" si="24"/>
        <v>731.25</v>
      </c>
      <c r="AM103">
        <f t="shared" si="13"/>
        <v>0</v>
      </c>
      <c r="AS103">
        <f t="shared" si="14"/>
        <v>0</v>
      </c>
      <c r="AT103">
        <f t="shared" si="15"/>
        <v>0</v>
      </c>
      <c r="AU103" s="32" t="str">
        <f t="shared" si="16"/>
        <v xml:space="preserve"> </v>
      </c>
      <c r="AV103">
        <f t="shared" si="17"/>
        <v>0</v>
      </c>
      <c r="AW103" s="32" t="str">
        <f t="shared" si="18"/>
        <v xml:space="preserve"> </v>
      </c>
      <c r="AX103" s="32" t="str" cm="1">
        <f t="array" ref="AX103">_xlfn.IFS(AQ103=0," ",AW103=20%,20%,AW103=25%,25%,AW103&lt;20%,"MV",AW103=21%,"MV",AW103=22%,"MV",AW103=23%,"MV",AW103=24%,MV)</f>
        <v xml:space="preserve"> </v>
      </c>
    </row>
    <row r="104" spans="1:50">
      <c r="A104" s="3">
        <v>75</v>
      </c>
      <c r="B104" s="1" t="s">
        <v>94</v>
      </c>
      <c r="C104" s="2" t="s">
        <v>367</v>
      </c>
      <c r="D104" s="7">
        <v>1125</v>
      </c>
      <c r="E104" s="7">
        <v>2577</v>
      </c>
      <c r="F104" s="7">
        <v>1153</v>
      </c>
      <c r="G104" s="7">
        <v>1078</v>
      </c>
      <c r="H104" s="7">
        <v>1138</v>
      </c>
      <c r="I104" s="7">
        <v>2122</v>
      </c>
      <c r="J104" s="7">
        <v>1743</v>
      </c>
      <c r="K104" s="7">
        <v>8667</v>
      </c>
      <c r="L104" s="7">
        <v>1106</v>
      </c>
      <c r="M104" s="7">
        <v>683</v>
      </c>
      <c r="N104" s="7">
        <v>1430</v>
      </c>
      <c r="O104" s="7">
        <v>2091</v>
      </c>
      <c r="P104" s="7">
        <v>1603</v>
      </c>
      <c r="Q104" s="7">
        <v>1821</v>
      </c>
      <c r="R104" s="7">
        <v>1268</v>
      </c>
      <c r="S104" s="7">
        <v>3528</v>
      </c>
      <c r="T104" s="7">
        <v>1660</v>
      </c>
      <c r="U104" s="31">
        <v>1393</v>
      </c>
      <c r="V104" s="7">
        <v>1161</v>
      </c>
      <c r="W104" s="7">
        <v>1201</v>
      </c>
      <c r="X104" s="7">
        <v>1756</v>
      </c>
      <c r="Y104" s="7">
        <v>1188</v>
      </c>
      <c r="Z104" s="7">
        <v>2198</v>
      </c>
      <c r="AA104" s="7">
        <v>5202</v>
      </c>
      <c r="AB104" s="7">
        <v>2200</v>
      </c>
      <c r="AC104" s="7">
        <v>1447</v>
      </c>
      <c r="AE104" s="76">
        <f t="shared" si="21"/>
        <v>8667</v>
      </c>
      <c r="AF104" s="8">
        <f t="shared" si="22"/>
        <v>683</v>
      </c>
      <c r="AG104" s="19">
        <f t="shared" si="23"/>
        <v>546.4</v>
      </c>
      <c r="AH104" s="19">
        <f t="shared" si="24"/>
        <v>512.25</v>
      </c>
      <c r="AK104">
        <v>5</v>
      </c>
      <c r="AL104" s="24">
        <v>5</v>
      </c>
      <c r="AM104">
        <f t="shared" si="13"/>
        <v>0</v>
      </c>
      <c r="AO104" s="80">
        <v>2732</v>
      </c>
      <c r="AP104" s="83">
        <f>AO104/AK104</f>
        <v>546.4</v>
      </c>
      <c r="AQ104" s="28">
        <v>546.4</v>
      </c>
      <c r="AR104" s="85">
        <f>AP104-AQ104</f>
        <v>0</v>
      </c>
      <c r="AS104">
        <f t="shared" si="14"/>
        <v>1393</v>
      </c>
      <c r="AT104">
        <f t="shared" si="15"/>
        <v>846.6</v>
      </c>
      <c r="AU104" s="32">
        <f t="shared" si="16"/>
        <v>0.60775305096913135</v>
      </c>
      <c r="AV104">
        <f t="shared" si="17"/>
        <v>2732</v>
      </c>
      <c r="AW104" s="32">
        <f t="shared" si="18"/>
        <v>0.2</v>
      </c>
      <c r="AX104" s="32" cm="1">
        <f t="array" ref="AX104">_xlfn.IFS(AQ104=0," ",AW104=20%,20%,AW104=25%,25%,AW104&lt;20%,"MV",AW104=21%,"MV",AW104=22%,"MV",AW104=23%,"MV",AW104=24%,MV)</f>
        <v>0.2</v>
      </c>
    </row>
    <row r="105" spans="1:50">
      <c r="A105" s="3">
        <v>76</v>
      </c>
      <c r="B105" s="1" t="s">
        <v>95</v>
      </c>
      <c r="C105" s="2" t="s">
        <v>367</v>
      </c>
      <c r="D105" s="7">
        <v>639</v>
      </c>
      <c r="E105" s="7">
        <v>1015</v>
      </c>
      <c r="F105" s="7">
        <v>786</v>
      </c>
      <c r="G105" s="7">
        <v>781</v>
      </c>
      <c r="H105" s="7">
        <v>630</v>
      </c>
      <c r="I105" s="7">
        <v>1248</v>
      </c>
      <c r="J105" s="7">
        <v>1009</v>
      </c>
      <c r="K105" s="7">
        <v>6888</v>
      </c>
      <c r="L105" s="7">
        <v>325</v>
      </c>
      <c r="M105" s="7">
        <v>286</v>
      </c>
      <c r="N105" s="7">
        <v>1170</v>
      </c>
      <c r="O105" s="7">
        <v>1229</v>
      </c>
      <c r="P105" s="7">
        <v>1074</v>
      </c>
      <c r="Q105" s="7">
        <v>1300</v>
      </c>
      <c r="R105" s="7">
        <v>1216</v>
      </c>
      <c r="S105" s="7">
        <v>1161</v>
      </c>
      <c r="T105" s="7">
        <v>976</v>
      </c>
      <c r="U105" s="31">
        <v>848</v>
      </c>
      <c r="V105" s="7">
        <v>773</v>
      </c>
      <c r="W105" s="7">
        <v>706</v>
      </c>
      <c r="X105" s="7">
        <v>1073</v>
      </c>
      <c r="Y105" s="7">
        <v>782</v>
      </c>
      <c r="Z105" s="7">
        <v>1288</v>
      </c>
      <c r="AA105" s="7">
        <v>1692</v>
      </c>
      <c r="AB105" s="7">
        <v>1292</v>
      </c>
      <c r="AC105" s="7">
        <v>875</v>
      </c>
      <c r="AE105" s="76">
        <f t="shared" si="21"/>
        <v>6888</v>
      </c>
      <c r="AF105" s="8">
        <f t="shared" si="22"/>
        <v>286</v>
      </c>
      <c r="AG105" s="19">
        <f t="shared" si="23"/>
        <v>228.8</v>
      </c>
      <c r="AH105" s="19">
        <f t="shared" si="24"/>
        <v>214.5</v>
      </c>
      <c r="AM105">
        <f t="shared" si="13"/>
        <v>0</v>
      </c>
      <c r="AS105">
        <f t="shared" si="14"/>
        <v>0</v>
      </c>
      <c r="AT105">
        <f t="shared" si="15"/>
        <v>0</v>
      </c>
      <c r="AU105" s="32" t="str">
        <f t="shared" si="16"/>
        <v xml:space="preserve"> </v>
      </c>
      <c r="AV105">
        <f t="shared" si="17"/>
        <v>0</v>
      </c>
      <c r="AW105" s="32" t="str">
        <f t="shared" si="18"/>
        <v xml:space="preserve"> </v>
      </c>
      <c r="AX105" s="32" t="str" cm="1">
        <f t="array" ref="AX105">_xlfn.IFS(AQ105=0," ",AW105=20%,20%,AW105=25%,25%,AW105&lt;20%,"MV",AW105=21%,"MV",AW105=22%,"MV",AW105=23%,"MV",AW105=24%,MV)</f>
        <v xml:space="preserve"> </v>
      </c>
    </row>
    <row r="106" spans="1:50">
      <c r="A106" s="3">
        <v>77</v>
      </c>
      <c r="B106" s="1" t="s">
        <v>96</v>
      </c>
      <c r="C106" s="2" t="s">
        <v>367</v>
      </c>
      <c r="D106" s="7">
        <v>420</v>
      </c>
      <c r="E106" s="7">
        <v>562</v>
      </c>
      <c r="F106" s="7">
        <v>542</v>
      </c>
      <c r="G106" s="7">
        <v>352</v>
      </c>
      <c r="H106" s="7">
        <v>424</v>
      </c>
      <c r="I106" s="7">
        <v>515</v>
      </c>
      <c r="J106" s="7">
        <v>473</v>
      </c>
      <c r="K106" s="7">
        <v>4610</v>
      </c>
      <c r="L106" s="7">
        <v>1430</v>
      </c>
      <c r="M106" s="7">
        <v>286</v>
      </c>
      <c r="N106" s="7">
        <v>520</v>
      </c>
      <c r="O106" s="7">
        <v>507</v>
      </c>
      <c r="P106" s="7">
        <v>605</v>
      </c>
      <c r="Q106" s="7">
        <v>1040</v>
      </c>
      <c r="R106" s="7">
        <v>444</v>
      </c>
      <c r="S106" s="7">
        <v>520</v>
      </c>
      <c r="T106" s="7">
        <v>402</v>
      </c>
      <c r="U106" s="31">
        <v>366</v>
      </c>
      <c r="V106" s="7">
        <v>581</v>
      </c>
      <c r="W106" s="7">
        <v>370</v>
      </c>
      <c r="X106" s="7">
        <v>411</v>
      </c>
      <c r="Y106" s="7">
        <v>461</v>
      </c>
      <c r="Z106" s="7">
        <v>533</v>
      </c>
      <c r="AA106" s="7">
        <v>3433</v>
      </c>
      <c r="AB106" s="7">
        <v>532</v>
      </c>
      <c r="AC106" s="7">
        <v>777</v>
      </c>
      <c r="AE106" s="76">
        <f t="shared" si="21"/>
        <v>4610</v>
      </c>
      <c r="AF106" s="8">
        <f t="shared" si="22"/>
        <v>286</v>
      </c>
      <c r="AG106" s="19">
        <f t="shared" si="23"/>
        <v>228.8</v>
      </c>
      <c r="AH106" s="19">
        <f t="shared" si="24"/>
        <v>214.5</v>
      </c>
      <c r="AM106">
        <f t="shared" si="13"/>
        <v>0</v>
      </c>
      <c r="AS106">
        <f t="shared" si="14"/>
        <v>0</v>
      </c>
      <c r="AT106">
        <f t="shared" si="15"/>
        <v>0</v>
      </c>
      <c r="AU106" s="32" t="str">
        <f t="shared" si="16"/>
        <v xml:space="preserve"> </v>
      </c>
      <c r="AV106">
        <f t="shared" si="17"/>
        <v>0</v>
      </c>
      <c r="AW106" s="32" t="str">
        <f t="shared" si="18"/>
        <v xml:space="preserve"> </v>
      </c>
      <c r="AX106" s="32" t="str" cm="1">
        <f t="array" ref="AX106">_xlfn.IFS(AQ106=0," ",AW106=20%,20%,AW106=25%,25%,AW106&lt;20%,"MV",AW106=21%,"MV",AW106=22%,"MV",AW106=23%,"MV",AW106=24%,MV)</f>
        <v xml:space="preserve"> </v>
      </c>
    </row>
    <row r="107" spans="1:50">
      <c r="A107" s="3">
        <v>78</v>
      </c>
      <c r="B107" s="1" t="s">
        <v>97</v>
      </c>
      <c r="C107" s="2" t="s">
        <v>367</v>
      </c>
      <c r="D107" s="7">
        <v>1582</v>
      </c>
      <c r="E107" s="7">
        <v>1983</v>
      </c>
      <c r="F107" s="7">
        <v>1887</v>
      </c>
      <c r="G107" s="7">
        <v>295</v>
      </c>
      <c r="H107" s="7">
        <v>1563</v>
      </c>
      <c r="I107" s="7">
        <v>1134</v>
      </c>
      <c r="J107" s="7">
        <v>2289</v>
      </c>
      <c r="K107" s="7">
        <v>11808</v>
      </c>
      <c r="L107" s="7">
        <v>325</v>
      </c>
      <c r="M107" s="7">
        <v>240</v>
      </c>
      <c r="N107" s="7">
        <v>2861</v>
      </c>
      <c r="O107" s="7">
        <v>1118</v>
      </c>
      <c r="P107" s="7">
        <v>1506</v>
      </c>
      <c r="Q107" s="7">
        <v>1430</v>
      </c>
      <c r="R107" s="7">
        <v>1574</v>
      </c>
      <c r="S107" s="7">
        <v>2229</v>
      </c>
      <c r="T107" s="7">
        <v>889</v>
      </c>
      <c r="U107" s="31">
        <v>349</v>
      </c>
      <c r="V107" s="7">
        <v>2225</v>
      </c>
      <c r="W107" s="7">
        <v>733</v>
      </c>
      <c r="X107" s="7">
        <v>389</v>
      </c>
      <c r="Y107" s="7">
        <v>1784</v>
      </c>
      <c r="Z107" s="7">
        <v>1182</v>
      </c>
      <c r="AA107" s="7">
        <v>21198</v>
      </c>
      <c r="AB107" s="7">
        <v>1176</v>
      </c>
      <c r="AC107" s="7">
        <v>1259</v>
      </c>
      <c r="AE107" s="76">
        <f t="shared" si="21"/>
        <v>21198</v>
      </c>
      <c r="AF107" s="8">
        <f t="shared" si="22"/>
        <v>240</v>
      </c>
      <c r="AG107" s="19">
        <f t="shared" si="23"/>
        <v>192</v>
      </c>
      <c r="AH107" s="19">
        <f t="shared" si="24"/>
        <v>180</v>
      </c>
      <c r="AM107">
        <f t="shared" si="13"/>
        <v>0</v>
      </c>
      <c r="AS107">
        <f t="shared" si="14"/>
        <v>0</v>
      </c>
      <c r="AT107">
        <f t="shared" si="15"/>
        <v>0</v>
      </c>
      <c r="AU107" s="32" t="str">
        <f t="shared" si="16"/>
        <v xml:space="preserve"> </v>
      </c>
      <c r="AV107">
        <f t="shared" si="17"/>
        <v>0</v>
      </c>
      <c r="AW107" s="32" t="str">
        <f t="shared" si="18"/>
        <v xml:space="preserve"> </v>
      </c>
      <c r="AX107" s="32" t="str" cm="1">
        <f t="array" ref="AX107">_xlfn.IFS(AQ107=0," ",AW107=20%,20%,AW107=25%,25%,AW107&lt;20%,"MV",AW107=21%,"MV",AW107=22%,"MV",AW107=23%,"MV",AW107=24%,MV)</f>
        <v xml:space="preserve"> </v>
      </c>
    </row>
    <row r="108" spans="1:50">
      <c r="A108" s="3">
        <v>79</v>
      </c>
      <c r="B108" s="1" t="s">
        <v>98</v>
      </c>
      <c r="C108" s="2" t="s">
        <v>367</v>
      </c>
      <c r="D108" s="7">
        <v>235</v>
      </c>
      <c r="E108" s="7">
        <v>791</v>
      </c>
      <c r="F108" s="7">
        <v>437</v>
      </c>
      <c r="G108" s="7">
        <v>220</v>
      </c>
      <c r="H108" s="7">
        <v>238</v>
      </c>
      <c r="I108" s="7">
        <v>776</v>
      </c>
      <c r="J108" s="7">
        <v>676</v>
      </c>
      <c r="K108" s="7">
        <v>8853</v>
      </c>
      <c r="L108" s="7">
        <v>975</v>
      </c>
      <c r="M108" s="7">
        <v>914</v>
      </c>
      <c r="N108" s="7">
        <v>781</v>
      </c>
      <c r="O108" s="7">
        <v>766</v>
      </c>
      <c r="P108" s="7">
        <v>1226</v>
      </c>
      <c r="Q108" s="7">
        <v>1170</v>
      </c>
      <c r="R108" s="7">
        <v>358</v>
      </c>
      <c r="S108" s="7">
        <v>929</v>
      </c>
      <c r="T108" s="7">
        <v>608</v>
      </c>
      <c r="U108" s="31">
        <v>449</v>
      </c>
      <c r="V108" s="7">
        <v>1547</v>
      </c>
      <c r="W108" s="7">
        <v>520</v>
      </c>
      <c r="X108" s="7">
        <v>975</v>
      </c>
      <c r="Y108" s="7">
        <v>501</v>
      </c>
      <c r="Z108" s="7">
        <v>806</v>
      </c>
      <c r="AA108" s="7">
        <v>7412</v>
      </c>
      <c r="AB108" s="7">
        <v>1261</v>
      </c>
      <c r="AC108" s="7">
        <v>1005</v>
      </c>
      <c r="AE108" s="76">
        <f t="shared" si="21"/>
        <v>8853</v>
      </c>
      <c r="AF108" s="8">
        <f t="shared" si="22"/>
        <v>220</v>
      </c>
      <c r="AG108" s="19">
        <f t="shared" si="23"/>
        <v>176</v>
      </c>
      <c r="AH108" s="19">
        <f t="shared" si="24"/>
        <v>165</v>
      </c>
      <c r="AK108">
        <v>5</v>
      </c>
      <c r="AL108" s="24">
        <v>5</v>
      </c>
      <c r="AM108">
        <f t="shared" si="13"/>
        <v>0</v>
      </c>
      <c r="AO108">
        <v>880</v>
      </c>
      <c r="AP108" s="83">
        <f>AO108/AK108</f>
        <v>176</v>
      </c>
      <c r="AQ108" s="28">
        <v>176</v>
      </c>
      <c r="AR108" s="85">
        <f>AP108-AQ108</f>
        <v>0</v>
      </c>
      <c r="AS108">
        <f t="shared" si="14"/>
        <v>449</v>
      </c>
      <c r="AT108">
        <f t="shared" si="15"/>
        <v>273</v>
      </c>
      <c r="AU108" s="32">
        <f t="shared" si="16"/>
        <v>0.60801781737193761</v>
      </c>
      <c r="AV108">
        <f t="shared" si="17"/>
        <v>880</v>
      </c>
      <c r="AW108" s="32">
        <f t="shared" si="18"/>
        <v>0.2</v>
      </c>
      <c r="AX108" s="32" cm="1">
        <f t="array" ref="AX108">_xlfn.IFS(AQ108=0," ",AW108=20%,20%,AW108=25%,25%,AW108&lt;20%,"MV",AW108=21%,"MV",AW108=22%,"MV",AW108=23%,"MV",AW108=24%,MV)</f>
        <v>0.2</v>
      </c>
    </row>
    <row r="109" spans="1:50">
      <c r="A109" s="3">
        <v>80</v>
      </c>
      <c r="B109" s="1" t="s">
        <v>99</v>
      </c>
      <c r="C109" s="2" t="s">
        <v>367</v>
      </c>
      <c r="D109" s="7">
        <v>1138</v>
      </c>
      <c r="E109" s="7">
        <v>1661</v>
      </c>
      <c r="F109" s="7">
        <v>1153</v>
      </c>
      <c r="G109" s="7">
        <v>1078</v>
      </c>
      <c r="H109" s="7">
        <v>1125</v>
      </c>
      <c r="I109" s="7">
        <v>1310</v>
      </c>
      <c r="J109" s="7">
        <v>1236</v>
      </c>
      <c r="K109" s="7">
        <v>9250</v>
      </c>
      <c r="L109" s="7">
        <v>325</v>
      </c>
      <c r="M109" s="7">
        <v>246</v>
      </c>
      <c r="N109" s="7">
        <v>1430</v>
      </c>
      <c r="O109" s="7">
        <v>1290</v>
      </c>
      <c r="P109" s="7">
        <v>1273</v>
      </c>
      <c r="Q109" s="7">
        <v>1821</v>
      </c>
      <c r="R109" s="7">
        <v>1073</v>
      </c>
      <c r="S109" s="7">
        <v>1672</v>
      </c>
      <c r="T109" s="7">
        <v>1026</v>
      </c>
      <c r="U109" s="31">
        <v>1179</v>
      </c>
      <c r="V109" s="7">
        <v>1935</v>
      </c>
      <c r="W109" s="7">
        <v>968</v>
      </c>
      <c r="X109" s="7">
        <v>1756</v>
      </c>
      <c r="Y109" s="7">
        <v>1466</v>
      </c>
      <c r="Z109" s="7">
        <v>1365</v>
      </c>
      <c r="AA109" s="7">
        <v>5202</v>
      </c>
      <c r="AB109" s="7">
        <v>2270</v>
      </c>
      <c r="AC109" s="7">
        <v>910</v>
      </c>
      <c r="AE109" s="76">
        <f t="shared" si="21"/>
        <v>9250</v>
      </c>
      <c r="AF109" s="8">
        <f t="shared" si="22"/>
        <v>246</v>
      </c>
      <c r="AG109" s="19">
        <f t="shared" si="23"/>
        <v>196.8</v>
      </c>
      <c r="AH109" s="19">
        <f t="shared" si="24"/>
        <v>184.5</v>
      </c>
      <c r="AM109">
        <f t="shared" si="13"/>
        <v>0</v>
      </c>
      <c r="AS109">
        <f t="shared" si="14"/>
        <v>0</v>
      </c>
      <c r="AT109">
        <f t="shared" si="15"/>
        <v>0</v>
      </c>
      <c r="AU109" s="32" t="str">
        <f t="shared" si="16"/>
        <v xml:space="preserve"> </v>
      </c>
      <c r="AV109">
        <f t="shared" si="17"/>
        <v>0</v>
      </c>
      <c r="AW109" s="32" t="str">
        <f t="shared" si="18"/>
        <v xml:space="preserve"> </v>
      </c>
      <c r="AX109" s="32" t="str" cm="1">
        <f t="array" ref="AX109">_xlfn.IFS(AQ109=0," ",AW109=20%,20%,AW109=25%,25%,AW109&lt;20%,"MV",AW109=21%,"MV",AW109=22%,"MV",AW109=23%,"MV",AW109=24%,MV)</f>
        <v xml:space="preserve"> </v>
      </c>
    </row>
    <row r="110" spans="1:50">
      <c r="A110" s="3">
        <v>81</v>
      </c>
      <c r="B110" s="1" t="s">
        <v>100</v>
      </c>
      <c r="C110" s="2" t="s">
        <v>367</v>
      </c>
      <c r="D110" s="7">
        <v>634</v>
      </c>
      <c r="E110" s="7">
        <v>582</v>
      </c>
      <c r="F110" s="7">
        <v>542</v>
      </c>
      <c r="G110" s="7">
        <v>352</v>
      </c>
      <c r="H110" s="7">
        <v>643</v>
      </c>
      <c r="I110" s="7">
        <v>722</v>
      </c>
      <c r="J110" s="7">
        <v>546</v>
      </c>
      <c r="K110" s="7">
        <v>5901</v>
      </c>
      <c r="L110" s="7">
        <v>4096</v>
      </c>
      <c r="M110" s="7">
        <v>246</v>
      </c>
      <c r="N110" s="7">
        <v>910</v>
      </c>
      <c r="O110" s="7">
        <v>710</v>
      </c>
      <c r="P110" s="7">
        <v>449</v>
      </c>
      <c r="Q110" s="7">
        <v>1040</v>
      </c>
      <c r="R110" s="7">
        <v>444</v>
      </c>
      <c r="S110" s="7">
        <v>695</v>
      </c>
      <c r="T110" s="7">
        <v>565</v>
      </c>
      <c r="U110" s="31">
        <v>460</v>
      </c>
      <c r="V110" s="7">
        <v>968</v>
      </c>
      <c r="W110" s="7">
        <v>439</v>
      </c>
      <c r="X110" s="7">
        <v>429</v>
      </c>
      <c r="Y110" s="7">
        <v>507</v>
      </c>
      <c r="Z110" s="7">
        <v>742</v>
      </c>
      <c r="AA110" s="7">
        <v>546</v>
      </c>
      <c r="AB110" s="7">
        <v>747</v>
      </c>
      <c r="AC110" s="7">
        <v>845</v>
      </c>
      <c r="AE110" s="76">
        <f t="shared" si="21"/>
        <v>5901</v>
      </c>
      <c r="AF110" s="8">
        <f t="shared" si="22"/>
        <v>246</v>
      </c>
      <c r="AG110" s="19">
        <f t="shared" si="23"/>
        <v>196.8</v>
      </c>
      <c r="AH110" s="19">
        <f t="shared" si="24"/>
        <v>184.5</v>
      </c>
      <c r="AM110">
        <f t="shared" si="13"/>
        <v>0</v>
      </c>
      <c r="AS110">
        <f t="shared" si="14"/>
        <v>0</v>
      </c>
      <c r="AT110">
        <f t="shared" si="15"/>
        <v>0</v>
      </c>
      <c r="AU110" s="32" t="str">
        <f t="shared" si="16"/>
        <v xml:space="preserve"> </v>
      </c>
      <c r="AV110">
        <f t="shared" si="17"/>
        <v>0</v>
      </c>
      <c r="AW110" s="32" t="str">
        <f t="shared" si="18"/>
        <v xml:space="preserve"> </v>
      </c>
      <c r="AX110" s="32" t="str" cm="1">
        <f t="array" ref="AX110">_xlfn.IFS(AQ110=0," ",AW110=20%,20%,AW110=25%,25%,AW110&lt;20%,"MV",AW110=21%,"MV",AW110=22%,"MV",AW110=23%,"MV",AW110=24%,MV)</f>
        <v xml:space="preserve"> </v>
      </c>
    </row>
    <row r="111" spans="1:50">
      <c r="A111" s="3">
        <v>82</v>
      </c>
      <c r="B111" s="1" t="s">
        <v>101</v>
      </c>
      <c r="C111" s="2" t="s">
        <v>367</v>
      </c>
      <c r="D111" s="7">
        <v>4327</v>
      </c>
      <c r="E111" s="7">
        <v>4787</v>
      </c>
      <c r="F111" s="7">
        <v>3059</v>
      </c>
      <c r="G111" s="7">
        <v>3814</v>
      </c>
      <c r="H111" s="7">
        <v>4275</v>
      </c>
      <c r="I111" s="7">
        <v>5220</v>
      </c>
      <c r="J111" s="7">
        <v>4843</v>
      </c>
      <c r="K111" s="7">
        <v>15744</v>
      </c>
      <c r="L111" s="7">
        <v>4096</v>
      </c>
      <c r="M111" s="7">
        <v>3003</v>
      </c>
      <c r="N111" s="7">
        <v>5202</v>
      </c>
      <c r="O111" s="7">
        <v>5141</v>
      </c>
      <c r="P111" s="7">
        <v>6899</v>
      </c>
      <c r="Q111" s="7">
        <v>5332</v>
      </c>
      <c r="R111" s="7">
        <v>4507</v>
      </c>
      <c r="S111" s="7">
        <v>4718</v>
      </c>
      <c r="T111" s="7">
        <v>4085</v>
      </c>
      <c r="U111" s="31">
        <v>3651</v>
      </c>
      <c r="V111" s="7">
        <v>4642</v>
      </c>
      <c r="W111" s="7">
        <v>3258</v>
      </c>
      <c r="X111" s="7">
        <v>4291</v>
      </c>
      <c r="Y111" s="7">
        <v>4609</v>
      </c>
      <c r="Z111" s="7">
        <v>5397</v>
      </c>
      <c r="AA111" s="7">
        <v>5591</v>
      </c>
      <c r="AB111" s="7">
        <v>5408</v>
      </c>
      <c r="AC111" s="7">
        <v>4914</v>
      </c>
      <c r="AE111" s="76">
        <f t="shared" si="21"/>
        <v>15744</v>
      </c>
      <c r="AF111" s="8">
        <f t="shared" si="22"/>
        <v>3003</v>
      </c>
      <c r="AG111" s="19">
        <f t="shared" si="23"/>
        <v>2402.4</v>
      </c>
      <c r="AH111" s="19">
        <f t="shared" si="24"/>
        <v>2252.25</v>
      </c>
      <c r="AM111">
        <f t="shared" si="13"/>
        <v>0</v>
      </c>
      <c r="AS111">
        <f t="shared" si="14"/>
        <v>0</v>
      </c>
      <c r="AT111">
        <f t="shared" si="15"/>
        <v>0</v>
      </c>
      <c r="AU111" s="32" t="str">
        <f t="shared" si="16"/>
        <v xml:space="preserve"> </v>
      </c>
      <c r="AV111">
        <f t="shared" si="17"/>
        <v>0</v>
      </c>
      <c r="AW111" s="32" t="str">
        <f t="shared" si="18"/>
        <v xml:space="preserve"> </v>
      </c>
      <c r="AX111" s="32" t="str" cm="1">
        <f t="array" ref="AX111">_xlfn.IFS(AQ111=0," ",AW111=20%,20%,AW111=25%,25%,AW111&lt;20%,"MV",AW111=21%,"MV",AW111=22%,"MV",AW111=23%,"MV",AW111=24%,MV)</f>
        <v xml:space="preserve"> </v>
      </c>
    </row>
    <row r="112" spans="1:50">
      <c r="A112" s="3">
        <v>83</v>
      </c>
      <c r="B112" s="1" t="s">
        <v>102</v>
      </c>
      <c r="C112" s="2" t="s">
        <v>367</v>
      </c>
      <c r="D112" s="7">
        <v>4253</v>
      </c>
      <c r="E112" s="7">
        <v>4787</v>
      </c>
      <c r="F112" s="7">
        <v>3059</v>
      </c>
      <c r="G112" s="7">
        <v>3814</v>
      </c>
      <c r="H112" s="7">
        <v>4304</v>
      </c>
      <c r="I112" s="7">
        <v>5360</v>
      </c>
      <c r="J112" s="7">
        <v>4890</v>
      </c>
      <c r="K112" s="7">
        <v>11986</v>
      </c>
      <c r="L112" s="7">
        <v>6698</v>
      </c>
      <c r="M112" s="7">
        <v>3003</v>
      </c>
      <c r="N112" s="7">
        <v>5202</v>
      </c>
      <c r="O112" s="7">
        <v>5279</v>
      </c>
      <c r="P112" s="7">
        <v>6904</v>
      </c>
      <c r="Q112" s="7">
        <v>5332</v>
      </c>
      <c r="R112" s="7">
        <v>4507</v>
      </c>
      <c r="S112" s="7">
        <v>4884</v>
      </c>
      <c r="T112" s="7">
        <v>4194</v>
      </c>
      <c r="U112" s="31">
        <v>3799</v>
      </c>
      <c r="V112" s="7">
        <v>3998</v>
      </c>
      <c r="W112" s="7">
        <v>3258</v>
      </c>
      <c r="X112" s="7">
        <v>4291</v>
      </c>
      <c r="Y112" s="7">
        <v>4597</v>
      </c>
      <c r="Z112" s="7">
        <v>5540</v>
      </c>
      <c r="AA112" s="7">
        <v>5332</v>
      </c>
      <c r="AB112" s="7">
        <v>5551</v>
      </c>
      <c r="AC112" s="7">
        <v>4882</v>
      </c>
      <c r="AE112" s="76">
        <f t="shared" si="21"/>
        <v>11986</v>
      </c>
      <c r="AF112" s="8">
        <f t="shared" si="22"/>
        <v>3003</v>
      </c>
      <c r="AG112" s="19">
        <f t="shared" si="23"/>
        <v>2402.4</v>
      </c>
      <c r="AH112" s="19">
        <f t="shared" si="24"/>
        <v>2252.25</v>
      </c>
      <c r="AM112">
        <f t="shared" si="13"/>
        <v>0</v>
      </c>
      <c r="AS112">
        <f t="shared" si="14"/>
        <v>0</v>
      </c>
      <c r="AT112">
        <f t="shared" si="15"/>
        <v>0</v>
      </c>
      <c r="AU112" s="32" t="str">
        <f t="shared" si="16"/>
        <v xml:space="preserve"> </v>
      </c>
      <c r="AV112">
        <f t="shared" si="17"/>
        <v>0</v>
      </c>
      <c r="AW112" s="32" t="str">
        <f t="shared" si="18"/>
        <v xml:space="preserve"> </v>
      </c>
      <c r="AX112" s="32" t="str" cm="1">
        <f t="array" ref="AX112">_xlfn.IFS(AQ112=0," ",AW112=20%,20%,AW112=25%,25%,AW112&lt;20%,"MV",AW112=21%,"MV",AW112=22%,"MV",AW112=23%,"MV",AW112=24%,MV)</f>
        <v xml:space="preserve"> </v>
      </c>
    </row>
    <row r="113" spans="1:50">
      <c r="A113" s="3">
        <v>84</v>
      </c>
      <c r="B113" s="1" t="s">
        <v>103</v>
      </c>
      <c r="C113" s="2" t="s">
        <v>367</v>
      </c>
      <c r="D113" s="7">
        <v>4587</v>
      </c>
      <c r="E113" s="7">
        <v>6421</v>
      </c>
      <c r="F113" s="7">
        <v>3670</v>
      </c>
      <c r="G113" s="7">
        <v>5976</v>
      </c>
      <c r="H113" s="7">
        <v>4532</v>
      </c>
      <c r="I113" s="7">
        <v>7309</v>
      </c>
      <c r="J113" s="7">
        <v>6791</v>
      </c>
      <c r="K113" s="7">
        <v>17713</v>
      </c>
      <c r="L113" s="7">
        <v>6698</v>
      </c>
      <c r="M113" s="7">
        <v>4063</v>
      </c>
      <c r="N113" s="7">
        <v>5591</v>
      </c>
      <c r="O113" s="7">
        <v>7199</v>
      </c>
      <c r="P113" s="7">
        <v>8672</v>
      </c>
      <c r="Q113" s="7">
        <v>5851</v>
      </c>
      <c r="R113" s="7">
        <v>7367</v>
      </c>
      <c r="S113" s="7">
        <v>6631</v>
      </c>
      <c r="T113" s="7">
        <v>5721</v>
      </c>
      <c r="U113" s="31">
        <v>4754</v>
      </c>
      <c r="V113" s="7">
        <v>5206</v>
      </c>
      <c r="W113" s="7">
        <v>4824</v>
      </c>
      <c r="X113" s="7">
        <v>4291</v>
      </c>
      <c r="Y113" s="7">
        <v>5621</v>
      </c>
      <c r="Z113" s="7">
        <v>7569</v>
      </c>
      <c r="AA113" s="7">
        <v>10273</v>
      </c>
      <c r="AB113" s="7">
        <v>7572</v>
      </c>
      <c r="AC113" s="7">
        <v>6581</v>
      </c>
      <c r="AE113" s="76">
        <f t="shared" si="21"/>
        <v>17713</v>
      </c>
      <c r="AF113" s="8">
        <f t="shared" si="22"/>
        <v>3670</v>
      </c>
      <c r="AG113" s="19">
        <f t="shared" si="23"/>
        <v>2936</v>
      </c>
      <c r="AH113" s="19">
        <f t="shared" si="24"/>
        <v>2752.5</v>
      </c>
      <c r="AK113">
        <v>5</v>
      </c>
      <c r="AL113" s="24">
        <v>5</v>
      </c>
      <c r="AM113">
        <f t="shared" si="13"/>
        <v>0</v>
      </c>
      <c r="AO113" s="80">
        <v>14680</v>
      </c>
      <c r="AP113" s="83">
        <f>AO113/AK113</f>
        <v>2936</v>
      </c>
      <c r="AQ113" s="28">
        <v>2936</v>
      </c>
      <c r="AR113" s="85">
        <f>AP113-AQ113</f>
        <v>0</v>
      </c>
      <c r="AS113">
        <f t="shared" si="14"/>
        <v>4754</v>
      </c>
      <c r="AT113">
        <f t="shared" si="15"/>
        <v>1818</v>
      </c>
      <c r="AU113" s="32">
        <f t="shared" si="16"/>
        <v>0.38241480858224652</v>
      </c>
      <c r="AV113">
        <f t="shared" si="17"/>
        <v>14680</v>
      </c>
      <c r="AW113" s="32">
        <f t="shared" si="18"/>
        <v>0.2</v>
      </c>
      <c r="AX113" s="32" cm="1">
        <f t="array" ref="AX113">_xlfn.IFS(AQ113=0," ",AW113=20%,20%,AW113=25%,25%,AW113&lt;20%,"MV",AW113=21%,"MV",AW113=22%,"MV",AW113=23%,"MV",AW113=24%,MV)</f>
        <v>0.2</v>
      </c>
    </row>
    <row r="114" spans="1:50">
      <c r="A114" s="3">
        <v>85</v>
      </c>
      <c r="B114" s="1" t="s">
        <v>104</v>
      </c>
      <c r="C114" s="2" t="s">
        <v>367</v>
      </c>
      <c r="D114" s="7">
        <v>4493</v>
      </c>
      <c r="E114" s="7">
        <v>6421</v>
      </c>
      <c r="F114" s="7">
        <v>3670</v>
      </c>
      <c r="G114" s="7">
        <v>5880</v>
      </c>
      <c r="H114" s="7">
        <v>4547</v>
      </c>
      <c r="I114" s="7">
        <v>7309</v>
      </c>
      <c r="J114" s="7">
        <v>7156</v>
      </c>
      <c r="K114" s="7">
        <v>16598</v>
      </c>
      <c r="L114" s="7">
        <v>8063</v>
      </c>
      <c r="M114" s="7">
        <v>4063</v>
      </c>
      <c r="N114" s="7">
        <v>5591</v>
      </c>
      <c r="O114" s="7">
        <v>7199</v>
      </c>
      <c r="P114" s="7">
        <v>8672</v>
      </c>
      <c r="Q114" s="7">
        <v>6112</v>
      </c>
      <c r="R114" s="7">
        <v>7367</v>
      </c>
      <c r="S114" s="7">
        <v>6631</v>
      </c>
      <c r="T114" s="7">
        <v>5721</v>
      </c>
      <c r="U114" s="31">
        <v>4697</v>
      </c>
      <c r="V114" s="7">
        <v>5045</v>
      </c>
      <c r="W114" s="7">
        <v>5525</v>
      </c>
      <c r="X114" s="7">
        <v>4877</v>
      </c>
      <c r="Y114" s="7">
        <v>5601</v>
      </c>
      <c r="Z114" s="7">
        <v>7569</v>
      </c>
      <c r="AA114" s="7">
        <v>10273</v>
      </c>
      <c r="AB114" s="7">
        <v>7572</v>
      </c>
      <c r="AC114" s="7">
        <v>6494</v>
      </c>
      <c r="AE114" s="76">
        <f t="shared" si="21"/>
        <v>16598</v>
      </c>
      <c r="AF114" s="8">
        <f t="shared" si="22"/>
        <v>3670</v>
      </c>
      <c r="AG114" s="19">
        <f t="shared" si="23"/>
        <v>2936</v>
      </c>
      <c r="AH114" s="19">
        <f t="shared" si="24"/>
        <v>2752.5</v>
      </c>
      <c r="AM114">
        <f t="shared" si="13"/>
        <v>0</v>
      </c>
      <c r="AS114">
        <f t="shared" si="14"/>
        <v>0</v>
      </c>
      <c r="AT114">
        <f t="shared" si="15"/>
        <v>0</v>
      </c>
      <c r="AU114" s="32" t="str">
        <f t="shared" si="16"/>
        <v xml:space="preserve"> </v>
      </c>
      <c r="AV114">
        <f t="shared" si="17"/>
        <v>0</v>
      </c>
      <c r="AW114" s="32" t="str">
        <f t="shared" si="18"/>
        <v xml:space="preserve"> </v>
      </c>
      <c r="AX114" s="32" t="str" cm="1">
        <f t="array" ref="AX114">_xlfn.IFS(AQ114=0," ",AW114=20%,20%,AW114=25%,25%,AW114&lt;20%,"MV",AW114=21%,"MV",AW114=22%,"MV",AW114=23%,"MV",AW114=24%,MV)</f>
        <v xml:space="preserve"> </v>
      </c>
    </row>
    <row r="115" spans="1:50">
      <c r="A115" s="3">
        <v>86</v>
      </c>
      <c r="B115" s="1" t="s">
        <v>105</v>
      </c>
      <c r="C115" s="2" t="s">
        <v>367</v>
      </c>
      <c r="D115" s="7">
        <v>9125</v>
      </c>
      <c r="E115" s="7">
        <v>8503</v>
      </c>
      <c r="F115" s="7">
        <v>6575</v>
      </c>
      <c r="G115" s="7">
        <v>5976</v>
      </c>
      <c r="H115" s="7">
        <v>9018</v>
      </c>
      <c r="I115" s="7">
        <v>12895</v>
      </c>
      <c r="J115" s="7">
        <v>20288</v>
      </c>
      <c r="K115" s="7">
        <v>23616</v>
      </c>
      <c r="L115" s="7">
        <v>4811</v>
      </c>
      <c r="M115" s="7">
        <v>11629</v>
      </c>
      <c r="N115" s="7">
        <v>18988</v>
      </c>
      <c r="O115" s="7">
        <v>12703</v>
      </c>
      <c r="P115" s="7">
        <v>6519</v>
      </c>
      <c r="Q115" s="7">
        <v>11313</v>
      </c>
      <c r="R115" s="7">
        <v>8869</v>
      </c>
      <c r="S115" s="7">
        <v>22285</v>
      </c>
      <c r="T115" s="7">
        <v>10092</v>
      </c>
      <c r="U115" s="31">
        <v>6638</v>
      </c>
      <c r="V115" s="7">
        <v>9740</v>
      </c>
      <c r="W115" s="7">
        <v>5502</v>
      </c>
      <c r="X115" s="7">
        <v>8583</v>
      </c>
      <c r="Y115" s="7">
        <v>10210</v>
      </c>
      <c r="Z115" s="7">
        <v>13394</v>
      </c>
      <c r="AA115" s="7">
        <v>20808</v>
      </c>
      <c r="AB115" s="7">
        <v>13359</v>
      </c>
      <c r="AC115" s="7">
        <v>7153</v>
      </c>
      <c r="AE115" s="76">
        <f t="shared" si="21"/>
        <v>23616</v>
      </c>
      <c r="AF115" s="8">
        <f t="shared" si="22"/>
        <v>4811</v>
      </c>
      <c r="AG115" s="19">
        <f t="shared" si="23"/>
        <v>3848.8</v>
      </c>
      <c r="AH115" s="19">
        <f t="shared" si="24"/>
        <v>3608.25</v>
      </c>
      <c r="AM115">
        <f t="shared" si="13"/>
        <v>0</v>
      </c>
      <c r="AS115">
        <f t="shared" si="14"/>
        <v>0</v>
      </c>
      <c r="AT115">
        <f t="shared" si="15"/>
        <v>0</v>
      </c>
      <c r="AU115" s="32" t="str">
        <f t="shared" si="16"/>
        <v xml:space="preserve"> </v>
      </c>
      <c r="AV115">
        <f t="shared" si="17"/>
        <v>0</v>
      </c>
      <c r="AW115" s="32" t="str">
        <f t="shared" si="18"/>
        <v xml:space="preserve"> </v>
      </c>
      <c r="AX115" s="32" t="str" cm="1">
        <f t="array" ref="AX115">_xlfn.IFS(AQ115=0," ",AW115=20%,20%,AW115=25%,25%,AW115&lt;20%,"MV",AW115=21%,"MV",AW115=22%,"MV",AW115=23%,"MV",AW115=24%,MV)</f>
        <v xml:space="preserve"> </v>
      </c>
    </row>
    <row r="116" spans="1:50">
      <c r="A116" s="3">
        <v>87</v>
      </c>
      <c r="B116" s="1" t="s">
        <v>106</v>
      </c>
      <c r="C116" s="2" t="s">
        <v>367</v>
      </c>
      <c r="D116" s="7">
        <v>9350</v>
      </c>
      <c r="E116" s="7">
        <v>8575</v>
      </c>
      <c r="F116" s="7">
        <v>9665</v>
      </c>
      <c r="G116" s="7">
        <v>8693</v>
      </c>
      <c r="H116" s="7">
        <v>9462</v>
      </c>
      <c r="I116" s="7">
        <v>7383</v>
      </c>
      <c r="J116" s="7">
        <v>10576</v>
      </c>
      <c r="K116" s="7">
        <v>14753</v>
      </c>
      <c r="L116" s="7">
        <v>3511</v>
      </c>
      <c r="M116" s="7">
        <v>4903</v>
      </c>
      <c r="N116" s="7">
        <v>7932</v>
      </c>
      <c r="O116" s="7">
        <v>7274</v>
      </c>
      <c r="P116" s="7">
        <v>9401</v>
      </c>
      <c r="Q116" s="7">
        <v>9493</v>
      </c>
      <c r="R116" s="7">
        <v>7911</v>
      </c>
      <c r="S116" s="7">
        <v>10604</v>
      </c>
      <c r="T116" s="7">
        <v>5778</v>
      </c>
      <c r="U116" s="31">
        <v>7599</v>
      </c>
      <c r="V116" s="7">
        <v>10726</v>
      </c>
      <c r="W116" s="7">
        <v>5620</v>
      </c>
      <c r="X116" s="7">
        <v>1170</v>
      </c>
      <c r="Y116" s="7">
        <v>10380</v>
      </c>
      <c r="Z116" s="7">
        <v>7621</v>
      </c>
      <c r="AA116" s="7">
        <v>14955</v>
      </c>
      <c r="AB116" s="7">
        <v>7649</v>
      </c>
      <c r="AC116" s="7">
        <v>6789</v>
      </c>
      <c r="AE116" s="76">
        <f t="shared" si="21"/>
        <v>14955</v>
      </c>
      <c r="AF116" s="8">
        <f t="shared" si="22"/>
        <v>1170</v>
      </c>
      <c r="AG116" s="19">
        <f t="shared" si="23"/>
        <v>936</v>
      </c>
      <c r="AH116" s="19">
        <f t="shared" si="24"/>
        <v>877.5</v>
      </c>
      <c r="AM116">
        <f t="shared" si="13"/>
        <v>0</v>
      </c>
      <c r="AS116">
        <f t="shared" si="14"/>
        <v>0</v>
      </c>
      <c r="AT116">
        <f t="shared" si="15"/>
        <v>0</v>
      </c>
      <c r="AU116" s="32" t="str">
        <f t="shared" si="16"/>
        <v xml:space="preserve"> </v>
      </c>
      <c r="AV116">
        <f t="shared" si="17"/>
        <v>0</v>
      </c>
      <c r="AW116" s="32" t="str">
        <f t="shared" si="18"/>
        <v xml:space="preserve"> </v>
      </c>
      <c r="AX116" s="32" t="str" cm="1">
        <f t="array" ref="AX116">_xlfn.IFS(AQ116=0," ",AW116=20%,20%,AW116=25%,25%,AW116&lt;20%,"MV",AW116=21%,"MV",AW116=22%,"MV",AW116=23%,"MV",AW116=24%,MV)</f>
        <v xml:space="preserve"> </v>
      </c>
    </row>
    <row r="117" spans="1:50">
      <c r="A117" s="3">
        <v>88</v>
      </c>
      <c r="B117" s="1" t="s">
        <v>107</v>
      </c>
      <c r="C117" s="2" t="s">
        <v>367</v>
      </c>
      <c r="D117" s="7">
        <v>4370</v>
      </c>
      <c r="E117" s="7">
        <v>5137</v>
      </c>
      <c r="F117" s="7">
        <v>2325</v>
      </c>
      <c r="G117" s="7">
        <v>4114</v>
      </c>
      <c r="H117" s="7">
        <v>4318</v>
      </c>
      <c r="I117" s="7">
        <v>5317</v>
      </c>
      <c r="J117" s="7">
        <v>5709</v>
      </c>
      <c r="K117" s="7">
        <v>6888</v>
      </c>
      <c r="L117" s="7">
        <v>2601</v>
      </c>
      <c r="M117" s="7">
        <v>1896</v>
      </c>
      <c r="N117" s="7">
        <v>3770</v>
      </c>
      <c r="O117" s="7">
        <v>5238</v>
      </c>
      <c r="P117" s="7">
        <v>6608</v>
      </c>
      <c r="Q117" s="7">
        <v>5072</v>
      </c>
      <c r="R117" s="7">
        <v>3863</v>
      </c>
      <c r="S117" s="7">
        <v>6538</v>
      </c>
      <c r="T117" s="7">
        <v>4162</v>
      </c>
      <c r="U117" s="31">
        <v>4132</v>
      </c>
      <c r="V117" s="7">
        <v>4836</v>
      </c>
      <c r="W117" s="7">
        <v>4900</v>
      </c>
      <c r="X117" s="7">
        <v>4681</v>
      </c>
      <c r="Y117" s="7">
        <v>4547</v>
      </c>
      <c r="Z117" s="7">
        <v>5501</v>
      </c>
      <c r="AA117" s="7">
        <v>4226</v>
      </c>
      <c r="AB117" s="7">
        <v>5509</v>
      </c>
      <c r="AC117" s="7">
        <v>4933</v>
      </c>
      <c r="AE117" s="76">
        <f t="shared" si="21"/>
        <v>6888</v>
      </c>
      <c r="AF117" s="8">
        <f t="shared" si="22"/>
        <v>1896</v>
      </c>
      <c r="AG117" s="19">
        <f t="shared" si="23"/>
        <v>1516.8</v>
      </c>
      <c r="AH117" s="19">
        <f t="shared" si="24"/>
        <v>1422</v>
      </c>
      <c r="AK117">
        <v>5</v>
      </c>
      <c r="AL117" s="24">
        <v>5</v>
      </c>
      <c r="AM117">
        <f t="shared" si="13"/>
        <v>0</v>
      </c>
      <c r="AO117" s="80">
        <v>7584</v>
      </c>
      <c r="AP117" s="83">
        <f>AO117/AK117</f>
        <v>1516.8</v>
      </c>
      <c r="AQ117" s="28">
        <v>1516.8</v>
      </c>
      <c r="AR117" s="85">
        <f>AP117-AQ117</f>
        <v>0</v>
      </c>
      <c r="AS117">
        <f t="shared" si="14"/>
        <v>4132</v>
      </c>
      <c r="AT117">
        <f t="shared" si="15"/>
        <v>2615.1999999999998</v>
      </c>
      <c r="AU117" s="32">
        <f t="shared" si="16"/>
        <v>0.63291384317521782</v>
      </c>
      <c r="AV117">
        <f t="shared" si="17"/>
        <v>7584</v>
      </c>
      <c r="AW117" s="32">
        <f t="shared" si="18"/>
        <v>0.2</v>
      </c>
      <c r="AX117" s="32" cm="1">
        <f t="array" ref="AX117">_xlfn.IFS(AQ117=0," ",AW117=20%,20%,AW117=25%,25%,AW117&lt;20%,"MV",AW117=21%,"MV",AW117=22%,"MV",AW117=23%,"MV",AW117=24%,MV)</f>
        <v>0.2</v>
      </c>
    </row>
    <row r="118" spans="1:50">
      <c r="A118" s="3">
        <v>89</v>
      </c>
      <c r="B118" s="1" t="s">
        <v>108</v>
      </c>
      <c r="C118" s="2" t="s">
        <v>367</v>
      </c>
      <c r="D118" s="7">
        <v>3196</v>
      </c>
      <c r="E118" s="7">
        <v>3577</v>
      </c>
      <c r="F118" s="7">
        <v>2150</v>
      </c>
      <c r="G118" s="7">
        <v>1862</v>
      </c>
      <c r="H118" s="7">
        <v>3234</v>
      </c>
      <c r="I118" s="7">
        <v>3848</v>
      </c>
      <c r="J118" s="7">
        <v>3527</v>
      </c>
      <c r="K118" s="7">
        <v>12908</v>
      </c>
      <c r="L118" s="7">
        <v>10143</v>
      </c>
      <c r="M118" s="7">
        <v>2489</v>
      </c>
      <c r="N118" s="7">
        <v>3121</v>
      </c>
      <c r="O118" s="7">
        <v>3789</v>
      </c>
      <c r="P118" s="7">
        <v>2971</v>
      </c>
      <c r="Q118" s="7">
        <v>3511</v>
      </c>
      <c r="R118" s="7">
        <v>2861</v>
      </c>
      <c r="S118" s="7">
        <v>4086</v>
      </c>
      <c r="T118" s="7">
        <v>3012</v>
      </c>
      <c r="U118" s="31">
        <v>2414</v>
      </c>
      <c r="V118" s="7">
        <v>2950</v>
      </c>
      <c r="W118" s="7">
        <v>2699</v>
      </c>
      <c r="X118" s="7">
        <v>2926</v>
      </c>
      <c r="Y118" s="7">
        <v>3891</v>
      </c>
      <c r="Z118" s="7">
        <v>3966</v>
      </c>
      <c r="AA118" s="7">
        <v>7803</v>
      </c>
      <c r="AB118" s="7">
        <v>3986</v>
      </c>
      <c r="AC118" s="7">
        <v>3502</v>
      </c>
      <c r="AE118" s="76">
        <f t="shared" si="21"/>
        <v>12908</v>
      </c>
      <c r="AF118" s="8">
        <f t="shared" si="22"/>
        <v>1862</v>
      </c>
      <c r="AG118" s="19">
        <f t="shared" si="23"/>
        <v>1489.6</v>
      </c>
      <c r="AH118" s="19">
        <f t="shared" si="24"/>
        <v>1396.5</v>
      </c>
      <c r="AM118">
        <f t="shared" si="13"/>
        <v>0</v>
      </c>
      <c r="AS118">
        <f t="shared" si="14"/>
        <v>0</v>
      </c>
      <c r="AT118">
        <f t="shared" si="15"/>
        <v>0</v>
      </c>
      <c r="AU118" s="32" t="str">
        <f t="shared" si="16"/>
        <v xml:space="preserve"> </v>
      </c>
      <c r="AV118">
        <f t="shared" si="17"/>
        <v>0</v>
      </c>
      <c r="AW118" s="32" t="str">
        <f t="shared" si="18"/>
        <v xml:space="preserve"> </v>
      </c>
      <c r="AX118" s="32" t="str" cm="1">
        <f t="array" ref="AX118">_xlfn.IFS(AQ118=0," ",AW118=20%,20%,AW118=25%,25%,AW118&lt;20%,"MV",AW118=21%,"MV",AW118=22%,"MV",AW118=23%,"MV",AW118=24%,MV)</f>
        <v xml:space="preserve"> </v>
      </c>
    </row>
    <row r="119" spans="1:50">
      <c r="A119" s="3">
        <v>90</v>
      </c>
      <c r="B119" s="1" t="s">
        <v>109</v>
      </c>
      <c r="C119" s="2" t="s">
        <v>367</v>
      </c>
      <c r="D119" s="7">
        <v>15358</v>
      </c>
      <c r="E119" s="7">
        <v>17069</v>
      </c>
      <c r="F119" s="7">
        <v>4649</v>
      </c>
      <c r="G119" s="7">
        <v>14652</v>
      </c>
      <c r="H119" s="7">
        <v>15176</v>
      </c>
      <c r="I119" s="7">
        <v>17676</v>
      </c>
      <c r="J119" s="7">
        <v>17902</v>
      </c>
      <c r="K119" s="7">
        <v>16926</v>
      </c>
      <c r="L119" s="7">
        <v>10404</v>
      </c>
      <c r="M119" s="7">
        <v>3135</v>
      </c>
      <c r="N119" s="7">
        <v>10664</v>
      </c>
      <c r="O119" s="7">
        <v>17411</v>
      </c>
      <c r="P119" s="7">
        <v>16669</v>
      </c>
      <c r="Q119" s="7">
        <v>19637</v>
      </c>
      <c r="R119" s="7">
        <v>11159</v>
      </c>
      <c r="S119" s="7">
        <v>22348</v>
      </c>
      <c r="T119" s="7">
        <v>13833</v>
      </c>
      <c r="U119" s="31">
        <v>14266</v>
      </c>
      <c r="V119" s="7">
        <v>15531</v>
      </c>
      <c r="W119" s="7">
        <v>9856</v>
      </c>
      <c r="X119" s="7">
        <v>16581</v>
      </c>
      <c r="Y119" s="7">
        <v>16533</v>
      </c>
      <c r="Z119" s="7">
        <v>18375</v>
      </c>
      <c r="AA119" s="7">
        <v>9753</v>
      </c>
      <c r="AB119" s="7">
        <v>18310</v>
      </c>
      <c r="AC119" s="7">
        <v>11855</v>
      </c>
      <c r="AE119" s="76">
        <f t="shared" si="21"/>
        <v>22348</v>
      </c>
      <c r="AF119" s="8">
        <f t="shared" si="22"/>
        <v>3135</v>
      </c>
      <c r="AG119" s="19">
        <f t="shared" si="23"/>
        <v>2508</v>
      </c>
      <c r="AH119" s="19">
        <f t="shared" si="24"/>
        <v>2351.25</v>
      </c>
      <c r="AM119">
        <f t="shared" si="13"/>
        <v>0</v>
      </c>
      <c r="AS119">
        <f t="shared" si="14"/>
        <v>0</v>
      </c>
      <c r="AT119">
        <f t="shared" si="15"/>
        <v>0</v>
      </c>
      <c r="AU119" s="32" t="str">
        <f t="shared" si="16"/>
        <v xml:space="preserve"> </v>
      </c>
      <c r="AV119">
        <f t="shared" si="17"/>
        <v>0</v>
      </c>
      <c r="AW119" s="32" t="str">
        <f t="shared" si="18"/>
        <v xml:space="preserve"> </v>
      </c>
      <c r="AX119" s="32" t="str" cm="1">
        <f t="array" ref="AX119">_xlfn.IFS(AQ119=0," ",AW119=20%,20%,AW119=25%,25%,AW119&lt;20%,"MV",AW119=21%,"MV",AW119=22%,"MV",AW119=23%,"MV",AW119=24%,MV)</f>
        <v xml:space="preserve"> </v>
      </c>
    </row>
    <row r="120" spans="1:50">
      <c r="A120" s="3">
        <v>91</v>
      </c>
      <c r="B120" s="1" t="s">
        <v>110</v>
      </c>
      <c r="C120" s="2" t="s">
        <v>367</v>
      </c>
      <c r="D120" s="7">
        <v>19631</v>
      </c>
      <c r="E120" s="7">
        <v>20481</v>
      </c>
      <c r="F120" s="7">
        <v>4649</v>
      </c>
      <c r="G120" s="7">
        <v>27663</v>
      </c>
      <c r="H120" s="7">
        <v>19866</v>
      </c>
      <c r="I120" s="7">
        <v>22720</v>
      </c>
      <c r="J120" s="7">
        <v>26745</v>
      </c>
      <c r="K120" s="7">
        <v>68233</v>
      </c>
      <c r="L120" s="7">
        <v>6502</v>
      </c>
      <c r="M120" s="7">
        <v>9026</v>
      </c>
      <c r="N120" s="7">
        <v>15605</v>
      </c>
      <c r="O120" s="7">
        <v>22382</v>
      </c>
      <c r="P120" s="7">
        <v>31471</v>
      </c>
      <c r="Q120" s="7">
        <v>22498</v>
      </c>
      <c r="R120" s="7">
        <v>14565</v>
      </c>
      <c r="S120" s="7">
        <v>23400</v>
      </c>
      <c r="T120" s="7">
        <v>17781</v>
      </c>
      <c r="U120" s="31">
        <v>14290</v>
      </c>
      <c r="V120" s="7">
        <v>22246</v>
      </c>
      <c r="W120" s="7">
        <v>12863</v>
      </c>
      <c r="X120" s="7">
        <v>17556</v>
      </c>
      <c r="Y120" s="7">
        <v>21443</v>
      </c>
      <c r="Z120" s="7">
        <v>23539</v>
      </c>
      <c r="AA120" s="7">
        <v>42785</v>
      </c>
      <c r="AB120" s="7">
        <v>23539</v>
      </c>
      <c r="AC120" s="7">
        <v>19645</v>
      </c>
      <c r="AE120" s="76">
        <f t="shared" si="21"/>
        <v>68233</v>
      </c>
      <c r="AF120" s="8">
        <f t="shared" si="22"/>
        <v>4649</v>
      </c>
      <c r="AG120" s="19">
        <f t="shared" si="23"/>
        <v>3719.2</v>
      </c>
      <c r="AH120" s="19">
        <f t="shared" si="24"/>
        <v>3486.75</v>
      </c>
      <c r="AM120">
        <f t="shared" si="13"/>
        <v>0</v>
      </c>
      <c r="AS120">
        <f t="shared" si="14"/>
        <v>0</v>
      </c>
      <c r="AT120">
        <f t="shared" si="15"/>
        <v>0</v>
      </c>
      <c r="AU120" s="32" t="str">
        <f t="shared" si="16"/>
        <v xml:space="preserve"> </v>
      </c>
      <c r="AV120">
        <f t="shared" si="17"/>
        <v>0</v>
      </c>
      <c r="AW120" s="32" t="str">
        <f t="shared" si="18"/>
        <v xml:space="preserve"> </v>
      </c>
      <c r="AX120" s="32" t="str" cm="1">
        <f t="array" ref="AX120">_xlfn.IFS(AQ120=0," ",AW120=20%,20%,AW120=25%,25%,AW120&lt;20%,"MV",AW120=21%,"MV",AW120=22%,"MV",AW120=23%,"MV",AW120=24%,MV)</f>
        <v xml:space="preserve"> </v>
      </c>
    </row>
    <row r="121" spans="1:50">
      <c r="A121" s="3">
        <v>92</v>
      </c>
      <c r="B121" s="1" t="s">
        <v>111</v>
      </c>
      <c r="C121" s="2" t="s">
        <v>367</v>
      </c>
      <c r="D121" s="7">
        <v>5648</v>
      </c>
      <c r="E121" s="7">
        <v>8615</v>
      </c>
      <c r="F121" s="7">
        <v>6153</v>
      </c>
      <c r="G121" s="7">
        <v>5074</v>
      </c>
      <c r="H121" s="7">
        <v>5582</v>
      </c>
      <c r="I121" s="7">
        <v>9393</v>
      </c>
      <c r="J121" s="7">
        <v>8216</v>
      </c>
      <c r="K121" s="7">
        <v>20468</v>
      </c>
      <c r="L121" s="7">
        <v>7478</v>
      </c>
      <c r="M121" s="7">
        <v>5275</v>
      </c>
      <c r="N121" s="7">
        <v>7932</v>
      </c>
      <c r="O121" s="7">
        <v>9252</v>
      </c>
      <c r="P121" s="7">
        <v>6015</v>
      </c>
      <c r="Q121" s="7">
        <v>8063</v>
      </c>
      <c r="R121" s="7">
        <v>7153</v>
      </c>
      <c r="S121" s="7">
        <v>9841</v>
      </c>
      <c r="T121" s="7">
        <v>7350</v>
      </c>
      <c r="U121" s="31">
        <v>6148</v>
      </c>
      <c r="V121" s="7">
        <v>6592</v>
      </c>
      <c r="W121" s="7">
        <v>5875</v>
      </c>
      <c r="X121" s="7">
        <v>8583</v>
      </c>
      <c r="Y121" s="7">
        <v>6280</v>
      </c>
      <c r="Z121" s="7">
        <v>9688</v>
      </c>
      <c r="AA121" s="7">
        <v>9624</v>
      </c>
      <c r="AB121" s="7">
        <v>9730</v>
      </c>
      <c r="AC121" s="7">
        <v>8140</v>
      </c>
      <c r="AE121" s="76">
        <f t="shared" si="21"/>
        <v>20468</v>
      </c>
      <c r="AF121" s="8">
        <f t="shared" si="22"/>
        <v>5074</v>
      </c>
      <c r="AG121" s="19">
        <f t="shared" si="23"/>
        <v>4059.2</v>
      </c>
      <c r="AH121" s="19">
        <f t="shared" si="24"/>
        <v>3805.5</v>
      </c>
      <c r="AM121">
        <f t="shared" si="13"/>
        <v>0</v>
      </c>
      <c r="AS121">
        <f t="shared" si="14"/>
        <v>0</v>
      </c>
      <c r="AT121">
        <f t="shared" si="15"/>
        <v>0</v>
      </c>
      <c r="AU121" s="32" t="str">
        <f t="shared" si="16"/>
        <v xml:space="preserve"> </v>
      </c>
      <c r="AV121">
        <f t="shared" si="17"/>
        <v>0</v>
      </c>
      <c r="AW121" s="32" t="str">
        <f t="shared" si="18"/>
        <v xml:space="preserve"> </v>
      </c>
      <c r="AX121" s="32" t="str" cm="1">
        <f t="array" ref="AX121">_xlfn.IFS(AQ121=0," ",AW121=20%,20%,AW121=25%,25%,AW121&lt;20%,"MV",AW121=21%,"MV",AW121=22%,"MV",AW121=23%,"MV",AW121=24%,MV)</f>
        <v xml:space="preserve"> </v>
      </c>
    </row>
    <row r="122" spans="1:50">
      <c r="A122" s="3">
        <v>93</v>
      </c>
      <c r="B122" s="1" t="s">
        <v>112</v>
      </c>
      <c r="C122" s="2" t="s">
        <v>367</v>
      </c>
      <c r="D122" s="7">
        <v>7108</v>
      </c>
      <c r="E122" s="7">
        <v>11948</v>
      </c>
      <c r="F122" s="7">
        <v>8320</v>
      </c>
      <c r="G122" s="7">
        <v>6049</v>
      </c>
      <c r="H122" s="7">
        <v>7193</v>
      </c>
      <c r="I122" s="7">
        <v>11615</v>
      </c>
      <c r="J122" s="7">
        <v>10940</v>
      </c>
      <c r="K122" s="7">
        <v>23052</v>
      </c>
      <c r="L122" s="7">
        <v>8843</v>
      </c>
      <c r="M122" s="7">
        <v>6146</v>
      </c>
      <c r="N122" s="7">
        <v>9233</v>
      </c>
      <c r="O122" s="7">
        <v>11439</v>
      </c>
      <c r="P122" s="7">
        <v>8140</v>
      </c>
      <c r="Q122" s="7">
        <v>9753</v>
      </c>
      <c r="R122" s="7">
        <v>8226</v>
      </c>
      <c r="S122" s="7">
        <v>13836</v>
      </c>
      <c r="T122" s="7">
        <v>9089</v>
      </c>
      <c r="U122" s="31">
        <v>7194</v>
      </c>
      <c r="V122" s="7">
        <v>8854</v>
      </c>
      <c r="W122" s="7">
        <v>6801</v>
      </c>
      <c r="X122" s="7">
        <v>9753</v>
      </c>
      <c r="Y122" s="7">
        <v>7812</v>
      </c>
      <c r="Z122" s="7">
        <v>12003</v>
      </c>
      <c r="AA122" s="7">
        <v>12160</v>
      </c>
      <c r="AB122" s="7">
        <v>12032</v>
      </c>
      <c r="AC122" s="7">
        <v>9262</v>
      </c>
      <c r="AE122" s="76">
        <f t="shared" si="21"/>
        <v>23052</v>
      </c>
      <c r="AF122" s="8">
        <f t="shared" si="22"/>
        <v>6049</v>
      </c>
      <c r="AG122" s="19">
        <f t="shared" si="23"/>
        <v>4839.2</v>
      </c>
      <c r="AH122" s="19">
        <f t="shared" si="24"/>
        <v>4536.75</v>
      </c>
      <c r="AM122">
        <f t="shared" si="13"/>
        <v>0</v>
      </c>
      <c r="AS122">
        <f t="shared" si="14"/>
        <v>0</v>
      </c>
      <c r="AT122">
        <f t="shared" si="15"/>
        <v>0</v>
      </c>
      <c r="AU122" s="32" t="str">
        <f t="shared" si="16"/>
        <v xml:space="preserve"> </v>
      </c>
      <c r="AV122">
        <f t="shared" si="17"/>
        <v>0</v>
      </c>
      <c r="AW122" s="32" t="str">
        <f t="shared" si="18"/>
        <v xml:space="preserve"> </v>
      </c>
      <c r="AX122" s="32" t="str" cm="1">
        <f t="array" ref="AX122">_xlfn.IFS(AQ122=0," ",AW122=20%,20%,AW122=25%,25%,AW122&lt;20%,"MV",AW122=21%,"MV",AW122=22%,"MV",AW122=23%,"MV",AW122=24%,MV)</f>
        <v xml:space="preserve"> </v>
      </c>
    </row>
    <row r="123" spans="1:50">
      <c r="A123" s="3">
        <v>94</v>
      </c>
      <c r="B123" s="1" t="s">
        <v>113</v>
      </c>
      <c r="C123" s="2" t="s">
        <v>367</v>
      </c>
      <c r="D123" s="7">
        <v>11476</v>
      </c>
      <c r="E123" s="7">
        <v>12537</v>
      </c>
      <c r="F123" s="7">
        <v>9315</v>
      </c>
      <c r="G123" s="7">
        <v>8462</v>
      </c>
      <c r="H123" s="7">
        <v>11341</v>
      </c>
      <c r="I123" s="7">
        <v>13209</v>
      </c>
      <c r="J123" s="7">
        <v>12859</v>
      </c>
      <c r="K123" s="7">
        <v>29128</v>
      </c>
      <c r="L123" s="7">
        <v>10664</v>
      </c>
      <c r="M123" s="7">
        <v>6242</v>
      </c>
      <c r="N123" s="7">
        <v>11184</v>
      </c>
      <c r="O123" s="7">
        <v>13011</v>
      </c>
      <c r="P123" s="7">
        <v>9295</v>
      </c>
      <c r="Q123" s="7">
        <v>12354</v>
      </c>
      <c r="R123" s="7">
        <v>10170</v>
      </c>
      <c r="S123" s="7">
        <v>14865</v>
      </c>
      <c r="T123" s="7">
        <v>10337</v>
      </c>
      <c r="U123" s="31">
        <v>8626</v>
      </c>
      <c r="V123" s="7">
        <v>11842</v>
      </c>
      <c r="W123" s="7">
        <v>8505</v>
      </c>
      <c r="X123" s="7">
        <v>10143</v>
      </c>
      <c r="Y123" s="7">
        <v>11100</v>
      </c>
      <c r="Z123" s="7">
        <v>13694</v>
      </c>
      <c r="AA123" s="7">
        <v>14565</v>
      </c>
      <c r="AB123" s="7">
        <v>13683</v>
      </c>
      <c r="AC123" s="7">
        <v>10798</v>
      </c>
      <c r="AE123" s="76">
        <f t="shared" si="21"/>
        <v>29128</v>
      </c>
      <c r="AF123" s="8">
        <f t="shared" si="22"/>
        <v>6242</v>
      </c>
      <c r="AG123" s="19">
        <f t="shared" si="23"/>
        <v>4993.6000000000004</v>
      </c>
      <c r="AH123" s="19">
        <f t="shared" si="24"/>
        <v>4681.5</v>
      </c>
      <c r="AK123">
        <v>8</v>
      </c>
      <c r="AL123" s="24">
        <v>8</v>
      </c>
      <c r="AM123">
        <f t="shared" si="13"/>
        <v>0</v>
      </c>
      <c r="AO123" s="80">
        <v>37452</v>
      </c>
      <c r="AP123" s="83">
        <f>AO123/AK123</f>
        <v>4681.5</v>
      </c>
      <c r="AQ123" s="28">
        <v>4681.5</v>
      </c>
      <c r="AR123" s="85">
        <f>AP123-AQ123</f>
        <v>0</v>
      </c>
      <c r="AS123">
        <f t="shared" si="14"/>
        <v>8626</v>
      </c>
      <c r="AT123">
        <f t="shared" si="15"/>
        <v>3944.5</v>
      </c>
      <c r="AU123" s="32">
        <f t="shared" si="16"/>
        <v>0.45728031532575936</v>
      </c>
      <c r="AV123">
        <f t="shared" si="17"/>
        <v>37452</v>
      </c>
      <c r="AW123" s="32">
        <f t="shared" si="18"/>
        <v>0.25</v>
      </c>
      <c r="AX123" s="32" cm="1">
        <f t="array" ref="AX123">_xlfn.IFS(AQ123=0," ",AW123=20%,20%,AW123=25%,25%,AW123&lt;20%,"MV",AW123=21%,"MV",AW123=22%,"MV",AW123=23%,"MV",AW123=24%,MV)</f>
        <v>0.25</v>
      </c>
    </row>
    <row r="124" spans="1:50">
      <c r="A124" s="3">
        <v>95</v>
      </c>
      <c r="B124" s="1" t="s">
        <v>114</v>
      </c>
      <c r="C124" s="2" t="s">
        <v>367</v>
      </c>
      <c r="D124" s="7">
        <v>15865</v>
      </c>
      <c r="E124" s="7">
        <v>20012</v>
      </c>
      <c r="F124" s="7">
        <v>13123</v>
      </c>
      <c r="G124" s="7">
        <v>7198</v>
      </c>
      <c r="H124" s="7">
        <v>16055</v>
      </c>
      <c r="I124" s="7">
        <v>19241</v>
      </c>
      <c r="J124" s="7">
        <v>23454</v>
      </c>
      <c r="K124" s="7">
        <v>38358</v>
      </c>
      <c r="L124" s="7">
        <v>4811</v>
      </c>
      <c r="M124" s="7">
        <v>6320</v>
      </c>
      <c r="N124" s="7">
        <v>23539</v>
      </c>
      <c r="O124" s="7">
        <v>18954</v>
      </c>
      <c r="P124" s="7">
        <v>7853</v>
      </c>
      <c r="Q124" s="7">
        <v>16126</v>
      </c>
      <c r="R124" s="7">
        <v>11730</v>
      </c>
      <c r="S124" s="7">
        <v>22864</v>
      </c>
      <c r="T124" s="7">
        <v>15057</v>
      </c>
      <c r="U124" s="31">
        <v>12558</v>
      </c>
      <c r="V124" s="7">
        <v>28523</v>
      </c>
      <c r="W124" s="7">
        <v>19053</v>
      </c>
      <c r="X124" s="7">
        <v>13655</v>
      </c>
      <c r="Y124" s="7">
        <v>16409</v>
      </c>
      <c r="Z124" s="7">
        <v>19910</v>
      </c>
      <c r="AA124" s="7">
        <v>19637</v>
      </c>
      <c r="AB124" s="7">
        <v>19933</v>
      </c>
      <c r="AC124" s="7">
        <v>10273</v>
      </c>
      <c r="AE124" s="76">
        <f t="shared" si="21"/>
        <v>38358</v>
      </c>
      <c r="AF124" s="8">
        <f t="shared" si="22"/>
        <v>4811</v>
      </c>
      <c r="AG124" s="19">
        <f t="shared" si="23"/>
        <v>3848.8</v>
      </c>
      <c r="AH124" s="19">
        <f t="shared" si="24"/>
        <v>3608.25</v>
      </c>
      <c r="AM124">
        <f t="shared" si="13"/>
        <v>0</v>
      </c>
      <c r="AS124">
        <f t="shared" si="14"/>
        <v>0</v>
      </c>
      <c r="AT124">
        <f t="shared" si="15"/>
        <v>0</v>
      </c>
      <c r="AU124" s="32" t="str">
        <f t="shared" si="16"/>
        <v xml:space="preserve"> </v>
      </c>
      <c r="AV124">
        <f t="shared" si="17"/>
        <v>0</v>
      </c>
      <c r="AW124" s="32" t="str">
        <f t="shared" si="18"/>
        <v xml:space="preserve"> </v>
      </c>
      <c r="AX124" s="32" t="str" cm="1">
        <f t="array" ref="AX124">_xlfn.IFS(AQ124=0," ",AW124=20%,20%,AW124=25%,25%,AW124&lt;20%,"MV",AW124=21%,"MV",AW124=22%,"MV",AW124=23%,"MV",AW124=24%,MV)</f>
        <v xml:space="preserve"> </v>
      </c>
    </row>
    <row r="125" spans="1:50">
      <c r="A125" s="3">
        <v>96</v>
      </c>
      <c r="B125" s="1" t="s">
        <v>115</v>
      </c>
      <c r="C125" s="2" t="s">
        <v>367</v>
      </c>
      <c r="D125" s="7">
        <v>9462</v>
      </c>
      <c r="E125" s="7">
        <v>8575</v>
      </c>
      <c r="F125" s="7">
        <v>9665</v>
      </c>
      <c r="G125" s="7">
        <v>8693</v>
      </c>
      <c r="H125" s="7">
        <v>9350</v>
      </c>
      <c r="I125" s="7">
        <v>10890</v>
      </c>
      <c r="J125" s="7">
        <v>10613</v>
      </c>
      <c r="K125" s="7">
        <v>15744</v>
      </c>
      <c r="L125" s="7">
        <v>3511</v>
      </c>
      <c r="M125" s="7">
        <v>3805</v>
      </c>
      <c r="N125" s="7">
        <v>7932</v>
      </c>
      <c r="O125" s="7">
        <v>10727</v>
      </c>
      <c r="P125" s="7">
        <v>5650</v>
      </c>
      <c r="Q125" s="7">
        <v>11445</v>
      </c>
      <c r="R125" s="7">
        <v>7911</v>
      </c>
      <c r="S125" s="7">
        <v>11142</v>
      </c>
      <c r="T125" s="7">
        <v>8522</v>
      </c>
      <c r="U125" s="31">
        <v>8905</v>
      </c>
      <c r="V125" s="7">
        <v>10726</v>
      </c>
      <c r="W125" s="7">
        <v>6670</v>
      </c>
      <c r="X125" s="7">
        <v>11705</v>
      </c>
      <c r="Y125" s="7">
        <v>10380</v>
      </c>
      <c r="Z125" s="7">
        <v>11262</v>
      </c>
      <c r="AA125" s="7">
        <v>14890</v>
      </c>
      <c r="AB125" s="7">
        <v>11282</v>
      </c>
      <c r="AC125" s="7">
        <v>7001</v>
      </c>
      <c r="AE125" s="76">
        <f t="shared" si="21"/>
        <v>15744</v>
      </c>
      <c r="AF125" s="8">
        <f t="shared" si="22"/>
        <v>3511</v>
      </c>
      <c r="AG125" s="19">
        <f t="shared" si="23"/>
        <v>2808.8</v>
      </c>
      <c r="AH125" s="19">
        <f t="shared" si="24"/>
        <v>2633.25</v>
      </c>
      <c r="AM125">
        <f t="shared" si="13"/>
        <v>0</v>
      </c>
      <c r="AS125">
        <f t="shared" si="14"/>
        <v>0</v>
      </c>
      <c r="AT125">
        <f t="shared" si="15"/>
        <v>0</v>
      </c>
      <c r="AU125" s="32" t="str">
        <f t="shared" si="16"/>
        <v xml:space="preserve"> </v>
      </c>
      <c r="AV125">
        <f t="shared" si="17"/>
        <v>0</v>
      </c>
      <c r="AW125" s="32" t="str">
        <f t="shared" si="18"/>
        <v xml:space="preserve"> </v>
      </c>
      <c r="AX125" s="32" t="str" cm="1">
        <f t="array" ref="AX125">_xlfn.IFS(AQ125=0," ",AW125=20%,20%,AW125=25%,25%,AW125&lt;20%,"MV",AW125=21%,"MV",AW125=22%,"MV",AW125=23%,"MV",AW125=24%,MV)</f>
        <v xml:space="preserve"> </v>
      </c>
    </row>
    <row r="126" spans="1:50">
      <c r="A126" s="3">
        <v>97</v>
      </c>
      <c r="B126" s="1" t="s">
        <v>116</v>
      </c>
      <c r="C126" s="2" t="s">
        <v>367</v>
      </c>
      <c r="D126" s="7">
        <v>4318</v>
      </c>
      <c r="E126" s="7">
        <v>5137</v>
      </c>
      <c r="F126" s="7">
        <v>2325</v>
      </c>
      <c r="G126" s="7">
        <v>4114</v>
      </c>
      <c r="H126" s="7">
        <v>4370</v>
      </c>
      <c r="I126" s="7">
        <v>5306</v>
      </c>
      <c r="J126" s="7">
        <v>5709</v>
      </c>
      <c r="K126" s="7">
        <v>6454</v>
      </c>
      <c r="L126" s="7">
        <v>5072</v>
      </c>
      <c r="M126" s="7">
        <v>1896</v>
      </c>
      <c r="N126" s="7">
        <v>3770</v>
      </c>
      <c r="O126" s="7">
        <v>5226</v>
      </c>
      <c r="P126" s="7">
        <v>3947</v>
      </c>
      <c r="Q126" s="7">
        <v>5072</v>
      </c>
      <c r="R126" s="7">
        <v>3863</v>
      </c>
      <c r="S126" s="7">
        <v>6538</v>
      </c>
      <c r="T126" s="7">
        <v>4152</v>
      </c>
      <c r="U126" s="31">
        <v>4132</v>
      </c>
      <c r="V126" s="7">
        <v>4836</v>
      </c>
      <c r="W126" s="7">
        <v>5448</v>
      </c>
      <c r="X126" s="7">
        <v>4681</v>
      </c>
      <c r="Y126" s="7">
        <v>4547</v>
      </c>
      <c r="Z126" s="7">
        <v>5488</v>
      </c>
      <c r="AA126" s="7">
        <v>4291</v>
      </c>
      <c r="AB126" s="7">
        <v>5498</v>
      </c>
      <c r="AC126" s="7">
        <v>4171</v>
      </c>
      <c r="AE126" s="76">
        <f t="shared" si="21"/>
        <v>6538</v>
      </c>
      <c r="AF126" s="8">
        <f t="shared" si="22"/>
        <v>1896</v>
      </c>
      <c r="AG126" s="19">
        <f t="shared" si="23"/>
        <v>1516.8</v>
      </c>
      <c r="AH126" s="19">
        <f t="shared" si="24"/>
        <v>1422</v>
      </c>
      <c r="AK126">
        <v>8</v>
      </c>
      <c r="AL126" s="24">
        <v>8</v>
      </c>
      <c r="AM126">
        <f t="shared" si="13"/>
        <v>0</v>
      </c>
      <c r="AO126" s="80">
        <v>12134.4</v>
      </c>
      <c r="AP126" s="83">
        <f>AO126/AK126</f>
        <v>1516.8</v>
      </c>
      <c r="AQ126" s="28">
        <v>1516.8</v>
      </c>
      <c r="AR126" s="85">
        <f>AP126-AQ126</f>
        <v>0</v>
      </c>
      <c r="AS126">
        <f t="shared" si="14"/>
        <v>4132</v>
      </c>
      <c r="AT126">
        <f t="shared" si="15"/>
        <v>2615.1999999999998</v>
      </c>
      <c r="AU126" s="32">
        <f t="shared" si="16"/>
        <v>0.63291384317521782</v>
      </c>
      <c r="AV126">
        <f t="shared" si="17"/>
        <v>12134.4</v>
      </c>
      <c r="AW126" s="32">
        <f t="shared" si="18"/>
        <v>0.2</v>
      </c>
      <c r="AX126" s="32" cm="1">
        <f t="array" ref="AX126">_xlfn.IFS(AQ126=0," ",AW126=20%,20%,AW126=25%,25%,AW126&lt;20%,"MV",AW126=21%,"MV",AW126=22%,"MV",AW126=23%,"MV",AW126=24%,MV)</f>
        <v>0.2</v>
      </c>
    </row>
    <row r="127" spans="1:50">
      <c r="A127" s="3">
        <v>98</v>
      </c>
      <c r="B127" s="1" t="s">
        <v>117</v>
      </c>
      <c r="C127" s="2" t="s">
        <v>367</v>
      </c>
      <c r="D127" s="7">
        <v>6108</v>
      </c>
      <c r="E127" s="7">
        <v>7722</v>
      </c>
      <c r="F127" s="7">
        <v>4072</v>
      </c>
      <c r="G127" s="7">
        <v>5751</v>
      </c>
      <c r="H127" s="7">
        <v>6035</v>
      </c>
      <c r="I127" s="7">
        <v>7794</v>
      </c>
      <c r="J127" s="7">
        <v>8336</v>
      </c>
      <c r="K127" s="7">
        <v>15744</v>
      </c>
      <c r="L127" s="7">
        <v>20808</v>
      </c>
      <c r="M127" s="7">
        <v>4162</v>
      </c>
      <c r="N127" s="7">
        <v>6502</v>
      </c>
      <c r="O127" s="7">
        <v>7680</v>
      </c>
      <c r="P127" s="7">
        <v>6541</v>
      </c>
      <c r="Q127" s="7">
        <v>7412</v>
      </c>
      <c r="R127" s="7">
        <v>5579</v>
      </c>
      <c r="S127" s="7">
        <v>9283</v>
      </c>
      <c r="T127" s="7">
        <v>6099</v>
      </c>
      <c r="U127" s="31">
        <v>6018</v>
      </c>
      <c r="V127" s="7">
        <v>6416</v>
      </c>
      <c r="W127" s="7">
        <v>7734</v>
      </c>
      <c r="X127" s="7">
        <v>6243</v>
      </c>
      <c r="Y127" s="7">
        <v>7057</v>
      </c>
      <c r="Z127" s="7">
        <v>8089</v>
      </c>
      <c r="AA127" s="7">
        <v>6112</v>
      </c>
      <c r="AB127" s="7">
        <v>8076</v>
      </c>
      <c r="AC127" s="7">
        <v>6396</v>
      </c>
      <c r="AE127" s="76">
        <f t="shared" si="21"/>
        <v>20808</v>
      </c>
      <c r="AF127" s="8">
        <f t="shared" si="22"/>
        <v>4072</v>
      </c>
      <c r="AG127" s="19">
        <f t="shared" si="23"/>
        <v>3257.6</v>
      </c>
      <c r="AH127" s="19">
        <f t="shared" si="24"/>
        <v>3054</v>
      </c>
      <c r="AM127">
        <f t="shared" si="13"/>
        <v>0</v>
      </c>
      <c r="AS127">
        <f t="shared" si="14"/>
        <v>0</v>
      </c>
      <c r="AT127">
        <f t="shared" si="15"/>
        <v>0</v>
      </c>
      <c r="AU127" s="32" t="str">
        <f t="shared" si="16"/>
        <v xml:space="preserve"> </v>
      </c>
      <c r="AV127">
        <f t="shared" si="17"/>
        <v>0</v>
      </c>
      <c r="AW127" s="32" t="str">
        <f t="shared" si="18"/>
        <v xml:space="preserve"> </v>
      </c>
      <c r="AX127" s="32" t="str" cm="1">
        <f t="array" ref="AX127">_xlfn.IFS(AQ127=0," ",AW127=20%,20%,AW127=25%,25%,AW127&lt;20%,"MV",AW127=21%,"MV",AW127=22%,"MV",AW127=23%,"MV",AW127=24%,MV)</f>
        <v xml:space="preserve"> </v>
      </c>
    </row>
    <row r="128" spans="1:50">
      <c r="A128" s="3">
        <v>99</v>
      </c>
      <c r="B128" s="1" t="s">
        <v>118</v>
      </c>
      <c r="C128" s="2" t="s">
        <v>367</v>
      </c>
      <c r="D128" s="7">
        <v>19309</v>
      </c>
      <c r="E128" s="7">
        <v>21527</v>
      </c>
      <c r="F128" s="7">
        <v>18474</v>
      </c>
      <c r="G128" s="7">
        <v>16661</v>
      </c>
      <c r="H128" s="7">
        <v>19540</v>
      </c>
      <c r="I128" s="7">
        <v>30706</v>
      </c>
      <c r="J128" s="7">
        <v>28992</v>
      </c>
      <c r="K128" s="7">
        <v>29506</v>
      </c>
      <c r="L128" s="7">
        <v>20808</v>
      </c>
      <c r="M128" s="7">
        <v>16254</v>
      </c>
      <c r="N128" s="7">
        <v>18207</v>
      </c>
      <c r="O128" s="7">
        <v>30245</v>
      </c>
      <c r="P128" s="7">
        <v>18082</v>
      </c>
      <c r="Q128" s="7">
        <v>31601</v>
      </c>
      <c r="R128" s="7">
        <v>22888</v>
      </c>
      <c r="S128" s="7">
        <v>31569</v>
      </c>
      <c r="T128" s="7">
        <v>24030</v>
      </c>
      <c r="U128" s="31">
        <v>23207</v>
      </c>
      <c r="V128" s="7">
        <v>29538</v>
      </c>
      <c r="W128" s="7">
        <v>15951</v>
      </c>
      <c r="X128" s="7">
        <v>33162</v>
      </c>
      <c r="Y128" s="7">
        <v>23837</v>
      </c>
      <c r="Z128" s="7">
        <v>31730</v>
      </c>
      <c r="AA128" s="7">
        <v>28609</v>
      </c>
      <c r="AB128" s="7">
        <v>31809</v>
      </c>
      <c r="AC128" s="7">
        <v>21991</v>
      </c>
      <c r="AE128" s="76">
        <f t="shared" si="21"/>
        <v>33162</v>
      </c>
      <c r="AF128" s="8">
        <f t="shared" si="22"/>
        <v>15951</v>
      </c>
      <c r="AG128" s="19">
        <f t="shared" si="23"/>
        <v>12760.8</v>
      </c>
      <c r="AH128" s="19">
        <f t="shared" si="24"/>
        <v>11963.25</v>
      </c>
      <c r="AK128">
        <v>1</v>
      </c>
      <c r="AL128" s="24">
        <v>1</v>
      </c>
      <c r="AM128">
        <f t="shared" si="13"/>
        <v>0</v>
      </c>
      <c r="AO128" s="80">
        <v>12760.8</v>
      </c>
      <c r="AP128" s="83">
        <f>AO128/AK128</f>
        <v>12760.8</v>
      </c>
      <c r="AQ128" s="28">
        <v>12760.8</v>
      </c>
      <c r="AR128" s="85">
        <f t="shared" ref="AR128:AR129" si="25">AP128-AQ128</f>
        <v>0</v>
      </c>
      <c r="AS128">
        <f t="shared" si="14"/>
        <v>23207</v>
      </c>
      <c r="AT128">
        <f t="shared" si="15"/>
        <v>10446.200000000001</v>
      </c>
      <c r="AU128" s="32">
        <f t="shared" si="16"/>
        <v>0.45013142586288624</v>
      </c>
      <c r="AV128">
        <f t="shared" si="17"/>
        <v>12760.8</v>
      </c>
      <c r="AW128" s="32">
        <f t="shared" si="18"/>
        <v>0.2</v>
      </c>
      <c r="AX128" s="32" cm="1">
        <f t="array" ref="AX128">_xlfn.IFS(AQ128=0," ",AW128=20%,20%,AW128=25%,25%,AW128&lt;20%,"MV",AW128=21%,"MV",AW128=22%,"MV",AW128=23%,"MV",AW128=24%,MV)</f>
        <v>0.2</v>
      </c>
    </row>
    <row r="129" spans="1:50">
      <c r="A129" s="3">
        <v>100</v>
      </c>
      <c r="B129" s="1" t="s">
        <v>119</v>
      </c>
      <c r="C129" s="2" t="s">
        <v>367</v>
      </c>
      <c r="D129" s="7">
        <v>19309</v>
      </c>
      <c r="E129" s="7">
        <v>21527</v>
      </c>
      <c r="F129" s="7">
        <v>18474</v>
      </c>
      <c r="G129" s="7">
        <v>32920</v>
      </c>
      <c r="H129" s="7">
        <v>19540</v>
      </c>
      <c r="I129" s="7">
        <v>30706</v>
      </c>
      <c r="J129" s="7">
        <v>35200</v>
      </c>
      <c r="K129" s="7">
        <v>35426</v>
      </c>
      <c r="L129" s="7">
        <v>25879</v>
      </c>
      <c r="M129" s="7">
        <v>16254</v>
      </c>
      <c r="N129" s="7">
        <v>18207</v>
      </c>
      <c r="O129" s="7">
        <v>30245</v>
      </c>
      <c r="P129" s="7">
        <v>26982</v>
      </c>
      <c r="Q129" s="7">
        <v>31601</v>
      </c>
      <c r="R129" s="7">
        <v>22888</v>
      </c>
      <c r="S129" s="7">
        <v>31569</v>
      </c>
      <c r="T129" s="7">
        <v>24030</v>
      </c>
      <c r="U129" s="31">
        <v>24761</v>
      </c>
      <c r="V129" s="7">
        <v>31918</v>
      </c>
      <c r="W129" s="7">
        <v>16591</v>
      </c>
      <c r="X129" s="7">
        <v>33162</v>
      </c>
      <c r="Y129" s="7">
        <v>23837</v>
      </c>
      <c r="Z129" s="7">
        <v>31926</v>
      </c>
      <c r="AA129" s="7">
        <v>28609</v>
      </c>
      <c r="AB129" s="7">
        <v>31809</v>
      </c>
      <c r="AC129" s="7">
        <v>22836</v>
      </c>
      <c r="AE129" s="76">
        <f t="shared" si="21"/>
        <v>35426</v>
      </c>
      <c r="AF129" s="8">
        <f t="shared" si="22"/>
        <v>16254</v>
      </c>
      <c r="AG129" s="19">
        <f t="shared" si="23"/>
        <v>13003.2</v>
      </c>
      <c r="AH129" s="19">
        <f t="shared" si="24"/>
        <v>12190.5</v>
      </c>
      <c r="AK129">
        <v>3</v>
      </c>
      <c r="AL129" s="24">
        <v>3</v>
      </c>
      <c r="AM129">
        <f t="shared" si="13"/>
        <v>0</v>
      </c>
      <c r="AO129" s="80">
        <v>36571.5</v>
      </c>
      <c r="AP129" s="83">
        <f>AO129/AK129</f>
        <v>12190.5</v>
      </c>
      <c r="AQ129" s="28">
        <v>12190.5</v>
      </c>
      <c r="AR129" s="85">
        <f t="shared" si="25"/>
        <v>0</v>
      </c>
      <c r="AS129">
        <f t="shared" si="14"/>
        <v>24761</v>
      </c>
      <c r="AT129">
        <f t="shared" si="15"/>
        <v>12570.5</v>
      </c>
      <c r="AU129" s="32">
        <f t="shared" si="16"/>
        <v>0.50767335729574736</v>
      </c>
      <c r="AV129">
        <f t="shared" si="17"/>
        <v>36571.5</v>
      </c>
      <c r="AW129" s="32">
        <f t="shared" si="18"/>
        <v>0.25</v>
      </c>
      <c r="AX129" s="32" cm="1">
        <f t="array" ref="AX129">_xlfn.IFS(AQ129=0," ",AW129=20%,20%,AW129=25%,25%,AW129&lt;20%,"MV",AW129=21%,"MV",AW129=22%,"MV",AW129=23%,"MV",AW129=24%,MV)</f>
        <v>0.25</v>
      </c>
    </row>
    <row r="130" spans="1:50">
      <c r="A130" s="3">
        <v>101</v>
      </c>
      <c r="B130" s="1" t="s">
        <v>120</v>
      </c>
      <c r="C130" s="2" t="s">
        <v>367</v>
      </c>
      <c r="D130" s="7">
        <v>32968</v>
      </c>
      <c r="E130" s="7">
        <v>33296</v>
      </c>
      <c r="F130" s="7">
        <v>31601</v>
      </c>
      <c r="G130" s="7">
        <v>28505</v>
      </c>
      <c r="H130" s="7">
        <v>33362</v>
      </c>
      <c r="I130" s="7">
        <v>42915</v>
      </c>
      <c r="J130" s="7">
        <v>40234</v>
      </c>
      <c r="K130" s="7">
        <v>40570</v>
      </c>
      <c r="L130" s="7">
        <v>25879</v>
      </c>
      <c r="M130" s="7">
        <v>17031</v>
      </c>
      <c r="N130" s="7">
        <v>26010</v>
      </c>
      <c r="O130" s="7">
        <v>42274</v>
      </c>
      <c r="P130" s="7">
        <v>27671</v>
      </c>
      <c r="Q130" s="7">
        <v>45386</v>
      </c>
      <c r="R130" s="7">
        <v>28467</v>
      </c>
      <c r="S130" s="7">
        <v>38998</v>
      </c>
      <c r="T130" s="7">
        <v>33585</v>
      </c>
      <c r="U130" s="31">
        <v>31485</v>
      </c>
      <c r="V130" s="7">
        <v>41629</v>
      </c>
      <c r="W130" s="7">
        <v>24503</v>
      </c>
      <c r="X130" s="7">
        <v>40965</v>
      </c>
      <c r="Y130" s="7">
        <v>39262</v>
      </c>
      <c r="Z130" s="7">
        <v>44346</v>
      </c>
      <c r="AA130" s="7">
        <v>30561</v>
      </c>
      <c r="AB130" s="7">
        <v>44458</v>
      </c>
      <c r="AC130" s="7">
        <v>32155</v>
      </c>
      <c r="AE130" s="76">
        <f t="shared" si="21"/>
        <v>45386</v>
      </c>
      <c r="AF130" s="8">
        <f t="shared" si="22"/>
        <v>17031</v>
      </c>
      <c r="AG130" s="19">
        <f t="shared" si="23"/>
        <v>13624.8</v>
      </c>
      <c r="AH130" s="19">
        <f t="shared" si="24"/>
        <v>12773.25</v>
      </c>
      <c r="AM130">
        <f t="shared" si="13"/>
        <v>0</v>
      </c>
      <c r="AS130">
        <f t="shared" si="14"/>
        <v>0</v>
      </c>
      <c r="AT130">
        <f t="shared" si="15"/>
        <v>0</v>
      </c>
      <c r="AU130" s="32" t="str">
        <f t="shared" si="16"/>
        <v xml:space="preserve"> </v>
      </c>
      <c r="AV130">
        <f t="shared" si="17"/>
        <v>0</v>
      </c>
      <c r="AW130" s="32" t="str">
        <f t="shared" si="18"/>
        <v xml:space="preserve"> </v>
      </c>
      <c r="AX130" s="32" t="str" cm="1">
        <f t="array" ref="AX130">_xlfn.IFS(AQ130=0," ",AW130=20%,20%,AW130=25%,25%,AW130&lt;20%,"MV",AW130=21%,"MV",AW130=22%,"MV",AW130=23%,"MV",AW130=24%,MV)</f>
        <v xml:space="preserve"> </v>
      </c>
    </row>
    <row r="131" spans="1:50">
      <c r="A131" s="3">
        <v>102</v>
      </c>
      <c r="B131" s="1" t="s">
        <v>121</v>
      </c>
      <c r="C131" s="2" t="s">
        <v>367</v>
      </c>
      <c r="D131" s="7">
        <v>32968</v>
      </c>
      <c r="E131" s="7">
        <v>33296</v>
      </c>
      <c r="F131" s="7">
        <v>31601</v>
      </c>
      <c r="G131" s="7">
        <v>28505</v>
      </c>
      <c r="H131" s="7">
        <v>33362</v>
      </c>
      <c r="I131" s="7">
        <v>42915</v>
      </c>
      <c r="J131" s="7">
        <v>40234</v>
      </c>
      <c r="K131" s="7">
        <v>47234</v>
      </c>
      <c r="L131" s="7">
        <v>26010</v>
      </c>
      <c r="M131" s="7">
        <v>17031</v>
      </c>
      <c r="N131" s="7">
        <v>26010</v>
      </c>
      <c r="O131" s="7">
        <v>42274</v>
      </c>
      <c r="P131" s="7">
        <v>27747</v>
      </c>
      <c r="Q131" s="7">
        <v>45386</v>
      </c>
      <c r="R131" s="7">
        <v>28467</v>
      </c>
      <c r="S131" s="7">
        <v>38998</v>
      </c>
      <c r="T131" s="7">
        <v>33585</v>
      </c>
      <c r="U131" s="31">
        <v>31485</v>
      </c>
      <c r="V131" s="7">
        <v>43524</v>
      </c>
      <c r="W131" s="7">
        <v>24503</v>
      </c>
      <c r="X131" s="7">
        <v>40965</v>
      </c>
      <c r="Y131" s="7">
        <v>39262</v>
      </c>
      <c r="Z131" s="7">
        <v>44333</v>
      </c>
      <c r="AA131" s="7">
        <v>30561</v>
      </c>
      <c r="AB131" s="7">
        <v>44458</v>
      </c>
      <c r="AC131" s="7">
        <v>32225</v>
      </c>
      <c r="AE131" s="76">
        <f t="shared" si="21"/>
        <v>47234</v>
      </c>
      <c r="AF131" s="8">
        <f t="shared" si="22"/>
        <v>17031</v>
      </c>
      <c r="AG131" s="19">
        <f t="shared" si="23"/>
        <v>13624.8</v>
      </c>
      <c r="AH131" s="19">
        <f t="shared" si="24"/>
        <v>12773.25</v>
      </c>
      <c r="AM131">
        <f t="shared" si="13"/>
        <v>0</v>
      </c>
      <c r="AS131">
        <f t="shared" si="14"/>
        <v>0</v>
      </c>
      <c r="AT131">
        <f t="shared" si="15"/>
        <v>0</v>
      </c>
      <c r="AU131" s="32" t="str">
        <f t="shared" si="16"/>
        <v xml:space="preserve"> </v>
      </c>
      <c r="AV131">
        <f t="shared" si="17"/>
        <v>0</v>
      </c>
      <c r="AW131" s="32" t="str">
        <f t="shared" si="18"/>
        <v xml:space="preserve"> </v>
      </c>
      <c r="AX131" s="32" t="str" cm="1">
        <f t="array" ref="AX131">_xlfn.IFS(AQ131=0," ",AW131=20%,20%,AW131=25%,25%,AW131&lt;20%,"MV",AW131=21%,"MV",AW131=22%,"MV",AW131=23%,"MV",AW131=24%,MV)</f>
        <v xml:space="preserve"> </v>
      </c>
    </row>
    <row r="132" spans="1:50">
      <c r="A132" s="3">
        <v>103</v>
      </c>
      <c r="B132" s="1" t="s">
        <v>122</v>
      </c>
      <c r="C132" s="2" t="s">
        <v>367</v>
      </c>
      <c r="D132" s="7">
        <v>26425</v>
      </c>
      <c r="E132" s="7">
        <v>23571</v>
      </c>
      <c r="F132" s="7">
        <v>18474</v>
      </c>
      <c r="G132" s="7">
        <v>32920</v>
      </c>
      <c r="H132" s="7">
        <v>26741</v>
      </c>
      <c r="I132" s="7">
        <v>38398</v>
      </c>
      <c r="J132" s="7">
        <v>35138</v>
      </c>
      <c r="K132" s="7">
        <v>265537</v>
      </c>
      <c r="L132" s="7">
        <v>103907</v>
      </c>
      <c r="M132" s="7">
        <v>13166</v>
      </c>
      <c r="N132" s="7">
        <v>18207</v>
      </c>
      <c r="O132" s="7">
        <v>37823</v>
      </c>
      <c r="P132" s="7">
        <v>35914</v>
      </c>
      <c r="Q132" s="7">
        <v>35632</v>
      </c>
      <c r="R132" s="7">
        <v>28609</v>
      </c>
      <c r="S132" s="7">
        <v>31569</v>
      </c>
      <c r="T132" s="7">
        <v>30048</v>
      </c>
      <c r="U132" s="31">
        <v>26308</v>
      </c>
      <c r="V132" s="7">
        <v>31918</v>
      </c>
      <c r="W132" s="7">
        <v>23213</v>
      </c>
      <c r="X132" s="7">
        <v>33162</v>
      </c>
      <c r="Y132" s="7">
        <v>29232</v>
      </c>
      <c r="Z132" s="7">
        <v>39729</v>
      </c>
      <c r="AA132" s="7">
        <v>28609</v>
      </c>
      <c r="AB132" s="7">
        <v>39778</v>
      </c>
      <c r="AC132" s="7">
        <v>32511</v>
      </c>
      <c r="AE132" s="76">
        <f t="shared" si="21"/>
        <v>265537</v>
      </c>
      <c r="AF132" s="8">
        <f t="shared" si="22"/>
        <v>13166</v>
      </c>
      <c r="AG132" s="19">
        <f t="shared" si="23"/>
        <v>10532.8</v>
      </c>
      <c r="AH132" s="19">
        <f t="shared" si="24"/>
        <v>9874.5</v>
      </c>
      <c r="AM132">
        <f t="shared" si="13"/>
        <v>0</v>
      </c>
      <c r="AS132">
        <f t="shared" si="14"/>
        <v>0</v>
      </c>
      <c r="AT132">
        <f t="shared" si="15"/>
        <v>0</v>
      </c>
      <c r="AU132" s="32" t="str">
        <f t="shared" si="16"/>
        <v xml:space="preserve"> </v>
      </c>
      <c r="AV132">
        <f t="shared" si="17"/>
        <v>0</v>
      </c>
      <c r="AW132" s="32" t="str">
        <f t="shared" si="18"/>
        <v xml:space="preserve"> </v>
      </c>
      <c r="AX132" s="32" t="str" cm="1">
        <f t="array" ref="AX132">_xlfn.IFS(AQ132=0," ",AW132=20%,20%,AW132=25%,25%,AW132&lt;20%,"MV",AW132=21%,"MV",AW132=22%,"MV",AW132=23%,"MV",AW132=24%,MV)</f>
        <v xml:space="preserve"> </v>
      </c>
    </row>
    <row r="133" spans="1:50">
      <c r="A133" s="3">
        <v>104</v>
      </c>
      <c r="B133" s="1" t="s">
        <v>123</v>
      </c>
      <c r="C133" s="2" t="s">
        <v>367</v>
      </c>
      <c r="D133" s="7">
        <v>81367</v>
      </c>
      <c r="E133" s="7">
        <v>79695</v>
      </c>
      <c r="F133" s="7">
        <v>48938</v>
      </c>
      <c r="G133" s="7">
        <v>83283</v>
      </c>
      <c r="H133" s="7">
        <v>80406</v>
      </c>
      <c r="I133" s="7">
        <v>147180</v>
      </c>
      <c r="J133" s="7">
        <v>119511</v>
      </c>
      <c r="K133" s="7">
        <v>147604</v>
      </c>
      <c r="L133" s="7">
        <v>110539</v>
      </c>
      <c r="M133" s="7">
        <v>45693</v>
      </c>
      <c r="N133" s="7">
        <v>88562</v>
      </c>
      <c r="O133" s="7">
        <v>144979</v>
      </c>
      <c r="P133" s="7">
        <v>97468</v>
      </c>
      <c r="Q133" s="7">
        <v>165678</v>
      </c>
      <c r="R133" s="7">
        <v>114297</v>
      </c>
      <c r="S133" s="7">
        <v>133522</v>
      </c>
      <c r="T133" s="7">
        <v>115178</v>
      </c>
      <c r="U133" s="31">
        <v>100590</v>
      </c>
      <c r="V133" s="7">
        <v>92467</v>
      </c>
      <c r="W133" s="7">
        <v>88471</v>
      </c>
      <c r="X133" s="7">
        <v>126794</v>
      </c>
      <c r="Y133" s="7">
        <v>95591</v>
      </c>
      <c r="Z133" s="7">
        <v>153024</v>
      </c>
      <c r="AA133" s="7">
        <v>117041</v>
      </c>
      <c r="AB133" s="7">
        <v>152473</v>
      </c>
      <c r="AC133" s="7">
        <v>116991</v>
      </c>
      <c r="AE133" s="76">
        <f t="shared" si="21"/>
        <v>165678</v>
      </c>
      <c r="AF133" s="8">
        <f t="shared" si="22"/>
        <v>45693</v>
      </c>
      <c r="AG133" s="19">
        <f t="shared" si="23"/>
        <v>36554.400000000001</v>
      </c>
      <c r="AH133" s="19">
        <f t="shared" si="24"/>
        <v>34269.75</v>
      </c>
      <c r="AM133">
        <f t="shared" si="13"/>
        <v>0</v>
      </c>
      <c r="AS133">
        <f t="shared" si="14"/>
        <v>0</v>
      </c>
      <c r="AT133">
        <f t="shared" si="15"/>
        <v>0</v>
      </c>
      <c r="AU133" s="32" t="str">
        <f t="shared" si="16"/>
        <v xml:space="preserve"> </v>
      </c>
      <c r="AV133">
        <f t="shared" si="17"/>
        <v>0</v>
      </c>
      <c r="AW133" s="32" t="str">
        <f t="shared" si="18"/>
        <v xml:space="preserve"> </v>
      </c>
      <c r="AX133" s="32" t="str" cm="1">
        <f t="array" ref="AX133">_xlfn.IFS(AQ133=0," ",AW133=20%,20%,AW133=25%,25%,AW133&lt;20%,"MV",AW133=21%,"MV",AW133=22%,"MV",AW133=23%,"MV",AW133=24%,MV)</f>
        <v xml:space="preserve"> </v>
      </c>
    </row>
    <row r="134" spans="1:50">
      <c r="A134" s="3">
        <v>105</v>
      </c>
      <c r="B134" s="1" t="s">
        <v>124</v>
      </c>
      <c r="C134" s="2" t="s">
        <v>367</v>
      </c>
      <c r="D134" s="7">
        <v>94595</v>
      </c>
      <c r="E134" s="7">
        <v>95033</v>
      </c>
      <c r="F134" s="7">
        <v>64232</v>
      </c>
      <c r="G134" s="7">
        <v>87202</v>
      </c>
      <c r="H134" s="7">
        <v>95726</v>
      </c>
      <c r="I134" s="7">
        <v>167491</v>
      </c>
      <c r="J134" s="7">
        <v>125625</v>
      </c>
      <c r="K134" s="7">
        <v>147530</v>
      </c>
      <c r="L134" s="7">
        <v>827</v>
      </c>
      <c r="M134" s="7">
        <v>45693</v>
      </c>
      <c r="N134" s="7">
        <v>94934</v>
      </c>
      <c r="O134" s="7">
        <v>164988</v>
      </c>
      <c r="P134" s="7">
        <v>146844</v>
      </c>
      <c r="Q134" s="7">
        <v>196109</v>
      </c>
      <c r="R134" s="7">
        <v>121592</v>
      </c>
      <c r="S134" s="7">
        <v>151950</v>
      </c>
      <c r="T134" s="7">
        <v>131076</v>
      </c>
      <c r="U134" s="31">
        <v>120081</v>
      </c>
      <c r="V134" s="7">
        <v>94980</v>
      </c>
      <c r="W134" s="7">
        <v>95584</v>
      </c>
      <c r="X134" s="7">
        <v>156055</v>
      </c>
      <c r="Y134" s="7">
        <v>112461</v>
      </c>
      <c r="Z134" s="7">
        <v>174144</v>
      </c>
      <c r="AA134" s="7">
        <v>127446</v>
      </c>
      <c r="AB134" s="7">
        <v>173514</v>
      </c>
      <c r="AC134" s="7">
        <v>140757</v>
      </c>
      <c r="AE134" s="76">
        <f t="shared" si="21"/>
        <v>196109</v>
      </c>
      <c r="AF134" s="8">
        <f t="shared" si="22"/>
        <v>827</v>
      </c>
      <c r="AG134" s="19">
        <f t="shared" si="23"/>
        <v>661.6</v>
      </c>
      <c r="AH134" s="19">
        <f t="shared" si="24"/>
        <v>620.25</v>
      </c>
      <c r="AM134">
        <f t="shared" si="13"/>
        <v>0</v>
      </c>
      <c r="AS134">
        <f t="shared" si="14"/>
        <v>0</v>
      </c>
      <c r="AT134">
        <f t="shared" si="15"/>
        <v>0</v>
      </c>
      <c r="AU134" s="32" t="str">
        <f t="shared" si="16"/>
        <v xml:space="preserve"> </v>
      </c>
      <c r="AV134">
        <f t="shared" si="17"/>
        <v>0</v>
      </c>
      <c r="AW134" s="32" t="str">
        <f t="shared" si="18"/>
        <v xml:space="preserve"> </v>
      </c>
      <c r="AX134" s="32" t="str" cm="1">
        <f t="array" ref="AX134">_xlfn.IFS(AQ134=0," ",AW134=20%,20%,AW134=25%,25%,AW134&lt;20%,"MV",AW134=21%,"MV",AW134=22%,"MV",AW134=23%,"MV",AW134=24%,MV)</f>
        <v xml:space="preserve"> </v>
      </c>
    </row>
    <row r="135" spans="1:50">
      <c r="A135" s="3">
        <v>106</v>
      </c>
      <c r="B135" s="1" t="s">
        <v>125</v>
      </c>
      <c r="C135" s="2" t="s">
        <v>367</v>
      </c>
      <c r="D135" s="7">
        <v>1486</v>
      </c>
      <c r="E135" s="7">
        <v>1378</v>
      </c>
      <c r="F135" s="7">
        <v>996</v>
      </c>
      <c r="G135" s="7">
        <v>724</v>
      </c>
      <c r="H135" s="7">
        <v>1470</v>
      </c>
      <c r="I135" s="7">
        <v>1550</v>
      </c>
      <c r="J135" s="7">
        <v>1327</v>
      </c>
      <c r="K135" s="7">
        <v>16128</v>
      </c>
      <c r="L135" s="7">
        <v>827</v>
      </c>
      <c r="M135" s="7">
        <v>628</v>
      </c>
      <c r="N135" s="7">
        <v>1170</v>
      </c>
      <c r="O135" s="7">
        <v>1528</v>
      </c>
      <c r="P135" s="7">
        <v>1069</v>
      </c>
      <c r="Q135" s="7">
        <v>1430</v>
      </c>
      <c r="R135" s="7">
        <v>992</v>
      </c>
      <c r="S135" s="7">
        <v>1404</v>
      </c>
      <c r="T135" s="7">
        <v>1214</v>
      </c>
      <c r="U135" s="31">
        <v>1030</v>
      </c>
      <c r="V135" s="7">
        <v>929</v>
      </c>
      <c r="W135" s="7">
        <v>878</v>
      </c>
      <c r="X135" s="7">
        <v>1310</v>
      </c>
      <c r="Y135" s="7">
        <v>1393</v>
      </c>
      <c r="Z135" s="7">
        <v>1599</v>
      </c>
      <c r="AA135" s="7">
        <v>1040</v>
      </c>
      <c r="AB135" s="7">
        <v>1606</v>
      </c>
      <c r="AC135" s="7">
        <v>1255</v>
      </c>
      <c r="AE135" s="76">
        <f t="shared" si="21"/>
        <v>16128</v>
      </c>
      <c r="AF135" s="8">
        <f t="shared" si="22"/>
        <v>628</v>
      </c>
      <c r="AG135" s="19">
        <f t="shared" si="23"/>
        <v>502.4</v>
      </c>
      <c r="AH135" s="19">
        <f t="shared" si="24"/>
        <v>471</v>
      </c>
      <c r="AK135">
        <v>40</v>
      </c>
      <c r="AL135" s="24">
        <v>40</v>
      </c>
      <c r="AM135">
        <f t="shared" si="13"/>
        <v>0</v>
      </c>
      <c r="AO135" s="80">
        <v>20096</v>
      </c>
      <c r="AP135" s="83">
        <f>AO135/AK135</f>
        <v>502.4</v>
      </c>
      <c r="AQ135" s="28">
        <v>502.4</v>
      </c>
      <c r="AR135" s="85">
        <f t="shared" ref="AR135:AR137" si="26">AP135-AQ135</f>
        <v>0</v>
      </c>
      <c r="AS135">
        <f t="shared" si="14"/>
        <v>1030</v>
      </c>
      <c r="AT135">
        <f t="shared" si="15"/>
        <v>527.6</v>
      </c>
      <c r="AU135" s="32">
        <f t="shared" si="16"/>
        <v>0.51223300970873786</v>
      </c>
      <c r="AV135">
        <f t="shared" si="17"/>
        <v>20096</v>
      </c>
      <c r="AW135" s="32">
        <f t="shared" si="18"/>
        <v>0.2</v>
      </c>
      <c r="AX135" s="32" cm="1">
        <f t="array" ref="AX135">_xlfn.IFS(AQ135=0," ",AW135=20%,20%,AW135=25%,25%,AW135&lt;20%,"MV",AW135=21%,"MV",AW135=22%,"MV",AW135=23%,"MV",AW135=24%,MV)</f>
        <v>0.2</v>
      </c>
    </row>
    <row r="136" spans="1:50">
      <c r="A136" s="3">
        <v>107</v>
      </c>
      <c r="B136" s="1" t="s">
        <v>126</v>
      </c>
      <c r="C136" s="2" t="s">
        <v>367</v>
      </c>
      <c r="D136" s="7">
        <v>1534</v>
      </c>
      <c r="E136" s="7">
        <v>1490</v>
      </c>
      <c r="F136" s="7">
        <v>1066</v>
      </c>
      <c r="G136" s="7">
        <v>1368</v>
      </c>
      <c r="H136" s="7">
        <v>1552</v>
      </c>
      <c r="I136" s="7">
        <v>1786</v>
      </c>
      <c r="J136" s="7">
        <v>1553</v>
      </c>
      <c r="K136" s="7">
        <v>15113</v>
      </c>
      <c r="L136" s="7">
        <v>827</v>
      </c>
      <c r="M136" s="7">
        <v>730</v>
      </c>
      <c r="N136" s="7">
        <v>1300</v>
      </c>
      <c r="O136" s="7">
        <v>1761</v>
      </c>
      <c r="P136" s="7">
        <v>1495</v>
      </c>
      <c r="Q136" s="7">
        <v>1560</v>
      </c>
      <c r="R136" s="7">
        <v>1199</v>
      </c>
      <c r="S136" s="7">
        <v>1593</v>
      </c>
      <c r="T136" s="7">
        <v>1398</v>
      </c>
      <c r="U136" s="31">
        <v>1322</v>
      </c>
      <c r="V136" s="7">
        <v>1044</v>
      </c>
      <c r="W136" s="7">
        <v>1031</v>
      </c>
      <c r="X136" s="7">
        <v>1445</v>
      </c>
      <c r="Y136" s="7">
        <v>1433</v>
      </c>
      <c r="Z136" s="7">
        <v>1846</v>
      </c>
      <c r="AA136" s="7">
        <v>1300</v>
      </c>
      <c r="AB136" s="7">
        <v>1850</v>
      </c>
      <c r="AC136" s="7">
        <v>1378</v>
      </c>
      <c r="AE136" s="76">
        <f t="shared" si="21"/>
        <v>15113</v>
      </c>
      <c r="AF136" s="8">
        <f t="shared" si="22"/>
        <v>730</v>
      </c>
      <c r="AG136" s="19">
        <f t="shared" si="23"/>
        <v>584</v>
      </c>
      <c r="AH136" s="19">
        <f t="shared" si="24"/>
        <v>547.5</v>
      </c>
      <c r="AK136">
        <v>20</v>
      </c>
      <c r="AL136" s="24">
        <v>20</v>
      </c>
      <c r="AM136">
        <f t="shared" ref="AM136:AM199" si="27">AK136-AL136</f>
        <v>0</v>
      </c>
      <c r="AO136" s="80">
        <v>11680</v>
      </c>
      <c r="AP136" s="83">
        <f>AO136/AK136</f>
        <v>584</v>
      </c>
      <c r="AQ136" s="28">
        <v>584</v>
      </c>
      <c r="AR136" s="85">
        <f t="shared" si="26"/>
        <v>0</v>
      </c>
      <c r="AS136">
        <f t="shared" ref="AS136:AS199" si="28">IF(AK136&gt;0,U136,0)</f>
        <v>1322</v>
      </c>
      <c r="AT136">
        <f t="shared" ref="AT136:AT199" si="29">AS136-AQ136</f>
        <v>738</v>
      </c>
      <c r="AU136" s="32">
        <f t="shared" ref="AU136:AU199" si="30">IF(AQ136&gt;0,((AT136*100%)/AS136)," ")</f>
        <v>0.55824508320726174</v>
      </c>
      <c r="AV136">
        <f t="shared" ref="AV136:AV199" si="31">AK136*AQ136</f>
        <v>11680</v>
      </c>
      <c r="AW136" s="32">
        <f t="shared" ref="AW136:AW199" si="32">IF(AQ136=0," ",ROUND(100%-(AQ136/AF136),2))</f>
        <v>0.2</v>
      </c>
      <c r="AX136" s="32" cm="1">
        <f t="array" ref="AX136">_xlfn.IFS(AQ136=0," ",AW136=20%,20%,AW136=25%,25%,AW136&lt;20%,"MV",AW136=21%,"MV",AW136=22%,"MV",AW136=23%,"MV",AW136=24%,MV)</f>
        <v>0.2</v>
      </c>
    </row>
    <row r="137" spans="1:50">
      <c r="A137" s="3">
        <v>108</v>
      </c>
      <c r="B137" s="1" t="s">
        <v>127</v>
      </c>
      <c r="C137" s="2" t="s">
        <v>367</v>
      </c>
      <c r="D137" s="7">
        <v>1534</v>
      </c>
      <c r="E137" s="7">
        <v>1490</v>
      </c>
      <c r="F137" s="7">
        <v>1066</v>
      </c>
      <c r="G137" s="7">
        <v>1368</v>
      </c>
      <c r="H137" s="7">
        <v>1552</v>
      </c>
      <c r="I137" s="7">
        <v>1786</v>
      </c>
      <c r="J137" s="7">
        <v>1553</v>
      </c>
      <c r="K137" s="7">
        <v>16128</v>
      </c>
      <c r="L137" s="7">
        <v>827</v>
      </c>
      <c r="M137" s="7">
        <v>761</v>
      </c>
      <c r="N137" s="7">
        <v>1300</v>
      </c>
      <c r="O137" s="7">
        <v>1761</v>
      </c>
      <c r="P137" s="7">
        <v>1495</v>
      </c>
      <c r="Q137" s="7">
        <v>1560</v>
      </c>
      <c r="R137" s="7">
        <v>1199</v>
      </c>
      <c r="S137" s="7">
        <v>1593</v>
      </c>
      <c r="T137" s="7">
        <v>1398</v>
      </c>
      <c r="U137" s="31">
        <v>1322</v>
      </c>
      <c r="V137" s="7">
        <v>1044</v>
      </c>
      <c r="W137" s="7">
        <v>1031</v>
      </c>
      <c r="X137" s="7">
        <v>1445</v>
      </c>
      <c r="Y137" s="7">
        <v>1433</v>
      </c>
      <c r="Z137" s="7">
        <v>1846</v>
      </c>
      <c r="AA137" s="7">
        <v>1300</v>
      </c>
      <c r="AB137" s="7">
        <v>1850</v>
      </c>
      <c r="AC137" s="7">
        <v>1379</v>
      </c>
      <c r="AE137" s="76">
        <f t="shared" si="21"/>
        <v>16128</v>
      </c>
      <c r="AF137" s="8">
        <f t="shared" si="22"/>
        <v>761</v>
      </c>
      <c r="AG137" s="19">
        <f t="shared" si="23"/>
        <v>608.79999999999995</v>
      </c>
      <c r="AH137" s="19">
        <f t="shared" si="24"/>
        <v>570.75</v>
      </c>
      <c r="AK137">
        <v>20</v>
      </c>
      <c r="AL137" s="24">
        <v>20</v>
      </c>
      <c r="AM137">
        <f t="shared" si="27"/>
        <v>0</v>
      </c>
      <c r="AO137" s="80">
        <v>12176</v>
      </c>
      <c r="AP137" s="83">
        <f t="shared" ref="AP137" si="33">AO137/AK137</f>
        <v>608.79999999999995</v>
      </c>
      <c r="AQ137" s="28">
        <v>608.79999999999995</v>
      </c>
      <c r="AR137" s="85">
        <f t="shared" si="26"/>
        <v>0</v>
      </c>
      <c r="AS137">
        <f t="shared" si="28"/>
        <v>1322</v>
      </c>
      <c r="AT137">
        <f t="shared" si="29"/>
        <v>713.2</v>
      </c>
      <c r="AU137" s="32">
        <f t="shared" si="30"/>
        <v>0.53948562783661125</v>
      </c>
      <c r="AV137">
        <f t="shared" si="31"/>
        <v>12176</v>
      </c>
      <c r="AW137" s="32">
        <f t="shared" si="32"/>
        <v>0.2</v>
      </c>
      <c r="AX137" s="32" cm="1">
        <f t="array" ref="AX137">_xlfn.IFS(AQ137=0," ",AW137=20%,20%,AW137=25%,25%,AW137&lt;20%,"MV",AW137=21%,"MV",AW137=22%,"MV",AW137=23%,"MV",AW137=24%,MV)</f>
        <v>0.2</v>
      </c>
    </row>
    <row r="138" spans="1:50">
      <c r="A138" s="3">
        <v>109</v>
      </c>
      <c r="B138" s="1" t="s">
        <v>128</v>
      </c>
      <c r="C138" s="2" t="s">
        <v>367</v>
      </c>
      <c r="D138" s="7">
        <v>1761</v>
      </c>
      <c r="E138" s="7">
        <v>1531</v>
      </c>
      <c r="F138" s="7">
        <v>1066</v>
      </c>
      <c r="G138" s="7">
        <v>1049</v>
      </c>
      <c r="H138" s="7">
        <v>1782</v>
      </c>
      <c r="I138" s="7">
        <v>1822</v>
      </c>
      <c r="J138" s="7">
        <v>1692</v>
      </c>
      <c r="K138" s="7">
        <v>15113</v>
      </c>
      <c r="L138" s="7">
        <v>827</v>
      </c>
      <c r="M138" s="7">
        <v>537</v>
      </c>
      <c r="N138" s="7">
        <v>1300</v>
      </c>
      <c r="O138" s="7">
        <v>1794</v>
      </c>
      <c r="P138" s="7">
        <v>1470</v>
      </c>
      <c r="Q138" s="7">
        <v>1692</v>
      </c>
      <c r="R138" s="7">
        <v>1199</v>
      </c>
      <c r="S138" s="7">
        <v>1655</v>
      </c>
      <c r="T138" s="7">
        <v>1427</v>
      </c>
      <c r="U138" s="31">
        <v>1276</v>
      </c>
      <c r="V138" s="7">
        <v>1393</v>
      </c>
      <c r="W138" s="7">
        <v>1031</v>
      </c>
      <c r="X138" s="7">
        <v>1445</v>
      </c>
      <c r="Y138" s="7">
        <v>1564</v>
      </c>
      <c r="Z138" s="7">
        <v>1885</v>
      </c>
      <c r="AA138" s="7">
        <v>2081</v>
      </c>
      <c r="AB138" s="7">
        <v>1888</v>
      </c>
      <c r="AC138" s="7">
        <v>1391</v>
      </c>
      <c r="AE138" s="76">
        <f t="shared" si="21"/>
        <v>15113</v>
      </c>
      <c r="AF138" s="8">
        <f t="shared" si="22"/>
        <v>537</v>
      </c>
      <c r="AG138" s="19">
        <f t="shared" si="23"/>
        <v>429.6</v>
      </c>
      <c r="AH138" s="19">
        <f t="shared" si="24"/>
        <v>402.75</v>
      </c>
      <c r="AM138">
        <f t="shared" si="27"/>
        <v>0</v>
      </c>
      <c r="AS138">
        <f t="shared" si="28"/>
        <v>0</v>
      </c>
      <c r="AT138">
        <f t="shared" si="29"/>
        <v>0</v>
      </c>
      <c r="AU138" s="32" t="str">
        <f t="shared" si="30"/>
        <v xml:space="preserve"> </v>
      </c>
      <c r="AV138">
        <f t="shared" si="31"/>
        <v>0</v>
      </c>
      <c r="AW138" s="32" t="str">
        <f t="shared" si="32"/>
        <v xml:space="preserve"> </v>
      </c>
      <c r="AX138" s="32" t="str" cm="1">
        <f t="array" ref="AX138">_xlfn.IFS(AQ138=0," ",AW138=20%,20%,AW138=25%,25%,AW138&lt;20%,"MV",AW138=21%,"MV",AW138=22%,"MV",AW138=23%,"MV",AW138=24%,MV)</f>
        <v xml:space="preserve"> </v>
      </c>
    </row>
    <row r="139" spans="1:50">
      <c r="A139" s="3">
        <v>110</v>
      </c>
      <c r="B139" s="1" t="s">
        <v>129</v>
      </c>
      <c r="C139" s="2" t="s">
        <v>367</v>
      </c>
      <c r="D139" s="7">
        <v>1552</v>
      </c>
      <c r="E139" s="7">
        <v>1490</v>
      </c>
      <c r="F139" s="7">
        <v>1066</v>
      </c>
      <c r="G139" s="7">
        <v>1368</v>
      </c>
      <c r="H139" s="7">
        <v>1534</v>
      </c>
      <c r="I139" s="7">
        <v>1786</v>
      </c>
      <c r="J139" s="7">
        <v>1553</v>
      </c>
      <c r="K139" s="7">
        <v>16128</v>
      </c>
      <c r="L139" s="7">
        <v>827</v>
      </c>
      <c r="M139" s="7">
        <v>919</v>
      </c>
      <c r="N139" s="7">
        <v>1300</v>
      </c>
      <c r="O139" s="7">
        <v>1761</v>
      </c>
      <c r="P139" s="7">
        <v>1495</v>
      </c>
      <c r="Q139" s="7">
        <v>1560</v>
      </c>
      <c r="R139" s="7">
        <v>1199</v>
      </c>
      <c r="S139" s="7">
        <v>1593</v>
      </c>
      <c r="T139" s="7">
        <v>1398</v>
      </c>
      <c r="U139" s="31">
        <v>1322</v>
      </c>
      <c r="V139" s="7">
        <v>1044</v>
      </c>
      <c r="W139" s="7">
        <v>1031</v>
      </c>
      <c r="X139" s="7">
        <v>1445</v>
      </c>
      <c r="Y139" s="7">
        <v>1433</v>
      </c>
      <c r="Z139" s="7">
        <v>1846</v>
      </c>
      <c r="AA139" s="7">
        <v>1300</v>
      </c>
      <c r="AB139" s="7">
        <v>1850</v>
      </c>
      <c r="AC139" s="7">
        <v>1379</v>
      </c>
      <c r="AE139" s="76">
        <f t="shared" si="21"/>
        <v>16128</v>
      </c>
      <c r="AF139" s="8">
        <f t="shared" si="22"/>
        <v>827</v>
      </c>
      <c r="AG139" s="19">
        <f t="shared" si="23"/>
        <v>661.6</v>
      </c>
      <c r="AH139" s="19">
        <f t="shared" si="24"/>
        <v>620.25</v>
      </c>
      <c r="AM139">
        <f t="shared" si="27"/>
        <v>0</v>
      </c>
      <c r="AS139">
        <f t="shared" si="28"/>
        <v>0</v>
      </c>
      <c r="AT139">
        <f t="shared" si="29"/>
        <v>0</v>
      </c>
      <c r="AU139" s="32" t="str">
        <f t="shared" si="30"/>
        <v xml:space="preserve"> </v>
      </c>
      <c r="AV139">
        <f t="shared" si="31"/>
        <v>0</v>
      </c>
      <c r="AW139" s="32" t="str">
        <f t="shared" si="32"/>
        <v xml:space="preserve"> </v>
      </c>
      <c r="AX139" s="32" t="str" cm="1">
        <f t="array" ref="AX139">_xlfn.IFS(AQ139=0," ",AW139=20%,20%,AW139=25%,25%,AW139&lt;20%,"MV",AW139=21%,"MV",AW139=22%,"MV",AW139=23%,"MV",AW139=24%,MV)</f>
        <v xml:space="preserve"> </v>
      </c>
    </row>
    <row r="140" spans="1:50">
      <c r="A140" s="3">
        <v>111</v>
      </c>
      <c r="B140" s="1" t="s">
        <v>130</v>
      </c>
      <c r="C140" s="2" t="s">
        <v>367</v>
      </c>
      <c r="D140" s="7">
        <v>1552</v>
      </c>
      <c r="E140" s="7">
        <v>1625</v>
      </c>
      <c r="F140" s="7">
        <v>1066</v>
      </c>
      <c r="G140" s="7">
        <v>1368</v>
      </c>
      <c r="H140" s="7">
        <v>1534</v>
      </c>
      <c r="I140" s="7">
        <v>1786</v>
      </c>
      <c r="J140" s="7">
        <v>1553</v>
      </c>
      <c r="K140" s="7">
        <v>15113</v>
      </c>
      <c r="L140" s="7">
        <v>827</v>
      </c>
      <c r="M140" s="7">
        <v>827</v>
      </c>
      <c r="N140" s="7">
        <v>1300</v>
      </c>
      <c r="O140" s="7">
        <v>1761</v>
      </c>
      <c r="P140" s="7">
        <v>1495</v>
      </c>
      <c r="Q140" s="7">
        <v>1560</v>
      </c>
      <c r="R140" s="7">
        <v>1199</v>
      </c>
      <c r="S140" s="7">
        <v>1593</v>
      </c>
      <c r="T140" s="7">
        <v>1398</v>
      </c>
      <c r="U140" s="31">
        <v>1322</v>
      </c>
      <c r="V140" s="7">
        <v>1044</v>
      </c>
      <c r="W140" s="7">
        <v>968</v>
      </c>
      <c r="X140" s="7">
        <v>1445</v>
      </c>
      <c r="Y140" s="7">
        <v>1433</v>
      </c>
      <c r="Z140" s="7">
        <v>1846</v>
      </c>
      <c r="AA140" s="7">
        <v>1300</v>
      </c>
      <c r="AB140" s="7">
        <v>1850</v>
      </c>
      <c r="AC140" s="7">
        <v>1352</v>
      </c>
      <c r="AE140" s="76">
        <f t="shared" si="21"/>
        <v>15113</v>
      </c>
      <c r="AF140" s="8">
        <f t="shared" si="22"/>
        <v>827</v>
      </c>
      <c r="AG140" s="19">
        <f t="shared" si="23"/>
        <v>661.6</v>
      </c>
      <c r="AH140" s="19">
        <f t="shared" si="24"/>
        <v>620.25</v>
      </c>
      <c r="AM140">
        <f t="shared" si="27"/>
        <v>0</v>
      </c>
      <c r="AS140">
        <f t="shared" si="28"/>
        <v>0</v>
      </c>
      <c r="AT140">
        <f t="shared" si="29"/>
        <v>0</v>
      </c>
      <c r="AU140" s="32" t="str">
        <f t="shared" si="30"/>
        <v xml:space="preserve"> </v>
      </c>
      <c r="AV140">
        <f t="shared" si="31"/>
        <v>0</v>
      </c>
      <c r="AW140" s="32" t="str">
        <f t="shared" si="32"/>
        <v xml:space="preserve"> </v>
      </c>
      <c r="AX140" s="32" t="str" cm="1">
        <f t="array" ref="AX140">_xlfn.IFS(AQ140=0," ",AW140=20%,20%,AW140=25%,25%,AW140&lt;20%,"MV",AW140=21%,"MV",AW140=22%,"MV",AW140=23%,"MV",AW140=24%,MV)</f>
        <v xml:space="preserve"> </v>
      </c>
    </row>
    <row r="141" spans="1:50">
      <c r="A141" s="3">
        <v>112</v>
      </c>
      <c r="B141" s="1" t="s">
        <v>131</v>
      </c>
      <c r="C141" s="2" t="s">
        <v>367</v>
      </c>
      <c r="D141" s="7">
        <v>2760</v>
      </c>
      <c r="E141" s="7">
        <v>3831</v>
      </c>
      <c r="F141" s="7">
        <v>2167</v>
      </c>
      <c r="G141" s="7">
        <v>2451</v>
      </c>
      <c r="H141" s="7">
        <v>2727</v>
      </c>
      <c r="I141" s="7">
        <v>3175</v>
      </c>
      <c r="J141" s="7">
        <v>3818</v>
      </c>
      <c r="K141" s="7">
        <v>31391</v>
      </c>
      <c r="L141" s="7">
        <v>1404</v>
      </c>
      <c r="M141" s="7">
        <v>1767</v>
      </c>
      <c r="N141" s="7">
        <v>2731</v>
      </c>
      <c r="O141" s="7">
        <v>3130</v>
      </c>
      <c r="P141" s="7">
        <v>2674</v>
      </c>
      <c r="Q141" s="7">
        <v>3381</v>
      </c>
      <c r="R141" s="7">
        <v>1774</v>
      </c>
      <c r="S141" s="7">
        <v>4377</v>
      </c>
      <c r="T141" s="7">
        <v>2485</v>
      </c>
      <c r="U141" s="31">
        <v>2652</v>
      </c>
      <c r="V141" s="7">
        <v>3019</v>
      </c>
      <c r="W141" s="7">
        <v>2072</v>
      </c>
      <c r="X141" s="7">
        <v>2808</v>
      </c>
      <c r="Y141" s="7">
        <v>3779</v>
      </c>
      <c r="Z141" s="7">
        <v>3291</v>
      </c>
      <c r="AA141" s="7">
        <v>3641</v>
      </c>
      <c r="AB141" s="7">
        <v>3291</v>
      </c>
      <c r="AC141" s="7">
        <v>2654</v>
      </c>
      <c r="AE141" s="76">
        <f t="shared" si="21"/>
        <v>31391</v>
      </c>
      <c r="AF141" s="8">
        <f t="shared" si="22"/>
        <v>1404</v>
      </c>
      <c r="AG141" s="19">
        <f t="shared" si="23"/>
        <v>1123.2</v>
      </c>
      <c r="AH141" s="19">
        <f t="shared" si="24"/>
        <v>1053</v>
      </c>
      <c r="AM141">
        <f t="shared" si="27"/>
        <v>0</v>
      </c>
      <c r="AS141">
        <f t="shared" si="28"/>
        <v>0</v>
      </c>
      <c r="AT141">
        <f t="shared" si="29"/>
        <v>0</v>
      </c>
      <c r="AU141" s="32" t="str">
        <f t="shared" si="30"/>
        <v xml:space="preserve"> </v>
      </c>
      <c r="AV141">
        <f t="shared" si="31"/>
        <v>0</v>
      </c>
      <c r="AW141" s="32" t="str">
        <f t="shared" si="32"/>
        <v xml:space="preserve"> </v>
      </c>
      <c r="AX141" s="32" t="str" cm="1">
        <f t="array" ref="AX141">_xlfn.IFS(AQ141=0," ",AW141=20%,20%,AW141=25%,25%,AW141&lt;20%,"MV",AW141=21%,"MV",AW141=22%,"MV",AW141=23%,"MV",AW141=24%,MV)</f>
        <v xml:space="preserve"> </v>
      </c>
    </row>
    <row r="142" spans="1:50">
      <c r="A142" s="3">
        <v>113</v>
      </c>
      <c r="B142" s="1" t="s">
        <v>132</v>
      </c>
      <c r="C142" s="2" t="s">
        <v>367</v>
      </c>
      <c r="D142" s="7">
        <v>2853</v>
      </c>
      <c r="E142" s="7">
        <v>4185</v>
      </c>
      <c r="F142" s="7">
        <v>2290</v>
      </c>
      <c r="G142" s="7">
        <v>2872</v>
      </c>
      <c r="H142" s="7">
        <v>2887</v>
      </c>
      <c r="I142" s="7">
        <v>3660</v>
      </c>
      <c r="J142" s="7">
        <v>4112</v>
      </c>
      <c r="K142" s="7">
        <v>29413</v>
      </c>
      <c r="L142" s="7">
        <v>1490</v>
      </c>
      <c r="M142" s="7">
        <v>2308</v>
      </c>
      <c r="N142" s="7">
        <v>3251</v>
      </c>
      <c r="O142" s="7">
        <v>3607</v>
      </c>
      <c r="P142" s="7">
        <v>2931</v>
      </c>
      <c r="Q142" s="7">
        <v>3641</v>
      </c>
      <c r="R142" s="7">
        <v>2555</v>
      </c>
      <c r="S142" s="7">
        <v>4855</v>
      </c>
      <c r="T142" s="7">
        <v>2866</v>
      </c>
      <c r="U142" s="31">
        <v>3196</v>
      </c>
      <c r="V142" s="7">
        <v>3482</v>
      </c>
      <c r="W142" s="7">
        <v>2775</v>
      </c>
      <c r="X142" s="7">
        <v>3790</v>
      </c>
      <c r="Y142" s="7">
        <v>3842</v>
      </c>
      <c r="Z142" s="7">
        <v>3810</v>
      </c>
      <c r="AA142" s="7">
        <v>4162</v>
      </c>
      <c r="AB142" s="7">
        <v>3794</v>
      </c>
      <c r="AC142" s="7">
        <v>3121</v>
      </c>
      <c r="AE142" s="76">
        <f t="shared" si="21"/>
        <v>29413</v>
      </c>
      <c r="AF142" s="8">
        <f t="shared" si="22"/>
        <v>1490</v>
      </c>
      <c r="AG142" s="19">
        <f t="shared" si="23"/>
        <v>1192</v>
      </c>
      <c r="AH142" s="19">
        <f t="shared" si="24"/>
        <v>1117.5</v>
      </c>
      <c r="AM142">
        <f t="shared" si="27"/>
        <v>0</v>
      </c>
      <c r="AS142">
        <f t="shared" si="28"/>
        <v>0</v>
      </c>
      <c r="AT142">
        <f t="shared" si="29"/>
        <v>0</v>
      </c>
      <c r="AU142" s="32" t="str">
        <f t="shared" si="30"/>
        <v xml:space="preserve"> </v>
      </c>
      <c r="AV142">
        <f t="shared" si="31"/>
        <v>0</v>
      </c>
      <c r="AW142" s="32" t="str">
        <f t="shared" si="32"/>
        <v xml:space="preserve"> </v>
      </c>
      <c r="AX142" s="32" t="str" cm="1">
        <f t="array" ref="AX142">_xlfn.IFS(AQ142=0," ",AW142=20%,20%,AW142=25%,25%,AW142&lt;20%,"MV",AW142=21%,"MV",AW142=22%,"MV",AW142=23%,"MV",AW142=24%,MV)</f>
        <v xml:space="preserve"> </v>
      </c>
    </row>
    <row r="143" spans="1:50">
      <c r="A143" s="3">
        <v>114</v>
      </c>
      <c r="B143" s="1" t="s">
        <v>133</v>
      </c>
      <c r="C143" s="2" t="s">
        <v>367</v>
      </c>
      <c r="D143" s="7">
        <v>2853</v>
      </c>
      <c r="E143" s="7">
        <v>4250</v>
      </c>
      <c r="F143" s="7">
        <v>2290</v>
      </c>
      <c r="G143" s="7">
        <v>2872</v>
      </c>
      <c r="H143" s="7">
        <v>2887</v>
      </c>
      <c r="I143" s="7">
        <v>4214</v>
      </c>
      <c r="J143" s="7">
        <v>4112</v>
      </c>
      <c r="K143" s="7">
        <v>31391</v>
      </c>
      <c r="L143" s="7">
        <v>1490</v>
      </c>
      <c r="M143" s="7">
        <v>2247</v>
      </c>
      <c r="N143" s="7">
        <v>3251</v>
      </c>
      <c r="O143" s="7">
        <v>4152</v>
      </c>
      <c r="P143" s="7">
        <v>2931</v>
      </c>
      <c r="Q143" s="7">
        <v>3641</v>
      </c>
      <c r="R143" s="7">
        <v>2555</v>
      </c>
      <c r="S143" s="7">
        <v>4855</v>
      </c>
      <c r="T143" s="7">
        <v>3298</v>
      </c>
      <c r="U143" s="31">
        <v>3196</v>
      </c>
      <c r="V143" s="7">
        <v>3482</v>
      </c>
      <c r="W143" s="7">
        <v>2775</v>
      </c>
      <c r="X143" s="7">
        <v>3790</v>
      </c>
      <c r="Y143" s="7">
        <v>3842</v>
      </c>
      <c r="Z143" s="7">
        <v>4357</v>
      </c>
      <c r="AA143" s="7">
        <v>4162</v>
      </c>
      <c r="AB143" s="7">
        <v>4365</v>
      </c>
      <c r="AC143" s="7">
        <v>3121</v>
      </c>
      <c r="AE143" s="76">
        <f t="shared" si="21"/>
        <v>31391</v>
      </c>
      <c r="AF143" s="8">
        <f t="shared" si="22"/>
        <v>1490</v>
      </c>
      <c r="AG143" s="19">
        <f t="shared" si="23"/>
        <v>1192</v>
      </c>
      <c r="AH143" s="19">
        <f t="shared" si="24"/>
        <v>1117.5</v>
      </c>
      <c r="AM143">
        <f t="shared" si="27"/>
        <v>0</v>
      </c>
      <c r="AS143">
        <f t="shared" si="28"/>
        <v>0</v>
      </c>
      <c r="AT143">
        <f t="shared" si="29"/>
        <v>0</v>
      </c>
      <c r="AU143" s="32" t="str">
        <f t="shared" si="30"/>
        <v xml:space="preserve"> </v>
      </c>
      <c r="AV143">
        <f t="shared" si="31"/>
        <v>0</v>
      </c>
      <c r="AW143" s="32" t="str">
        <f t="shared" si="32"/>
        <v xml:space="preserve"> </v>
      </c>
      <c r="AX143" s="32" t="str" cm="1">
        <f t="array" ref="AX143">_xlfn.IFS(AQ143=0," ",AW143=20%,20%,AW143=25%,25%,AW143&lt;20%,"MV",AW143=21%,"MV",AW143=22%,"MV",AW143=23%,"MV",AW143=24%,MV)</f>
        <v xml:space="preserve"> </v>
      </c>
    </row>
    <row r="144" spans="1:50">
      <c r="A144" s="3">
        <v>115</v>
      </c>
      <c r="B144" s="1" t="s">
        <v>134</v>
      </c>
      <c r="C144" s="2" t="s">
        <v>367</v>
      </c>
      <c r="D144" s="7">
        <v>2853</v>
      </c>
      <c r="E144" s="7">
        <v>4250</v>
      </c>
      <c r="F144" s="7">
        <v>2290</v>
      </c>
      <c r="G144" s="7">
        <v>5518</v>
      </c>
      <c r="H144" s="7">
        <v>2887</v>
      </c>
      <c r="I144" s="7">
        <v>4533</v>
      </c>
      <c r="J144" s="7">
        <v>5600</v>
      </c>
      <c r="K144" s="7">
        <v>29413</v>
      </c>
      <c r="L144" s="7">
        <v>1490</v>
      </c>
      <c r="M144" s="7">
        <v>1699</v>
      </c>
      <c r="N144" s="7">
        <v>3251</v>
      </c>
      <c r="O144" s="7">
        <v>4467</v>
      </c>
      <c r="P144" s="7">
        <v>6020</v>
      </c>
      <c r="Q144" s="7">
        <v>3641</v>
      </c>
      <c r="R144" s="7">
        <v>2555</v>
      </c>
      <c r="S144" s="7">
        <v>4855</v>
      </c>
      <c r="T144" s="7">
        <v>3548</v>
      </c>
      <c r="U144" s="31">
        <v>4046</v>
      </c>
      <c r="V144" s="7">
        <v>4179</v>
      </c>
      <c r="W144" s="7">
        <v>2495</v>
      </c>
      <c r="X144" s="7">
        <v>3790</v>
      </c>
      <c r="Y144" s="7">
        <v>4073</v>
      </c>
      <c r="Z144" s="7">
        <v>4681</v>
      </c>
      <c r="AA144" s="7">
        <v>5332</v>
      </c>
      <c r="AB144" s="7">
        <v>4697</v>
      </c>
      <c r="AC144" s="7">
        <v>3408</v>
      </c>
      <c r="AE144" s="76">
        <f t="shared" si="21"/>
        <v>29413</v>
      </c>
      <c r="AF144" s="8">
        <f t="shared" si="22"/>
        <v>1490</v>
      </c>
      <c r="AG144" s="19">
        <f t="shared" si="23"/>
        <v>1192</v>
      </c>
      <c r="AH144" s="19">
        <f t="shared" si="24"/>
        <v>1117.5</v>
      </c>
      <c r="AM144">
        <f t="shared" si="27"/>
        <v>0</v>
      </c>
      <c r="AS144">
        <f t="shared" si="28"/>
        <v>0</v>
      </c>
      <c r="AT144">
        <f t="shared" si="29"/>
        <v>0</v>
      </c>
      <c r="AU144" s="32" t="str">
        <f t="shared" si="30"/>
        <v xml:space="preserve"> </v>
      </c>
      <c r="AV144">
        <f t="shared" si="31"/>
        <v>0</v>
      </c>
      <c r="AW144" s="32" t="str">
        <f t="shared" si="32"/>
        <v xml:space="preserve"> </v>
      </c>
      <c r="AX144" s="32" t="str" cm="1">
        <f t="array" ref="AX144">_xlfn.IFS(AQ144=0," ",AW144=20%,20%,AW144=25%,25%,AW144&lt;20%,"MV",AW144=21%,"MV",AW144=22%,"MV",AW144=23%,"MV",AW144=24%,MV)</f>
        <v xml:space="preserve"> </v>
      </c>
    </row>
    <row r="145" spans="1:50">
      <c r="A145" s="3">
        <v>116</v>
      </c>
      <c r="B145" s="1" t="s">
        <v>135</v>
      </c>
      <c r="C145" s="2" t="s">
        <v>367</v>
      </c>
      <c r="D145" s="7">
        <v>2853</v>
      </c>
      <c r="E145" s="7">
        <v>4250</v>
      </c>
      <c r="F145" s="7">
        <v>2290</v>
      </c>
      <c r="G145" s="7">
        <v>2872</v>
      </c>
      <c r="H145" s="7">
        <v>2887</v>
      </c>
      <c r="I145" s="7">
        <v>4409</v>
      </c>
      <c r="J145" s="7">
        <v>4112</v>
      </c>
      <c r="K145" s="7">
        <v>31391</v>
      </c>
      <c r="L145" s="7">
        <v>1490</v>
      </c>
      <c r="M145" s="7">
        <v>1858</v>
      </c>
      <c r="N145" s="7">
        <v>3251</v>
      </c>
      <c r="O145" s="7">
        <v>4343</v>
      </c>
      <c r="P145" s="7">
        <v>2931</v>
      </c>
      <c r="Q145" s="7">
        <v>3641</v>
      </c>
      <c r="R145" s="7">
        <v>2555</v>
      </c>
      <c r="S145" s="7">
        <v>4855</v>
      </c>
      <c r="T145" s="7">
        <v>3448</v>
      </c>
      <c r="U145" s="31">
        <v>3106</v>
      </c>
      <c r="V145" s="7">
        <v>3482</v>
      </c>
      <c r="W145" s="7">
        <v>2412</v>
      </c>
      <c r="X145" s="7">
        <v>3790</v>
      </c>
      <c r="Y145" s="7">
        <v>3842</v>
      </c>
      <c r="Z145" s="7">
        <v>4578</v>
      </c>
      <c r="AA145" s="7">
        <v>4162</v>
      </c>
      <c r="AB145" s="7">
        <v>4567</v>
      </c>
      <c r="AC145" s="7">
        <v>3341</v>
      </c>
      <c r="AE145" s="76">
        <f t="shared" si="21"/>
        <v>31391</v>
      </c>
      <c r="AF145" s="8">
        <f t="shared" si="22"/>
        <v>1490</v>
      </c>
      <c r="AG145" s="19">
        <f t="shared" si="23"/>
        <v>1192</v>
      </c>
      <c r="AH145" s="19">
        <f t="shared" si="24"/>
        <v>1117.5</v>
      </c>
      <c r="AM145">
        <f t="shared" si="27"/>
        <v>0</v>
      </c>
      <c r="AS145">
        <f t="shared" si="28"/>
        <v>0</v>
      </c>
      <c r="AT145">
        <f t="shared" si="29"/>
        <v>0</v>
      </c>
      <c r="AU145" s="32" t="str">
        <f t="shared" si="30"/>
        <v xml:space="preserve"> </v>
      </c>
      <c r="AV145">
        <f t="shared" si="31"/>
        <v>0</v>
      </c>
      <c r="AW145" s="32" t="str">
        <f t="shared" si="32"/>
        <v xml:space="preserve"> </v>
      </c>
      <c r="AX145" s="32" t="str" cm="1">
        <f t="array" ref="AX145">_xlfn.IFS(AQ145=0," ",AW145=20%,20%,AW145=25%,25%,AW145&lt;20%,"MV",AW145=21%,"MV",AW145=22%,"MV",AW145=23%,"MV",AW145=24%,MV)</f>
        <v xml:space="preserve"> </v>
      </c>
    </row>
    <row r="146" spans="1:50">
      <c r="A146" s="3">
        <v>117</v>
      </c>
      <c r="B146" s="1" t="s">
        <v>136</v>
      </c>
      <c r="C146" s="2" t="s">
        <v>367</v>
      </c>
      <c r="D146" s="7">
        <v>2853</v>
      </c>
      <c r="E146" s="7">
        <v>4250</v>
      </c>
      <c r="F146" s="7">
        <v>2290</v>
      </c>
      <c r="G146" s="7">
        <v>2872</v>
      </c>
      <c r="H146" s="7">
        <v>2887</v>
      </c>
      <c r="I146" s="7">
        <v>4261</v>
      </c>
      <c r="J146" s="7">
        <v>4215</v>
      </c>
      <c r="K146" s="7">
        <v>29413</v>
      </c>
      <c r="L146" s="7">
        <v>1490</v>
      </c>
      <c r="M146" s="7">
        <v>1673</v>
      </c>
      <c r="N146" s="7">
        <v>3251</v>
      </c>
      <c r="O146" s="7">
        <v>4199</v>
      </c>
      <c r="P146" s="7">
        <v>2931</v>
      </c>
      <c r="Q146" s="7">
        <v>3641</v>
      </c>
      <c r="R146" s="7">
        <v>2555</v>
      </c>
      <c r="S146" s="7">
        <v>4855</v>
      </c>
      <c r="T146" s="7">
        <v>3335</v>
      </c>
      <c r="U146" s="31">
        <v>3106</v>
      </c>
      <c r="V146" s="7">
        <v>3482</v>
      </c>
      <c r="W146" s="7">
        <v>2412</v>
      </c>
      <c r="X146" s="7">
        <v>3790</v>
      </c>
      <c r="Y146" s="7">
        <v>3842</v>
      </c>
      <c r="Z146" s="7">
        <v>4395</v>
      </c>
      <c r="AA146" s="7">
        <v>4162</v>
      </c>
      <c r="AB146" s="7">
        <v>4413</v>
      </c>
      <c r="AC146" s="7">
        <v>3248</v>
      </c>
      <c r="AE146" s="76">
        <f t="shared" si="21"/>
        <v>29413</v>
      </c>
      <c r="AF146" s="8">
        <f t="shared" si="22"/>
        <v>1490</v>
      </c>
      <c r="AG146" s="19">
        <f t="shared" si="23"/>
        <v>1192</v>
      </c>
      <c r="AH146" s="19">
        <f t="shared" si="24"/>
        <v>1117.5</v>
      </c>
      <c r="AM146">
        <f t="shared" si="27"/>
        <v>0</v>
      </c>
      <c r="AS146">
        <f t="shared" si="28"/>
        <v>0</v>
      </c>
      <c r="AT146">
        <f t="shared" si="29"/>
        <v>0</v>
      </c>
      <c r="AU146" s="32" t="str">
        <f t="shared" si="30"/>
        <v xml:space="preserve"> </v>
      </c>
      <c r="AV146">
        <f t="shared" si="31"/>
        <v>0</v>
      </c>
      <c r="AW146" s="32" t="str">
        <f t="shared" si="32"/>
        <v xml:space="preserve"> </v>
      </c>
      <c r="AX146" s="32" t="str" cm="1">
        <f t="array" ref="AX146">_xlfn.IFS(AQ146=0," ",AW146=20%,20%,AW146=25%,25%,AW146&lt;20%,"MV",AW146=21%,"MV",AW146=22%,"MV",AW146=23%,"MV",AW146=24%,MV)</f>
        <v xml:space="preserve"> </v>
      </c>
    </row>
    <row r="147" spans="1:50">
      <c r="A147" s="3">
        <v>118</v>
      </c>
      <c r="B147" s="1" t="s">
        <v>137</v>
      </c>
      <c r="C147" s="2" t="s">
        <v>367</v>
      </c>
      <c r="D147" s="7">
        <v>4139</v>
      </c>
      <c r="E147" s="7">
        <v>4811</v>
      </c>
      <c r="F147" s="7">
        <v>2167</v>
      </c>
      <c r="G147" s="7">
        <v>3499</v>
      </c>
      <c r="H147" s="7">
        <v>4090</v>
      </c>
      <c r="I147" s="7">
        <v>4765</v>
      </c>
      <c r="J147" s="7">
        <v>5386</v>
      </c>
      <c r="K147" s="7">
        <v>33556</v>
      </c>
      <c r="L147" s="7">
        <v>2029</v>
      </c>
      <c r="M147" s="7">
        <v>1999</v>
      </c>
      <c r="N147" s="7">
        <v>3902</v>
      </c>
      <c r="O147" s="7">
        <v>4692</v>
      </c>
      <c r="P147" s="7">
        <v>3551</v>
      </c>
      <c r="Q147" s="7">
        <v>4551</v>
      </c>
      <c r="R147" s="7">
        <v>3043</v>
      </c>
      <c r="S147" s="7">
        <v>5120</v>
      </c>
      <c r="T147" s="7">
        <v>3727</v>
      </c>
      <c r="U147" s="31">
        <v>3786</v>
      </c>
      <c r="V147" s="7">
        <v>4411</v>
      </c>
      <c r="W147" s="7">
        <v>3740</v>
      </c>
      <c r="X147" s="7">
        <v>3824</v>
      </c>
      <c r="Y147" s="7">
        <v>5123</v>
      </c>
      <c r="Z147" s="7">
        <v>4942</v>
      </c>
      <c r="AA147" s="7">
        <v>5591</v>
      </c>
      <c r="AB147" s="7">
        <v>4935</v>
      </c>
      <c r="AC147" s="7">
        <v>3899</v>
      </c>
      <c r="AE147" s="76">
        <f t="shared" si="21"/>
        <v>33556</v>
      </c>
      <c r="AF147" s="8">
        <f t="shared" si="22"/>
        <v>1999</v>
      </c>
      <c r="AG147" s="19">
        <f t="shared" si="23"/>
        <v>1599.2</v>
      </c>
      <c r="AH147" s="19">
        <f t="shared" si="24"/>
        <v>1499.25</v>
      </c>
      <c r="AM147">
        <f t="shared" si="27"/>
        <v>0</v>
      </c>
      <c r="AS147">
        <f t="shared" si="28"/>
        <v>0</v>
      </c>
      <c r="AT147">
        <f t="shared" si="29"/>
        <v>0</v>
      </c>
      <c r="AU147" s="32" t="str">
        <f t="shared" si="30"/>
        <v xml:space="preserve"> </v>
      </c>
      <c r="AV147">
        <f t="shared" si="31"/>
        <v>0</v>
      </c>
      <c r="AW147" s="32" t="str">
        <f t="shared" si="32"/>
        <v xml:space="preserve"> </v>
      </c>
      <c r="AX147" s="32" t="str" cm="1">
        <f t="array" ref="AX147">_xlfn.IFS(AQ147=0," ",AW147=20%,20%,AW147=25%,25%,AW147&lt;20%,"MV",AW147=21%,"MV",AW147=22%,"MV",AW147=23%,"MV",AW147=24%,MV)</f>
        <v xml:space="preserve"> </v>
      </c>
    </row>
    <row r="148" spans="1:50">
      <c r="A148" s="3">
        <v>119</v>
      </c>
      <c r="B148" s="1" t="s">
        <v>138</v>
      </c>
      <c r="C148" s="2" t="s">
        <v>367</v>
      </c>
      <c r="D148" s="7">
        <v>4278</v>
      </c>
      <c r="E148" s="7">
        <v>4927</v>
      </c>
      <c r="F148" s="7">
        <v>2290</v>
      </c>
      <c r="G148" s="7">
        <v>4130</v>
      </c>
      <c r="H148" s="7">
        <v>4331</v>
      </c>
      <c r="I148" s="7">
        <v>4984</v>
      </c>
      <c r="J148" s="7">
        <v>5787</v>
      </c>
      <c r="K148" s="7">
        <v>31442</v>
      </c>
      <c r="L148" s="7">
        <v>2029</v>
      </c>
      <c r="M148" s="7">
        <v>3023</v>
      </c>
      <c r="N148" s="7">
        <v>4681</v>
      </c>
      <c r="O148" s="7">
        <v>4910</v>
      </c>
      <c r="P148" s="7">
        <v>4514</v>
      </c>
      <c r="Q148" s="7">
        <v>4811</v>
      </c>
      <c r="R148" s="7">
        <v>3043</v>
      </c>
      <c r="S148" s="7">
        <v>5517</v>
      </c>
      <c r="T148" s="7">
        <v>3901</v>
      </c>
      <c r="U148" s="31">
        <v>4242</v>
      </c>
      <c r="V148" s="7">
        <v>5106</v>
      </c>
      <c r="W148" s="7">
        <v>3578</v>
      </c>
      <c r="X148" s="7">
        <v>4294</v>
      </c>
      <c r="Y148" s="7">
        <v>5219</v>
      </c>
      <c r="Z148" s="7">
        <v>5176</v>
      </c>
      <c r="AA148" s="7">
        <v>6632</v>
      </c>
      <c r="AB148" s="7">
        <v>5163</v>
      </c>
      <c r="AC148" s="7">
        <v>4341</v>
      </c>
      <c r="AE148" s="76">
        <f t="shared" si="21"/>
        <v>31442</v>
      </c>
      <c r="AF148" s="8">
        <f t="shared" si="22"/>
        <v>2029</v>
      </c>
      <c r="AG148" s="19">
        <f t="shared" si="23"/>
        <v>1623.2</v>
      </c>
      <c r="AH148" s="19">
        <f t="shared" si="24"/>
        <v>1521.75</v>
      </c>
      <c r="AK148">
        <v>20</v>
      </c>
      <c r="AL148" s="24">
        <v>20</v>
      </c>
      <c r="AM148">
        <f t="shared" si="27"/>
        <v>0</v>
      </c>
      <c r="AO148" s="80">
        <v>30435</v>
      </c>
      <c r="AP148" s="83">
        <f>AO148/AK148</f>
        <v>1521.75</v>
      </c>
      <c r="AQ148" s="28">
        <v>1521.75</v>
      </c>
      <c r="AR148" s="85">
        <f t="shared" ref="AR148:AR149" si="34">AP148-AQ148</f>
        <v>0</v>
      </c>
      <c r="AS148">
        <f t="shared" si="28"/>
        <v>4242</v>
      </c>
      <c r="AT148">
        <f t="shared" si="29"/>
        <v>2720.25</v>
      </c>
      <c r="AU148" s="32">
        <f t="shared" si="30"/>
        <v>0.64126591230551622</v>
      </c>
      <c r="AV148">
        <f t="shared" si="31"/>
        <v>30435</v>
      </c>
      <c r="AW148" s="32">
        <f t="shared" si="32"/>
        <v>0.25</v>
      </c>
      <c r="AX148" s="32" cm="1">
        <f t="array" ref="AX148">_xlfn.IFS(AQ148=0," ",AW148=20%,20%,AW148=25%,25%,AW148&lt;20%,"MV",AW148=21%,"MV",AW148=22%,"MV",AW148=23%,"MV",AW148=24%,MV)</f>
        <v>0.25</v>
      </c>
    </row>
    <row r="149" spans="1:50">
      <c r="A149" s="3">
        <v>120</v>
      </c>
      <c r="B149" s="1" t="s">
        <v>139</v>
      </c>
      <c r="C149" s="2" t="s">
        <v>367</v>
      </c>
      <c r="D149" s="7">
        <v>4278</v>
      </c>
      <c r="E149" s="7">
        <v>4927</v>
      </c>
      <c r="F149" s="7">
        <v>2290</v>
      </c>
      <c r="G149" s="7">
        <v>4130</v>
      </c>
      <c r="H149" s="7">
        <v>4331</v>
      </c>
      <c r="I149" s="7">
        <v>5309</v>
      </c>
      <c r="J149" s="7">
        <v>5787</v>
      </c>
      <c r="K149" s="7">
        <v>33556</v>
      </c>
      <c r="L149" s="7">
        <v>2029</v>
      </c>
      <c r="M149" s="7">
        <v>3026</v>
      </c>
      <c r="N149" s="7">
        <v>4681</v>
      </c>
      <c r="O149" s="7">
        <v>5229</v>
      </c>
      <c r="P149" s="7">
        <v>4514</v>
      </c>
      <c r="Q149" s="7">
        <v>4811</v>
      </c>
      <c r="R149" s="7">
        <v>3043</v>
      </c>
      <c r="S149" s="7">
        <v>5517</v>
      </c>
      <c r="T149" s="7">
        <v>4153</v>
      </c>
      <c r="U149" s="31">
        <v>4242</v>
      </c>
      <c r="V149" s="7">
        <v>5106</v>
      </c>
      <c r="W149" s="7">
        <v>3578</v>
      </c>
      <c r="X149" s="7">
        <v>4294</v>
      </c>
      <c r="Y149" s="7">
        <v>5219</v>
      </c>
      <c r="Z149" s="7">
        <v>5488</v>
      </c>
      <c r="AA149" s="7">
        <v>6632</v>
      </c>
      <c r="AB149" s="7">
        <v>5500</v>
      </c>
      <c r="AC149" s="7">
        <v>4377</v>
      </c>
      <c r="AE149" s="76">
        <f t="shared" si="21"/>
        <v>33556</v>
      </c>
      <c r="AF149" s="8">
        <f t="shared" si="22"/>
        <v>2029</v>
      </c>
      <c r="AG149" s="19">
        <f t="shared" si="23"/>
        <v>1623.2</v>
      </c>
      <c r="AH149" s="19">
        <f t="shared" si="24"/>
        <v>1521.75</v>
      </c>
      <c r="AK149">
        <v>30</v>
      </c>
      <c r="AL149" s="24">
        <v>30</v>
      </c>
      <c r="AM149">
        <f t="shared" si="27"/>
        <v>0</v>
      </c>
      <c r="AO149" s="80">
        <v>45652.5</v>
      </c>
      <c r="AP149" s="83">
        <f t="shared" ref="AP149" si="35">AO148/AK148</f>
        <v>1521.75</v>
      </c>
      <c r="AQ149" s="28">
        <v>1521.75</v>
      </c>
      <c r="AR149" s="85">
        <f t="shared" si="34"/>
        <v>0</v>
      </c>
      <c r="AS149">
        <f t="shared" si="28"/>
        <v>4242</v>
      </c>
      <c r="AT149">
        <f t="shared" si="29"/>
        <v>2720.25</v>
      </c>
      <c r="AU149" s="32">
        <f t="shared" si="30"/>
        <v>0.64126591230551622</v>
      </c>
      <c r="AV149">
        <f t="shared" si="31"/>
        <v>45652.5</v>
      </c>
      <c r="AW149" s="32">
        <f t="shared" si="32"/>
        <v>0.25</v>
      </c>
      <c r="AX149" s="32" cm="1">
        <f t="array" ref="AX149">_xlfn.IFS(AQ149=0," ",AW149=20%,20%,AW149=25%,25%,AW149&lt;20%,"MV",AW149=21%,"MV",AW149=22%,"MV",AW149=23%,"MV",AW149=24%,MV)</f>
        <v>0.25</v>
      </c>
    </row>
    <row r="150" spans="1:50">
      <c r="A150" s="3">
        <v>121</v>
      </c>
      <c r="B150" s="1" t="s">
        <v>140</v>
      </c>
      <c r="C150" s="2" t="s">
        <v>367</v>
      </c>
      <c r="D150" s="7">
        <v>4909</v>
      </c>
      <c r="E150" s="7">
        <v>5282</v>
      </c>
      <c r="F150" s="7">
        <v>2290</v>
      </c>
      <c r="G150" s="7">
        <v>4130</v>
      </c>
      <c r="H150" s="7">
        <v>4968</v>
      </c>
      <c r="I150" s="7">
        <v>6083</v>
      </c>
      <c r="J150" s="7">
        <v>6575</v>
      </c>
      <c r="K150" s="7">
        <v>31442</v>
      </c>
      <c r="L150" s="7">
        <v>2029</v>
      </c>
      <c r="M150" s="7">
        <v>1672</v>
      </c>
      <c r="N150" s="7">
        <v>4681</v>
      </c>
      <c r="O150" s="7">
        <v>5989</v>
      </c>
      <c r="P150" s="7">
        <v>4514</v>
      </c>
      <c r="Q150" s="7">
        <v>5202</v>
      </c>
      <c r="R150" s="7">
        <v>3043</v>
      </c>
      <c r="S150" s="7">
        <v>5540</v>
      </c>
      <c r="T150" s="7">
        <v>4759</v>
      </c>
      <c r="U150" s="31">
        <v>4469</v>
      </c>
      <c r="V150" s="7">
        <v>5340</v>
      </c>
      <c r="W150" s="7">
        <v>3906</v>
      </c>
      <c r="X150" s="7">
        <v>4294</v>
      </c>
      <c r="Y150" s="7">
        <v>5435</v>
      </c>
      <c r="Z150" s="7">
        <v>6320</v>
      </c>
      <c r="AA150" s="7">
        <v>7412</v>
      </c>
      <c r="AB150" s="7">
        <v>6300</v>
      </c>
      <c r="AC150" s="7">
        <v>4787</v>
      </c>
      <c r="AE150" s="76">
        <f t="shared" si="21"/>
        <v>31442</v>
      </c>
      <c r="AF150" s="8">
        <f t="shared" si="22"/>
        <v>1672</v>
      </c>
      <c r="AG150" s="19">
        <f t="shared" si="23"/>
        <v>1337.6</v>
      </c>
      <c r="AH150" s="19">
        <f t="shared" si="24"/>
        <v>1254</v>
      </c>
      <c r="AM150">
        <f t="shared" si="27"/>
        <v>0</v>
      </c>
      <c r="AS150">
        <f t="shared" si="28"/>
        <v>0</v>
      </c>
      <c r="AT150">
        <f t="shared" si="29"/>
        <v>0</v>
      </c>
      <c r="AU150" s="32" t="str">
        <f t="shared" si="30"/>
        <v xml:space="preserve"> </v>
      </c>
      <c r="AV150">
        <f t="shared" si="31"/>
        <v>0</v>
      </c>
      <c r="AW150" s="32" t="str">
        <f t="shared" si="32"/>
        <v xml:space="preserve"> </v>
      </c>
      <c r="AX150" s="32" t="str" cm="1">
        <f t="array" ref="AX150">_xlfn.IFS(AQ150=0," ",AW150=20%,20%,AW150=25%,25%,AW150&lt;20%,"MV",AW150=21%,"MV",AW150=22%,"MV",AW150=23%,"MV",AW150=24%,MV)</f>
        <v xml:space="preserve"> </v>
      </c>
    </row>
    <row r="151" spans="1:50">
      <c r="A151" s="3">
        <v>122</v>
      </c>
      <c r="B151" s="1" t="s">
        <v>141</v>
      </c>
      <c r="C151" s="2" t="s">
        <v>367</v>
      </c>
      <c r="D151" s="7">
        <v>4331</v>
      </c>
      <c r="E151" s="7">
        <v>5229</v>
      </c>
      <c r="F151" s="7">
        <v>2290</v>
      </c>
      <c r="G151" s="7">
        <v>3879</v>
      </c>
      <c r="H151" s="7">
        <v>4278</v>
      </c>
      <c r="I151" s="7">
        <v>5362</v>
      </c>
      <c r="J151" s="7">
        <v>5787</v>
      </c>
      <c r="K151" s="7">
        <v>33556</v>
      </c>
      <c r="L151" s="7">
        <v>2029</v>
      </c>
      <c r="M151" s="7">
        <v>2591</v>
      </c>
      <c r="N151" s="7">
        <v>4681</v>
      </c>
      <c r="O151" s="7">
        <v>5281</v>
      </c>
      <c r="P151" s="7">
        <v>4514</v>
      </c>
      <c r="Q151" s="7">
        <v>4811</v>
      </c>
      <c r="R151" s="7">
        <v>3043</v>
      </c>
      <c r="S151" s="7">
        <v>5517</v>
      </c>
      <c r="T151" s="7">
        <v>4196</v>
      </c>
      <c r="U151" s="31">
        <v>4242</v>
      </c>
      <c r="V151" s="7">
        <v>5106</v>
      </c>
      <c r="W151" s="7">
        <v>3780</v>
      </c>
      <c r="X151" s="7">
        <v>4294</v>
      </c>
      <c r="Y151" s="7">
        <v>5219</v>
      </c>
      <c r="Z151" s="7">
        <v>5540</v>
      </c>
      <c r="AA151" s="7">
        <v>6632</v>
      </c>
      <c r="AB151" s="7">
        <v>5554</v>
      </c>
      <c r="AC151" s="7">
        <v>4647</v>
      </c>
      <c r="AE151" s="76">
        <f t="shared" si="21"/>
        <v>33556</v>
      </c>
      <c r="AF151" s="8">
        <f t="shared" si="22"/>
        <v>2029</v>
      </c>
      <c r="AG151" s="19">
        <f t="shared" si="23"/>
        <v>1623.2</v>
      </c>
      <c r="AH151" s="19">
        <f t="shared" si="24"/>
        <v>1521.75</v>
      </c>
      <c r="AM151">
        <f t="shared" si="27"/>
        <v>0</v>
      </c>
      <c r="AS151">
        <f t="shared" si="28"/>
        <v>0</v>
      </c>
      <c r="AT151">
        <f t="shared" si="29"/>
        <v>0</v>
      </c>
      <c r="AU151" s="32" t="str">
        <f t="shared" si="30"/>
        <v xml:space="preserve"> </v>
      </c>
      <c r="AV151">
        <f t="shared" si="31"/>
        <v>0</v>
      </c>
      <c r="AW151" s="32" t="str">
        <f t="shared" si="32"/>
        <v xml:space="preserve"> </v>
      </c>
      <c r="AX151" s="32" t="str" cm="1">
        <f t="array" ref="AX151">_xlfn.IFS(AQ151=0," ",AW151=20%,20%,AW151=25%,25%,AW151&lt;20%,"MV",AW151=21%,"MV",AW151=22%,"MV",AW151=23%,"MV",AW151=24%,MV)</f>
        <v xml:space="preserve"> </v>
      </c>
    </row>
    <row r="152" spans="1:50">
      <c r="A152" s="3">
        <v>123</v>
      </c>
      <c r="B152" s="1" t="s">
        <v>142</v>
      </c>
      <c r="C152" s="2" t="s">
        <v>367</v>
      </c>
      <c r="D152" s="7">
        <v>4331</v>
      </c>
      <c r="E152" s="7">
        <v>7366</v>
      </c>
      <c r="F152" s="7">
        <v>2290</v>
      </c>
      <c r="G152" s="7">
        <v>4130</v>
      </c>
      <c r="H152" s="7">
        <v>4278</v>
      </c>
      <c r="I152" s="7">
        <v>5362</v>
      </c>
      <c r="J152" s="7">
        <v>5787</v>
      </c>
      <c r="K152" s="7">
        <v>31442</v>
      </c>
      <c r="L152" s="7">
        <v>2029</v>
      </c>
      <c r="M152" s="7">
        <v>2858</v>
      </c>
      <c r="N152" s="7">
        <v>4681</v>
      </c>
      <c r="O152" s="7">
        <v>5281</v>
      </c>
      <c r="P152" s="7">
        <v>4514</v>
      </c>
      <c r="Q152" s="7">
        <v>4811</v>
      </c>
      <c r="R152" s="7">
        <v>3043</v>
      </c>
      <c r="S152" s="7">
        <v>5517</v>
      </c>
      <c r="T152" s="7">
        <v>4196</v>
      </c>
      <c r="U152" s="31">
        <v>4130</v>
      </c>
      <c r="V152" s="7">
        <v>5106</v>
      </c>
      <c r="W152" s="7">
        <v>3720</v>
      </c>
      <c r="X152" s="7">
        <v>4294</v>
      </c>
      <c r="Y152" s="7">
        <v>5219</v>
      </c>
      <c r="Z152" s="7">
        <v>5566</v>
      </c>
      <c r="AA152" s="7">
        <v>6632</v>
      </c>
      <c r="AB152" s="7">
        <v>5554</v>
      </c>
      <c r="AC152" s="7">
        <v>4646</v>
      </c>
      <c r="AE152" s="76">
        <f t="shared" si="21"/>
        <v>31442</v>
      </c>
      <c r="AF152" s="8">
        <f t="shared" si="22"/>
        <v>2029</v>
      </c>
      <c r="AG152" s="19">
        <f t="shared" si="23"/>
        <v>1623.2</v>
      </c>
      <c r="AH152" s="19">
        <f t="shared" si="24"/>
        <v>1521.75</v>
      </c>
      <c r="AM152">
        <f t="shared" si="27"/>
        <v>0</v>
      </c>
      <c r="AS152">
        <f t="shared" si="28"/>
        <v>0</v>
      </c>
      <c r="AT152">
        <f t="shared" si="29"/>
        <v>0</v>
      </c>
      <c r="AU152" s="32" t="str">
        <f t="shared" si="30"/>
        <v xml:space="preserve"> </v>
      </c>
      <c r="AV152">
        <f t="shared" si="31"/>
        <v>0</v>
      </c>
      <c r="AW152" s="32" t="str">
        <f t="shared" si="32"/>
        <v xml:space="preserve"> </v>
      </c>
      <c r="AX152" s="32" t="str" cm="1">
        <f t="array" ref="AX152">_xlfn.IFS(AQ152=0," ",AW152=20%,20%,AW152=25%,25%,AW152&lt;20%,"MV",AW152=21%,"MV",AW152=22%,"MV",AW152=23%,"MV",AW152=24%,MV)</f>
        <v xml:space="preserve"> </v>
      </c>
    </row>
    <row r="153" spans="1:50">
      <c r="A153" s="3">
        <v>124</v>
      </c>
      <c r="B153" s="1" t="s">
        <v>143</v>
      </c>
      <c r="C153" s="2" t="s">
        <v>367</v>
      </c>
      <c r="D153" s="7">
        <v>5781</v>
      </c>
      <c r="E153" s="7">
        <v>7507</v>
      </c>
      <c r="F153" s="7">
        <v>4195</v>
      </c>
      <c r="G153" s="7">
        <v>4272</v>
      </c>
      <c r="H153" s="7">
        <v>5712</v>
      </c>
      <c r="I153" s="7">
        <v>6718</v>
      </c>
      <c r="J153" s="7">
        <v>9226</v>
      </c>
      <c r="K153" s="7">
        <v>35721</v>
      </c>
      <c r="L153" s="7">
        <v>2029</v>
      </c>
      <c r="M153" s="7">
        <v>4853</v>
      </c>
      <c r="N153" s="7">
        <v>6892</v>
      </c>
      <c r="O153" s="7">
        <v>6617</v>
      </c>
      <c r="P153" s="7">
        <v>4514</v>
      </c>
      <c r="Q153" s="7">
        <v>6892</v>
      </c>
      <c r="R153" s="7">
        <v>3433</v>
      </c>
      <c r="S153" s="7">
        <v>8488</v>
      </c>
      <c r="T153" s="7">
        <v>5257</v>
      </c>
      <c r="U153" s="31">
        <v>4621</v>
      </c>
      <c r="V153" s="7">
        <v>8067</v>
      </c>
      <c r="W153" s="7">
        <v>5393</v>
      </c>
      <c r="X153" s="7">
        <v>6099</v>
      </c>
      <c r="Y153" s="7">
        <v>7355</v>
      </c>
      <c r="Z153" s="7">
        <v>6971</v>
      </c>
      <c r="AA153" s="7">
        <v>11574</v>
      </c>
      <c r="AB153" s="7">
        <v>6960</v>
      </c>
      <c r="AC153" s="7">
        <v>4500</v>
      </c>
      <c r="AE153" s="76">
        <f t="shared" si="21"/>
        <v>35721</v>
      </c>
      <c r="AF153" s="8">
        <f t="shared" si="22"/>
        <v>2029</v>
      </c>
      <c r="AG153" s="19">
        <f t="shared" si="23"/>
        <v>1623.2</v>
      </c>
      <c r="AH153" s="19">
        <f t="shared" si="24"/>
        <v>1521.75</v>
      </c>
      <c r="AK153">
        <v>40</v>
      </c>
      <c r="AL153" s="24">
        <v>40</v>
      </c>
      <c r="AM153">
        <f t="shared" si="27"/>
        <v>0</v>
      </c>
      <c r="AO153" s="80">
        <v>60870</v>
      </c>
      <c r="AP153" s="83">
        <f>AO153/AK153</f>
        <v>1521.75</v>
      </c>
      <c r="AQ153" s="28">
        <v>1521.75</v>
      </c>
      <c r="AR153" s="85">
        <f>AP153-AQ153</f>
        <v>0</v>
      </c>
      <c r="AS153">
        <f t="shared" si="28"/>
        <v>4621</v>
      </c>
      <c r="AT153">
        <f t="shared" si="29"/>
        <v>3099.25</v>
      </c>
      <c r="AU153" s="32">
        <f t="shared" si="30"/>
        <v>0.67068816273533871</v>
      </c>
      <c r="AV153">
        <f t="shared" si="31"/>
        <v>60870</v>
      </c>
      <c r="AW153" s="32">
        <f t="shared" si="32"/>
        <v>0.25</v>
      </c>
      <c r="AX153" s="32" cm="1">
        <f t="array" ref="AX153">_xlfn.IFS(AQ153=0," ",AW153=20%,20%,AW153=25%,25%,AW153&lt;20%,"MV",AW153=21%,"MV",AW153=22%,"MV",AW153=23%,"MV",AW153=24%,MV)</f>
        <v>0.25</v>
      </c>
    </row>
    <row r="154" spans="1:50">
      <c r="A154" s="3">
        <v>125</v>
      </c>
      <c r="B154" s="1" t="s">
        <v>144</v>
      </c>
      <c r="C154" s="2" t="s">
        <v>367</v>
      </c>
      <c r="D154" s="7">
        <v>5976</v>
      </c>
      <c r="E154" s="7">
        <v>9057</v>
      </c>
      <c r="F154" s="7">
        <v>4545</v>
      </c>
      <c r="G154" s="7">
        <v>6526</v>
      </c>
      <c r="H154" s="7">
        <v>6048</v>
      </c>
      <c r="I154" s="7">
        <v>7368</v>
      </c>
      <c r="J154" s="7">
        <v>10058</v>
      </c>
      <c r="K154" s="7">
        <v>33471</v>
      </c>
      <c r="L154" s="7">
        <v>3214</v>
      </c>
      <c r="M154" s="7">
        <v>3705</v>
      </c>
      <c r="N154" s="7">
        <v>7672</v>
      </c>
      <c r="O154" s="7">
        <v>7259</v>
      </c>
      <c r="P154" s="7">
        <v>6803</v>
      </c>
      <c r="Q154" s="7">
        <v>7803</v>
      </c>
      <c r="R154" s="7">
        <v>4129</v>
      </c>
      <c r="S154" s="7">
        <v>10345</v>
      </c>
      <c r="T154" s="7">
        <v>5768</v>
      </c>
      <c r="U154" s="31">
        <v>6069</v>
      </c>
      <c r="V154" s="7">
        <v>9865</v>
      </c>
      <c r="W154" s="7">
        <v>5885</v>
      </c>
      <c r="X154" s="7">
        <v>6920</v>
      </c>
      <c r="Y154" s="7">
        <v>7487</v>
      </c>
      <c r="Z154" s="7">
        <v>7621</v>
      </c>
      <c r="AA154" s="7">
        <v>13785</v>
      </c>
      <c r="AB154" s="7">
        <v>7633</v>
      </c>
      <c r="AC154" s="7">
        <v>7525</v>
      </c>
      <c r="AE154" s="76">
        <f t="shared" si="21"/>
        <v>33471</v>
      </c>
      <c r="AF154" s="8">
        <f t="shared" si="22"/>
        <v>3214</v>
      </c>
      <c r="AG154" s="19">
        <f t="shared" si="23"/>
        <v>2571.1999999999998</v>
      </c>
      <c r="AH154" s="19">
        <f t="shared" si="24"/>
        <v>2410.5</v>
      </c>
      <c r="AM154">
        <f t="shared" si="27"/>
        <v>0</v>
      </c>
      <c r="AS154">
        <f t="shared" si="28"/>
        <v>0</v>
      </c>
      <c r="AT154">
        <f t="shared" si="29"/>
        <v>0</v>
      </c>
      <c r="AU154" s="32" t="str">
        <f t="shared" si="30"/>
        <v xml:space="preserve"> </v>
      </c>
      <c r="AV154">
        <f t="shared" si="31"/>
        <v>0</v>
      </c>
      <c r="AW154" s="32" t="str">
        <f t="shared" si="32"/>
        <v xml:space="preserve"> </v>
      </c>
      <c r="AX154" s="32" t="str" cm="1">
        <f t="array" ref="AX154">_xlfn.IFS(AQ154=0," ",AW154=20%,20%,AW154=25%,25%,AW154&lt;20%,"MV",AW154=21%,"MV",AW154=22%,"MV",AW154=23%,"MV",AW154=24%,MV)</f>
        <v xml:space="preserve"> </v>
      </c>
    </row>
    <row r="155" spans="1:50">
      <c r="A155" s="3">
        <v>126</v>
      </c>
      <c r="B155" s="1" t="s">
        <v>145</v>
      </c>
      <c r="C155" s="2" t="s">
        <v>367</v>
      </c>
      <c r="D155" s="7">
        <v>5976</v>
      </c>
      <c r="E155" s="7">
        <v>9057</v>
      </c>
      <c r="F155" s="7">
        <v>4545</v>
      </c>
      <c r="G155" s="7">
        <v>7675</v>
      </c>
      <c r="H155" s="7">
        <v>6048</v>
      </c>
      <c r="I155" s="7">
        <v>8392</v>
      </c>
      <c r="J155" s="7">
        <v>10058</v>
      </c>
      <c r="K155" s="7">
        <v>35721</v>
      </c>
      <c r="L155" s="7">
        <v>3754</v>
      </c>
      <c r="M155" s="7">
        <v>3705</v>
      </c>
      <c r="N155" s="7">
        <v>7672</v>
      </c>
      <c r="O155" s="7">
        <v>8268</v>
      </c>
      <c r="P155" s="7">
        <v>7850</v>
      </c>
      <c r="Q155" s="7">
        <v>7803</v>
      </c>
      <c r="R155" s="7">
        <v>4129</v>
      </c>
      <c r="S155" s="7">
        <v>10345</v>
      </c>
      <c r="T155" s="7">
        <v>6568</v>
      </c>
      <c r="U155" s="31">
        <v>6708</v>
      </c>
      <c r="V155" s="7">
        <v>9865</v>
      </c>
      <c r="W155" s="7">
        <v>5889</v>
      </c>
      <c r="X155" s="7">
        <v>6920</v>
      </c>
      <c r="Y155" s="7">
        <v>7487</v>
      </c>
      <c r="Z155" s="7">
        <v>8674</v>
      </c>
      <c r="AA155" s="7">
        <v>13785</v>
      </c>
      <c r="AB155" s="7">
        <v>8695</v>
      </c>
      <c r="AC155" s="7">
        <v>8145</v>
      </c>
      <c r="AE155" s="76">
        <f t="shared" si="21"/>
        <v>35721</v>
      </c>
      <c r="AF155" s="8">
        <f t="shared" si="22"/>
        <v>3705</v>
      </c>
      <c r="AG155" s="19">
        <f t="shared" si="23"/>
        <v>2964</v>
      </c>
      <c r="AH155" s="19">
        <f t="shared" si="24"/>
        <v>2778.75</v>
      </c>
      <c r="AM155">
        <f t="shared" si="27"/>
        <v>0</v>
      </c>
      <c r="AS155">
        <f t="shared" si="28"/>
        <v>0</v>
      </c>
      <c r="AT155">
        <f t="shared" si="29"/>
        <v>0</v>
      </c>
      <c r="AU155" s="32" t="str">
        <f t="shared" si="30"/>
        <v xml:space="preserve"> </v>
      </c>
      <c r="AV155">
        <f t="shared" si="31"/>
        <v>0</v>
      </c>
      <c r="AW155" s="32" t="str">
        <f t="shared" si="32"/>
        <v xml:space="preserve"> </v>
      </c>
      <c r="AX155" s="32" t="str" cm="1">
        <f t="array" ref="AX155">_xlfn.IFS(AQ155=0," ",AW155=20%,20%,AW155=25%,25%,AW155&lt;20%,"MV",AW155=21%,"MV",AW155=22%,"MV",AW155=23%,"MV",AW155=24%,MV)</f>
        <v xml:space="preserve"> </v>
      </c>
    </row>
    <row r="156" spans="1:50">
      <c r="A156" s="3">
        <v>127</v>
      </c>
      <c r="B156" s="1" t="s">
        <v>146</v>
      </c>
      <c r="C156" s="2" t="s">
        <v>367</v>
      </c>
      <c r="D156" s="7">
        <v>6627</v>
      </c>
      <c r="E156" s="7">
        <v>9057</v>
      </c>
      <c r="F156" s="7">
        <v>4545</v>
      </c>
      <c r="G156" s="7">
        <v>7675</v>
      </c>
      <c r="H156" s="7">
        <v>6705</v>
      </c>
      <c r="I156" s="7">
        <v>9527</v>
      </c>
      <c r="J156" s="7">
        <v>12611</v>
      </c>
      <c r="K156" s="7">
        <v>33471</v>
      </c>
      <c r="L156" s="7">
        <v>2452</v>
      </c>
      <c r="M156" s="7">
        <v>2858</v>
      </c>
      <c r="N156" s="7">
        <v>7672</v>
      </c>
      <c r="O156" s="7">
        <v>9383</v>
      </c>
      <c r="P156" s="7">
        <v>7837</v>
      </c>
      <c r="Q156" s="7">
        <v>8193</v>
      </c>
      <c r="R156" s="7">
        <v>4129</v>
      </c>
      <c r="S156" s="7">
        <v>13927</v>
      </c>
      <c r="T156" s="7">
        <v>7454</v>
      </c>
      <c r="U156" s="31">
        <v>6708</v>
      </c>
      <c r="V156" s="7">
        <v>13927</v>
      </c>
      <c r="W156" s="7">
        <v>5899</v>
      </c>
      <c r="X156" s="7">
        <v>6920</v>
      </c>
      <c r="Y156" s="7">
        <v>8091</v>
      </c>
      <c r="Z156" s="7">
        <v>9845</v>
      </c>
      <c r="AA156" s="7">
        <v>14305</v>
      </c>
      <c r="AB156" s="7">
        <v>9870</v>
      </c>
      <c r="AC156" s="7">
        <v>8453</v>
      </c>
      <c r="AE156" s="76">
        <f t="shared" si="21"/>
        <v>33471</v>
      </c>
      <c r="AF156" s="8">
        <f t="shared" si="22"/>
        <v>2452</v>
      </c>
      <c r="AG156" s="19">
        <f t="shared" si="23"/>
        <v>1961.6</v>
      </c>
      <c r="AH156" s="19">
        <f t="shared" si="24"/>
        <v>1839</v>
      </c>
      <c r="AM156">
        <f t="shared" si="27"/>
        <v>0</v>
      </c>
      <c r="AS156">
        <f t="shared" si="28"/>
        <v>0</v>
      </c>
      <c r="AT156">
        <f t="shared" si="29"/>
        <v>0</v>
      </c>
      <c r="AU156" s="32" t="str">
        <f t="shared" si="30"/>
        <v xml:space="preserve"> </v>
      </c>
      <c r="AV156">
        <f t="shared" si="31"/>
        <v>0</v>
      </c>
      <c r="AW156" s="32" t="str">
        <f t="shared" si="32"/>
        <v xml:space="preserve"> </v>
      </c>
      <c r="AX156" s="32" t="str" cm="1">
        <f t="array" ref="AX156">_xlfn.IFS(AQ156=0," ",AW156=20%,20%,AW156=25%,25%,AW156&lt;20%,"MV",AW156=21%,"MV",AW156=22%,"MV",AW156=23%,"MV",AW156=24%,MV)</f>
        <v xml:space="preserve"> </v>
      </c>
    </row>
    <row r="157" spans="1:50">
      <c r="A157" s="3">
        <v>128</v>
      </c>
      <c r="B157" s="1" t="s">
        <v>147</v>
      </c>
      <c r="C157" s="2" t="s">
        <v>367</v>
      </c>
      <c r="D157" s="7">
        <v>6048</v>
      </c>
      <c r="E157" s="7">
        <v>9811</v>
      </c>
      <c r="F157" s="7">
        <v>4545</v>
      </c>
      <c r="G157" s="7">
        <v>7675</v>
      </c>
      <c r="H157" s="7">
        <v>5976</v>
      </c>
      <c r="I157" s="7">
        <v>8640</v>
      </c>
      <c r="J157" s="7">
        <v>10058</v>
      </c>
      <c r="K157" s="7">
        <v>35721</v>
      </c>
      <c r="L157" s="7">
        <v>3754</v>
      </c>
      <c r="M157" s="7">
        <v>3175</v>
      </c>
      <c r="N157" s="7">
        <v>7672</v>
      </c>
      <c r="O157" s="7">
        <v>8512</v>
      </c>
      <c r="P157" s="7">
        <v>7195</v>
      </c>
      <c r="Q157" s="7">
        <v>7803</v>
      </c>
      <c r="R157" s="7">
        <v>4129</v>
      </c>
      <c r="S157" s="7">
        <v>10345</v>
      </c>
      <c r="T157" s="7">
        <v>6762</v>
      </c>
      <c r="U157" s="31">
        <v>8621</v>
      </c>
      <c r="V157" s="7">
        <v>9865</v>
      </c>
      <c r="W157" s="7">
        <v>5736</v>
      </c>
      <c r="X157" s="7">
        <v>6920</v>
      </c>
      <c r="Y157" s="7">
        <v>7487</v>
      </c>
      <c r="Z157" s="7">
        <v>8921</v>
      </c>
      <c r="AA157" s="7">
        <v>13915</v>
      </c>
      <c r="AB157" s="7">
        <v>8951</v>
      </c>
      <c r="AC157" s="7">
        <v>8708</v>
      </c>
      <c r="AE157" s="76">
        <f t="shared" si="21"/>
        <v>35721</v>
      </c>
      <c r="AF157" s="8">
        <f t="shared" si="22"/>
        <v>3175</v>
      </c>
      <c r="AG157" s="19">
        <f t="shared" si="23"/>
        <v>2540</v>
      </c>
      <c r="AH157" s="19">
        <f t="shared" si="24"/>
        <v>2381.25</v>
      </c>
      <c r="AM157">
        <f t="shared" si="27"/>
        <v>0</v>
      </c>
      <c r="AS157">
        <f t="shared" si="28"/>
        <v>0</v>
      </c>
      <c r="AT157">
        <f t="shared" si="29"/>
        <v>0</v>
      </c>
      <c r="AU157" s="32" t="str">
        <f t="shared" si="30"/>
        <v xml:space="preserve"> </v>
      </c>
      <c r="AV157">
        <f t="shared" si="31"/>
        <v>0</v>
      </c>
      <c r="AW157" s="32" t="str">
        <f t="shared" si="32"/>
        <v xml:space="preserve"> </v>
      </c>
      <c r="AX157" s="32" t="str" cm="1">
        <f t="array" ref="AX157">_xlfn.IFS(AQ157=0," ",AW157=20%,20%,AW157=25%,25%,AW157&lt;20%,"MV",AW157=21%,"MV",AW157=22%,"MV",AW157=23%,"MV",AW157=24%,MV)</f>
        <v xml:space="preserve"> </v>
      </c>
    </row>
    <row r="158" spans="1:50">
      <c r="A158" s="3">
        <v>129</v>
      </c>
      <c r="B158" s="1" t="s">
        <v>148</v>
      </c>
      <c r="C158" s="2" t="s">
        <v>367</v>
      </c>
      <c r="D158" s="7">
        <v>6048</v>
      </c>
      <c r="E158" s="7">
        <v>9648</v>
      </c>
      <c r="F158" s="7">
        <v>4545</v>
      </c>
      <c r="G158" s="7">
        <v>7675</v>
      </c>
      <c r="H158" s="7">
        <v>5976</v>
      </c>
      <c r="I158" s="7">
        <v>8640</v>
      </c>
      <c r="J158" s="7">
        <v>10058</v>
      </c>
      <c r="K158" s="7">
        <v>33471</v>
      </c>
      <c r="L158" s="7">
        <v>3754</v>
      </c>
      <c r="M158" s="7">
        <v>2858</v>
      </c>
      <c r="N158" s="7">
        <v>7672</v>
      </c>
      <c r="O158" s="7">
        <v>8512</v>
      </c>
      <c r="P158" s="7">
        <v>7850</v>
      </c>
      <c r="Q158" s="7">
        <v>7803</v>
      </c>
      <c r="R158" s="7">
        <v>6006</v>
      </c>
      <c r="S158" s="7">
        <v>10345</v>
      </c>
      <c r="T158" s="7">
        <v>6762</v>
      </c>
      <c r="U158" s="31">
        <v>6708</v>
      </c>
      <c r="V158" s="7">
        <v>9865</v>
      </c>
      <c r="W158" s="7">
        <v>5628</v>
      </c>
      <c r="X158" s="7">
        <v>6920</v>
      </c>
      <c r="Y158" s="7">
        <v>7487</v>
      </c>
      <c r="Z158" s="7">
        <v>8973</v>
      </c>
      <c r="AA158" s="7">
        <v>13915</v>
      </c>
      <c r="AB158" s="7">
        <v>8951</v>
      </c>
      <c r="AC158" s="7">
        <v>8546</v>
      </c>
      <c r="AE158" s="76">
        <f t="shared" ref="AE158:AE221" si="36">MAX(D158:AC158)</f>
        <v>33471</v>
      </c>
      <c r="AF158" s="8">
        <f t="shared" ref="AF158:AF221" si="37">MIN(D158:AC158)</f>
        <v>2858</v>
      </c>
      <c r="AG158" s="19">
        <f t="shared" ref="AG158:AG221" si="38">AF158-(AF158*$AG$3)</f>
        <v>2286.4</v>
      </c>
      <c r="AH158" s="19">
        <f t="shared" ref="AH158:AH221" si="39">AF158-(AF158*$AH$3)</f>
        <v>2143.5</v>
      </c>
      <c r="AM158">
        <f t="shared" si="27"/>
        <v>0</v>
      </c>
      <c r="AS158">
        <f t="shared" si="28"/>
        <v>0</v>
      </c>
      <c r="AT158">
        <f t="shared" si="29"/>
        <v>0</v>
      </c>
      <c r="AU158" s="32" t="str">
        <f t="shared" si="30"/>
        <v xml:space="preserve"> </v>
      </c>
      <c r="AV158">
        <f t="shared" si="31"/>
        <v>0</v>
      </c>
      <c r="AW158" s="32" t="str">
        <f t="shared" si="32"/>
        <v xml:space="preserve"> </v>
      </c>
      <c r="AX158" s="32" t="str" cm="1">
        <f t="array" ref="AX158">_xlfn.IFS(AQ158=0," ",AW158=20%,20%,AW158=25%,25%,AW158&lt;20%,"MV",AW158=21%,"MV",AW158=22%,"MV",AW158=23%,"MV",AW158=24%,MV)</f>
        <v xml:space="preserve"> </v>
      </c>
    </row>
    <row r="159" spans="1:50">
      <c r="A159" s="3">
        <v>130</v>
      </c>
      <c r="B159" s="1" t="s">
        <v>149</v>
      </c>
      <c r="C159" s="2" t="s">
        <v>367</v>
      </c>
      <c r="D159" s="7">
        <v>5024</v>
      </c>
      <c r="E159" s="7">
        <v>5507</v>
      </c>
      <c r="F159" s="7">
        <v>4324</v>
      </c>
      <c r="G159" s="7">
        <v>4702</v>
      </c>
      <c r="H159" s="7">
        <v>4965</v>
      </c>
      <c r="I159" s="7">
        <v>7021</v>
      </c>
      <c r="J159" s="7">
        <v>6490</v>
      </c>
      <c r="K159" s="7">
        <v>11808</v>
      </c>
      <c r="L159" s="7">
        <v>4291</v>
      </c>
      <c r="M159" s="7">
        <v>3453</v>
      </c>
      <c r="N159" s="7">
        <v>5072</v>
      </c>
      <c r="O159" s="7">
        <v>6917</v>
      </c>
      <c r="P159" s="7">
        <v>4904</v>
      </c>
      <c r="Q159" s="7">
        <v>6112</v>
      </c>
      <c r="R159" s="7">
        <v>4720</v>
      </c>
      <c r="S159" s="7">
        <v>6370</v>
      </c>
      <c r="T159" s="7">
        <v>5494</v>
      </c>
      <c r="U159" s="31">
        <v>5043</v>
      </c>
      <c r="V159" s="7">
        <v>4592</v>
      </c>
      <c r="W159" s="7">
        <v>4266</v>
      </c>
      <c r="X159" s="7">
        <v>5851</v>
      </c>
      <c r="Y159" s="7">
        <v>5362</v>
      </c>
      <c r="Z159" s="7">
        <v>7283</v>
      </c>
      <c r="AA159" s="7">
        <v>5202</v>
      </c>
      <c r="AB159" s="7">
        <v>7274</v>
      </c>
      <c r="AC159" s="7">
        <v>5310</v>
      </c>
      <c r="AE159" s="76">
        <f t="shared" si="36"/>
        <v>11808</v>
      </c>
      <c r="AF159" s="8">
        <f t="shared" si="37"/>
        <v>3453</v>
      </c>
      <c r="AG159" s="19">
        <f t="shared" si="38"/>
        <v>2762.4</v>
      </c>
      <c r="AH159" s="19">
        <f t="shared" si="39"/>
        <v>2589.75</v>
      </c>
      <c r="AK159">
        <v>4</v>
      </c>
      <c r="AL159" s="24">
        <v>4</v>
      </c>
      <c r="AM159">
        <f t="shared" si="27"/>
        <v>0</v>
      </c>
      <c r="AO159" s="80">
        <v>11049.6</v>
      </c>
      <c r="AP159" s="83">
        <f t="shared" ref="AP159:AP160" si="40">AO159/AK159</f>
        <v>2762.4</v>
      </c>
      <c r="AQ159" s="28">
        <v>2762.4</v>
      </c>
      <c r="AR159" s="85">
        <f t="shared" ref="AR159:AR160" si="41">AP159-AQ159</f>
        <v>0</v>
      </c>
      <c r="AS159">
        <f t="shared" si="28"/>
        <v>5043</v>
      </c>
      <c r="AT159">
        <f t="shared" si="29"/>
        <v>2280.6</v>
      </c>
      <c r="AU159" s="32">
        <f t="shared" si="30"/>
        <v>0.4522308149910767</v>
      </c>
      <c r="AV159">
        <f t="shared" si="31"/>
        <v>11049.6</v>
      </c>
      <c r="AW159" s="32">
        <f t="shared" si="32"/>
        <v>0.2</v>
      </c>
      <c r="AX159" s="32" cm="1">
        <f t="array" ref="AX159">_xlfn.IFS(AQ159=0," ",AW159=20%,20%,AW159=25%,25%,AW159&lt;20%,"MV",AW159=21%,"MV",AW159=22%,"MV",AW159=23%,"MV",AW159=24%,MV)</f>
        <v>0.2</v>
      </c>
    </row>
    <row r="160" spans="1:50">
      <c r="A160" s="3">
        <v>131</v>
      </c>
      <c r="B160" s="1" t="s">
        <v>150</v>
      </c>
      <c r="C160" s="2" t="s">
        <v>367</v>
      </c>
      <c r="D160" s="7">
        <v>5024</v>
      </c>
      <c r="E160" s="7">
        <v>5494</v>
      </c>
      <c r="F160" s="7">
        <v>4324</v>
      </c>
      <c r="G160" s="7">
        <v>4801</v>
      </c>
      <c r="H160" s="7">
        <v>4965</v>
      </c>
      <c r="I160" s="7">
        <v>7000</v>
      </c>
      <c r="J160" s="7">
        <v>6726</v>
      </c>
      <c r="K160" s="7">
        <v>11064</v>
      </c>
      <c r="L160" s="7">
        <v>4681</v>
      </c>
      <c r="M160" s="7">
        <v>3453</v>
      </c>
      <c r="N160" s="7">
        <v>5072</v>
      </c>
      <c r="O160" s="7">
        <v>6896</v>
      </c>
      <c r="P160" s="7">
        <v>4505</v>
      </c>
      <c r="Q160" s="7">
        <v>6243</v>
      </c>
      <c r="R160" s="7">
        <v>5151</v>
      </c>
      <c r="S160" s="7">
        <v>6352</v>
      </c>
      <c r="T160" s="7">
        <v>5479</v>
      </c>
      <c r="U160" s="31">
        <v>5137</v>
      </c>
      <c r="V160" s="7">
        <v>4747</v>
      </c>
      <c r="W160" s="7">
        <v>4324</v>
      </c>
      <c r="X160" s="7">
        <v>5851</v>
      </c>
      <c r="Y160" s="7">
        <v>5362</v>
      </c>
      <c r="Z160" s="7">
        <v>7230</v>
      </c>
      <c r="AA160" s="7">
        <v>5202</v>
      </c>
      <c r="AB160" s="7">
        <v>7252</v>
      </c>
      <c r="AC160" s="7">
        <v>5306</v>
      </c>
      <c r="AE160" s="76">
        <f t="shared" si="36"/>
        <v>11064</v>
      </c>
      <c r="AF160" s="8">
        <f t="shared" si="37"/>
        <v>3453</v>
      </c>
      <c r="AG160" s="19">
        <f t="shared" si="38"/>
        <v>2762.4</v>
      </c>
      <c r="AH160" s="19">
        <f t="shared" si="39"/>
        <v>2589.75</v>
      </c>
      <c r="AK160">
        <v>8</v>
      </c>
      <c r="AL160" s="24">
        <v>8</v>
      </c>
      <c r="AM160">
        <f t="shared" si="27"/>
        <v>0</v>
      </c>
      <c r="AO160" s="80">
        <v>22099.200000000001</v>
      </c>
      <c r="AP160" s="83">
        <f t="shared" si="40"/>
        <v>2762.4</v>
      </c>
      <c r="AQ160" s="28">
        <v>2762.4</v>
      </c>
      <c r="AR160" s="85">
        <f t="shared" si="41"/>
        <v>0</v>
      </c>
      <c r="AS160">
        <f t="shared" si="28"/>
        <v>5137</v>
      </c>
      <c r="AT160">
        <f t="shared" si="29"/>
        <v>2374.6</v>
      </c>
      <c r="AU160" s="32">
        <f t="shared" si="30"/>
        <v>0.46225423398870935</v>
      </c>
      <c r="AV160">
        <f t="shared" si="31"/>
        <v>22099.200000000001</v>
      </c>
      <c r="AW160" s="32">
        <f t="shared" si="32"/>
        <v>0.2</v>
      </c>
      <c r="AX160" s="32" cm="1">
        <f t="array" ref="AX160">_xlfn.IFS(AQ160=0," ",AW160=20%,20%,AW160=25%,25%,AW160&lt;20%,"MV",AW160=21%,"MV",AW160=22%,"MV",AW160=23%,"MV",AW160=24%,MV)</f>
        <v>0.2</v>
      </c>
    </row>
    <row r="161" spans="1:50">
      <c r="A161" s="3">
        <v>132</v>
      </c>
      <c r="B161" s="1" t="s">
        <v>151</v>
      </c>
      <c r="C161" s="2" t="s">
        <v>367</v>
      </c>
      <c r="D161" s="7">
        <v>5285</v>
      </c>
      <c r="E161" s="7">
        <v>6527</v>
      </c>
      <c r="F161" s="7">
        <v>5569</v>
      </c>
      <c r="G161" s="7">
        <v>5487</v>
      </c>
      <c r="H161" s="7">
        <v>5223</v>
      </c>
      <c r="I161" s="7">
        <v>7794</v>
      </c>
      <c r="J161" s="7">
        <v>7470</v>
      </c>
      <c r="K161" s="7">
        <v>14760</v>
      </c>
      <c r="L161" s="7">
        <v>4942</v>
      </c>
      <c r="M161" s="7">
        <v>4009</v>
      </c>
      <c r="N161" s="7">
        <v>5591</v>
      </c>
      <c r="O161" s="7">
        <v>7680</v>
      </c>
      <c r="P161" s="7">
        <v>6580</v>
      </c>
      <c r="Q161" s="7">
        <v>6632</v>
      </c>
      <c r="R161" s="7">
        <v>5436</v>
      </c>
      <c r="S161" s="7">
        <v>7614</v>
      </c>
      <c r="T161" s="7">
        <v>6099</v>
      </c>
      <c r="U161" s="31">
        <v>5446</v>
      </c>
      <c r="V161" s="7">
        <v>4747</v>
      </c>
      <c r="W161" s="7">
        <v>4695</v>
      </c>
      <c r="X161" s="7">
        <v>6243</v>
      </c>
      <c r="Y161" s="7">
        <v>5964</v>
      </c>
      <c r="Z161" s="7">
        <v>8063</v>
      </c>
      <c r="AA161" s="7">
        <v>6112</v>
      </c>
      <c r="AB161" s="7">
        <v>8076</v>
      </c>
      <c r="AC161" s="7">
        <v>5901</v>
      </c>
      <c r="AE161" s="76">
        <f t="shared" si="36"/>
        <v>14760</v>
      </c>
      <c r="AF161" s="8">
        <f t="shared" si="37"/>
        <v>4009</v>
      </c>
      <c r="AG161" s="19">
        <f t="shared" si="38"/>
        <v>3207.2</v>
      </c>
      <c r="AH161" s="19">
        <f t="shared" si="39"/>
        <v>3006.75</v>
      </c>
      <c r="AM161">
        <f t="shared" si="27"/>
        <v>0</v>
      </c>
      <c r="AS161">
        <f t="shared" si="28"/>
        <v>0</v>
      </c>
      <c r="AT161">
        <f t="shared" si="29"/>
        <v>0</v>
      </c>
      <c r="AU161" s="32" t="str">
        <f t="shared" si="30"/>
        <v xml:space="preserve"> </v>
      </c>
      <c r="AV161">
        <f t="shared" si="31"/>
        <v>0</v>
      </c>
      <c r="AW161" s="32" t="str">
        <f t="shared" si="32"/>
        <v xml:space="preserve"> </v>
      </c>
      <c r="AX161" s="32" t="str" cm="1">
        <f t="array" ref="AX161">_xlfn.IFS(AQ161=0," ",AW161=20%,20%,AW161=25%,25%,AW161&lt;20%,"MV",AW161=21%,"MV",AW161=22%,"MV",AW161=23%,"MV",AW161=24%,MV)</f>
        <v xml:space="preserve"> </v>
      </c>
    </row>
    <row r="162" spans="1:50">
      <c r="A162" s="3">
        <v>133</v>
      </c>
      <c r="B162" s="1" t="s">
        <v>152</v>
      </c>
      <c r="C162" s="2" t="s">
        <v>367</v>
      </c>
      <c r="D162" s="7">
        <v>5860</v>
      </c>
      <c r="E162" s="7">
        <v>6629</v>
      </c>
      <c r="F162" s="7">
        <v>5845</v>
      </c>
      <c r="G162" s="7">
        <v>5619</v>
      </c>
      <c r="H162" s="7">
        <v>5929</v>
      </c>
      <c r="I162" s="7">
        <v>7794</v>
      </c>
      <c r="J162" s="7">
        <v>7777</v>
      </c>
      <c r="K162" s="7">
        <v>15675</v>
      </c>
      <c r="L162" s="7">
        <v>5202</v>
      </c>
      <c r="M162" s="7">
        <v>3867</v>
      </c>
      <c r="N162" s="7">
        <v>5591</v>
      </c>
      <c r="O162" s="7">
        <v>7680</v>
      </c>
      <c r="P162" s="7">
        <v>5509</v>
      </c>
      <c r="Q162" s="7">
        <v>7022</v>
      </c>
      <c r="R162" s="7">
        <v>5722</v>
      </c>
      <c r="S162" s="7">
        <v>7614</v>
      </c>
      <c r="T162" s="7">
        <v>6099</v>
      </c>
      <c r="U162" s="31">
        <v>5820</v>
      </c>
      <c r="V162" s="7">
        <v>5676</v>
      </c>
      <c r="W162" s="7">
        <v>4662</v>
      </c>
      <c r="X162" s="7">
        <v>6243</v>
      </c>
      <c r="Y162" s="7">
        <v>6288</v>
      </c>
      <c r="Z162" s="7">
        <v>8063</v>
      </c>
      <c r="AA162" s="7">
        <v>6112</v>
      </c>
      <c r="AB162" s="7">
        <v>8076</v>
      </c>
      <c r="AC162" s="7">
        <v>6006</v>
      </c>
      <c r="AE162" s="76">
        <f t="shared" si="36"/>
        <v>15675</v>
      </c>
      <c r="AF162" s="8">
        <f t="shared" si="37"/>
        <v>3867</v>
      </c>
      <c r="AG162" s="19">
        <f t="shared" si="38"/>
        <v>3093.6</v>
      </c>
      <c r="AH162" s="19">
        <f t="shared" si="39"/>
        <v>2900.25</v>
      </c>
      <c r="AM162">
        <f t="shared" si="27"/>
        <v>0</v>
      </c>
      <c r="AS162">
        <f t="shared" si="28"/>
        <v>0</v>
      </c>
      <c r="AT162">
        <f t="shared" si="29"/>
        <v>0</v>
      </c>
      <c r="AU162" s="32" t="str">
        <f t="shared" si="30"/>
        <v xml:space="preserve"> </v>
      </c>
      <c r="AV162">
        <f t="shared" si="31"/>
        <v>0</v>
      </c>
      <c r="AW162" s="32" t="str">
        <f t="shared" si="32"/>
        <v xml:space="preserve"> </v>
      </c>
      <c r="AX162" s="32" t="str" cm="1">
        <f t="array" ref="AX162">_xlfn.IFS(AQ162=0," ",AW162=20%,20%,AW162=25%,25%,AW162&lt;20%,"MV",AW162=21%,"MV",AW162=22%,"MV",AW162=23%,"MV",AW162=24%,MV)</f>
        <v xml:space="preserve"> </v>
      </c>
    </row>
    <row r="163" spans="1:50">
      <c r="A163" s="3">
        <v>134</v>
      </c>
      <c r="B163" s="1" t="s">
        <v>153</v>
      </c>
      <c r="C163" s="2" t="s">
        <v>367</v>
      </c>
      <c r="D163" s="7">
        <v>6880</v>
      </c>
      <c r="E163" s="7">
        <v>7592</v>
      </c>
      <c r="F163" s="7">
        <v>6134</v>
      </c>
      <c r="G163" s="7">
        <v>6564</v>
      </c>
      <c r="H163" s="7">
        <v>6799</v>
      </c>
      <c r="I163" s="7">
        <v>8525</v>
      </c>
      <c r="J163" s="7">
        <v>8453</v>
      </c>
      <c r="K163" s="7">
        <v>15744</v>
      </c>
      <c r="L163" s="7">
        <v>5851</v>
      </c>
      <c r="M163" s="7">
        <v>3244</v>
      </c>
      <c r="N163" s="7">
        <v>6632</v>
      </c>
      <c r="O163" s="7">
        <v>8398</v>
      </c>
      <c r="P163" s="7">
        <v>6353</v>
      </c>
      <c r="Q163" s="7">
        <v>8193</v>
      </c>
      <c r="R163" s="7">
        <v>6730</v>
      </c>
      <c r="S163" s="7">
        <v>9268</v>
      </c>
      <c r="T163" s="7">
        <v>6672</v>
      </c>
      <c r="U163" s="31">
        <v>6412</v>
      </c>
      <c r="V163" s="7">
        <v>6675</v>
      </c>
      <c r="W163" s="7">
        <v>5563</v>
      </c>
      <c r="X163" s="7">
        <v>6827</v>
      </c>
      <c r="Y163" s="7">
        <v>8141</v>
      </c>
      <c r="Z163" s="7">
        <v>8818</v>
      </c>
      <c r="AA163" s="7">
        <v>8193</v>
      </c>
      <c r="AB163" s="7">
        <v>8833</v>
      </c>
      <c r="AC163" s="7">
        <v>6913</v>
      </c>
      <c r="AE163" s="76">
        <f t="shared" si="36"/>
        <v>15744</v>
      </c>
      <c r="AF163" s="8">
        <f t="shared" si="37"/>
        <v>3244</v>
      </c>
      <c r="AG163" s="19">
        <f t="shared" si="38"/>
        <v>2595.1999999999998</v>
      </c>
      <c r="AH163" s="19">
        <f t="shared" si="39"/>
        <v>2433</v>
      </c>
      <c r="AM163">
        <f t="shared" si="27"/>
        <v>0</v>
      </c>
      <c r="AS163">
        <f t="shared" si="28"/>
        <v>0</v>
      </c>
      <c r="AT163">
        <f t="shared" si="29"/>
        <v>0</v>
      </c>
      <c r="AU163" s="32" t="str">
        <f t="shared" si="30"/>
        <v xml:space="preserve"> </v>
      </c>
      <c r="AV163">
        <f t="shared" si="31"/>
        <v>0</v>
      </c>
      <c r="AW163" s="32" t="str">
        <f t="shared" si="32"/>
        <v xml:space="preserve"> </v>
      </c>
      <c r="AX163" s="32" t="str" cm="1">
        <f t="array" ref="AX163">_xlfn.IFS(AQ163=0," ",AW163=20%,20%,AW163=25%,25%,AW163&lt;20%,"MV",AW163=21%,"MV",AW163=22%,"MV",AW163=23%,"MV",AW163=24%,MV)</f>
        <v xml:space="preserve"> </v>
      </c>
    </row>
    <row r="164" spans="1:50">
      <c r="A164" s="3">
        <v>135</v>
      </c>
      <c r="B164" s="1" t="s">
        <v>154</v>
      </c>
      <c r="C164" s="2" t="s">
        <v>367</v>
      </c>
      <c r="D164" s="7">
        <v>32820</v>
      </c>
      <c r="E164" s="7">
        <v>32431</v>
      </c>
      <c r="F164" s="7">
        <v>39325</v>
      </c>
      <c r="G164" s="7">
        <v>32935</v>
      </c>
      <c r="H164" s="7">
        <v>33214</v>
      </c>
      <c r="I164" s="7">
        <v>51175</v>
      </c>
      <c r="J164" s="7">
        <v>53969</v>
      </c>
      <c r="K164" s="7">
        <v>121712</v>
      </c>
      <c r="L164" s="7">
        <v>41614</v>
      </c>
      <c r="M164" s="7">
        <v>22229</v>
      </c>
      <c r="N164" s="7">
        <v>44346</v>
      </c>
      <c r="O164" s="7">
        <v>50410</v>
      </c>
      <c r="P164" s="7">
        <v>31364</v>
      </c>
      <c r="Q164" s="7">
        <v>52278</v>
      </c>
      <c r="R164" s="7">
        <v>57220</v>
      </c>
      <c r="S164" s="7">
        <v>102138</v>
      </c>
      <c r="T164" s="7">
        <v>40049</v>
      </c>
      <c r="U164" s="31">
        <v>46708</v>
      </c>
      <c r="V164" s="7">
        <v>38688</v>
      </c>
      <c r="W164" s="7">
        <v>24492</v>
      </c>
      <c r="X164" s="7">
        <v>44866</v>
      </c>
      <c r="Y164" s="7">
        <v>31805</v>
      </c>
      <c r="Z164" s="7">
        <v>52929</v>
      </c>
      <c r="AA164" s="7">
        <v>50718</v>
      </c>
      <c r="AB164" s="7">
        <v>53013</v>
      </c>
      <c r="AC164" s="7">
        <v>31232</v>
      </c>
      <c r="AE164" s="76">
        <f t="shared" si="36"/>
        <v>121712</v>
      </c>
      <c r="AF164" s="8">
        <f t="shared" si="37"/>
        <v>22229</v>
      </c>
      <c r="AG164" s="19">
        <f t="shared" si="38"/>
        <v>17783.2</v>
      </c>
      <c r="AH164" s="19">
        <f t="shared" si="39"/>
        <v>16671.75</v>
      </c>
      <c r="AM164">
        <f t="shared" si="27"/>
        <v>0</v>
      </c>
      <c r="AS164">
        <f t="shared" si="28"/>
        <v>0</v>
      </c>
      <c r="AT164">
        <f t="shared" si="29"/>
        <v>0</v>
      </c>
      <c r="AU164" s="32" t="str">
        <f t="shared" si="30"/>
        <v xml:space="preserve"> </v>
      </c>
      <c r="AV164">
        <f t="shared" si="31"/>
        <v>0</v>
      </c>
      <c r="AW164" s="32" t="str">
        <f t="shared" si="32"/>
        <v xml:space="preserve"> </v>
      </c>
      <c r="AX164" s="32" t="str" cm="1">
        <f t="array" ref="AX164">_xlfn.IFS(AQ164=0," ",AW164=20%,20%,AW164=25%,25%,AW164&lt;20%,"MV",AW164=21%,"MV",AW164=22%,"MV",AW164=23%,"MV",AW164=24%,MV)</f>
        <v xml:space="preserve"> </v>
      </c>
    </row>
    <row r="165" spans="1:50">
      <c r="A165" s="3">
        <v>136</v>
      </c>
      <c r="B165" s="1" t="s">
        <v>155</v>
      </c>
      <c r="C165" s="2" t="s">
        <v>367</v>
      </c>
      <c r="D165" s="7">
        <v>9078</v>
      </c>
      <c r="E165" s="7">
        <v>12679</v>
      </c>
      <c r="F165" s="7">
        <v>10172</v>
      </c>
      <c r="G165" s="7">
        <v>9603</v>
      </c>
      <c r="H165" s="7">
        <v>8969</v>
      </c>
      <c r="I165" s="7">
        <v>18024</v>
      </c>
      <c r="J165" s="7">
        <v>16031</v>
      </c>
      <c r="K165" s="7">
        <v>14957</v>
      </c>
      <c r="L165" s="7">
        <v>8063</v>
      </c>
      <c r="M165" s="7">
        <v>8357</v>
      </c>
      <c r="N165" s="7">
        <v>12094</v>
      </c>
      <c r="O165" s="7">
        <v>17755</v>
      </c>
      <c r="P165" s="7">
        <v>15817</v>
      </c>
      <c r="Q165" s="7">
        <v>14175</v>
      </c>
      <c r="R165" s="7">
        <v>12094</v>
      </c>
      <c r="S165" s="7">
        <v>16352</v>
      </c>
      <c r="T165" s="7">
        <v>14106</v>
      </c>
      <c r="U165" s="31">
        <v>10997</v>
      </c>
      <c r="V165" s="7">
        <v>9091</v>
      </c>
      <c r="W165" s="7">
        <v>11604</v>
      </c>
      <c r="X165" s="7">
        <v>14630</v>
      </c>
      <c r="Y165" s="7">
        <v>10422</v>
      </c>
      <c r="Z165" s="7">
        <v>18740</v>
      </c>
      <c r="AA165" s="7">
        <v>17556</v>
      </c>
      <c r="AB165" s="7">
        <v>18672</v>
      </c>
      <c r="AC165" s="7">
        <v>15956</v>
      </c>
      <c r="AE165" s="76">
        <f t="shared" si="36"/>
        <v>18740</v>
      </c>
      <c r="AF165" s="8">
        <f t="shared" si="37"/>
        <v>8063</v>
      </c>
      <c r="AG165" s="19">
        <f t="shared" si="38"/>
        <v>6450.4</v>
      </c>
      <c r="AH165" s="19">
        <f t="shared" si="39"/>
        <v>6047.25</v>
      </c>
      <c r="AM165">
        <f t="shared" si="27"/>
        <v>0</v>
      </c>
      <c r="AS165">
        <f t="shared" si="28"/>
        <v>0</v>
      </c>
      <c r="AT165">
        <f t="shared" si="29"/>
        <v>0</v>
      </c>
      <c r="AU165" s="32" t="str">
        <f t="shared" si="30"/>
        <v xml:space="preserve"> </v>
      </c>
      <c r="AV165">
        <f t="shared" si="31"/>
        <v>0</v>
      </c>
      <c r="AW165" s="32" t="str">
        <f t="shared" si="32"/>
        <v xml:space="preserve"> </v>
      </c>
      <c r="AX165" s="32" t="str" cm="1">
        <f t="array" ref="AX165">_xlfn.IFS(AQ165=0," ",AW165=20%,20%,AW165=25%,25%,AW165&lt;20%,"MV",AW165=21%,"MV",AW165=22%,"MV",AW165=23%,"MV",AW165=24%,MV)</f>
        <v xml:space="preserve"> </v>
      </c>
    </row>
    <row r="166" spans="1:50">
      <c r="A166" s="3">
        <v>137</v>
      </c>
      <c r="B166" s="1" t="s">
        <v>156</v>
      </c>
      <c r="C166" s="2" t="s">
        <v>367</v>
      </c>
      <c r="D166" s="7">
        <v>25343</v>
      </c>
      <c r="E166" s="7">
        <v>29918</v>
      </c>
      <c r="F166" s="7">
        <v>27127</v>
      </c>
      <c r="G166" s="7">
        <v>23514</v>
      </c>
      <c r="H166" s="7">
        <v>25646</v>
      </c>
      <c r="I166" s="7">
        <v>36846</v>
      </c>
      <c r="J166" s="7">
        <v>34852</v>
      </c>
      <c r="K166" s="7">
        <v>59013</v>
      </c>
      <c r="L166" s="7">
        <v>22562</v>
      </c>
      <c r="M166" s="7">
        <v>20118</v>
      </c>
      <c r="N166" s="7">
        <v>27439</v>
      </c>
      <c r="O166" s="7">
        <v>36295</v>
      </c>
      <c r="P166" s="7">
        <v>28306</v>
      </c>
      <c r="Q166" s="7">
        <v>28089</v>
      </c>
      <c r="R166" s="7">
        <v>25949</v>
      </c>
      <c r="S166" s="7">
        <v>33426</v>
      </c>
      <c r="T166" s="7">
        <v>28835</v>
      </c>
      <c r="U166" s="31">
        <v>25632</v>
      </c>
      <c r="V166" s="7">
        <v>30951</v>
      </c>
      <c r="W166" s="7">
        <v>27366</v>
      </c>
      <c r="X166" s="7">
        <v>35112</v>
      </c>
      <c r="Y166" s="7">
        <v>29580</v>
      </c>
      <c r="Z166" s="7">
        <v>38155</v>
      </c>
      <c r="AA166" s="7">
        <v>40314</v>
      </c>
      <c r="AB166" s="7">
        <v>38170</v>
      </c>
      <c r="AC166" s="7">
        <v>33354</v>
      </c>
      <c r="AE166" s="76">
        <f t="shared" si="36"/>
        <v>59013</v>
      </c>
      <c r="AF166" s="8">
        <f t="shared" si="37"/>
        <v>20118</v>
      </c>
      <c r="AG166" s="19">
        <f t="shared" si="38"/>
        <v>16094.4</v>
      </c>
      <c r="AH166" s="19">
        <f t="shared" si="39"/>
        <v>15088.5</v>
      </c>
      <c r="AM166">
        <f t="shared" si="27"/>
        <v>0</v>
      </c>
      <c r="AS166">
        <f t="shared" si="28"/>
        <v>0</v>
      </c>
      <c r="AT166">
        <f t="shared" si="29"/>
        <v>0</v>
      </c>
      <c r="AU166" s="32" t="str">
        <f t="shared" si="30"/>
        <v xml:space="preserve"> </v>
      </c>
      <c r="AV166">
        <f t="shared" si="31"/>
        <v>0</v>
      </c>
      <c r="AW166" s="32" t="str">
        <f t="shared" si="32"/>
        <v xml:space="preserve"> </v>
      </c>
      <c r="AX166" s="32" t="str" cm="1">
        <f t="array" ref="AX166">_xlfn.IFS(AQ166=0," ",AW166=20%,20%,AW166=25%,25%,AW166&lt;20%,"MV",AW166=21%,"MV",AW166=22%,"MV",AW166=23%,"MV",AW166=24%,MV)</f>
        <v xml:space="preserve"> </v>
      </c>
    </row>
    <row r="167" spans="1:50">
      <c r="A167" s="3">
        <v>138</v>
      </c>
      <c r="B167" s="1" t="s">
        <v>157</v>
      </c>
      <c r="C167" s="2" t="s">
        <v>367</v>
      </c>
      <c r="D167" s="7">
        <v>5202</v>
      </c>
      <c r="E167" s="7">
        <v>7267</v>
      </c>
      <c r="F167" s="7">
        <v>4160</v>
      </c>
      <c r="G167" s="7">
        <v>4898</v>
      </c>
      <c r="H167" s="7">
        <v>5141</v>
      </c>
      <c r="I167" s="7">
        <v>9211</v>
      </c>
      <c r="J167" s="7">
        <v>7805</v>
      </c>
      <c r="K167" s="7">
        <v>9250</v>
      </c>
      <c r="L167" s="7">
        <v>2861</v>
      </c>
      <c r="M167" s="7">
        <v>3251</v>
      </c>
      <c r="N167" s="7">
        <v>8453</v>
      </c>
      <c r="O167" s="7">
        <v>9076</v>
      </c>
      <c r="P167" s="7">
        <v>7701</v>
      </c>
      <c r="Q167" s="7">
        <v>7672</v>
      </c>
      <c r="R167" s="7">
        <v>3868</v>
      </c>
      <c r="S167" s="7">
        <v>9369</v>
      </c>
      <c r="T167" s="7">
        <v>7209</v>
      </c>
      <c r="U167" s="31">
        <v>5746</v>
      </c>
      <c r="V167" s="7">
        <v>4836</v>
      </c>
      <c r="W167" s="7">
        <v>4391</v>
      </c>
      <c r="X167" s="7">
        <v>7803</v>
      </c>
      <c r="Y167" s="7">
        <v>6433</v>
      </c>
      <c r="Z167" s="7">
        <v>9558</v>
      </c>
      <c r="AA167" s="7">
        <v>7283</v>
      </c>
      <c r="AB167" s="7">
        <v>9543</v>
      </c>
      <c r="AC167" s="7">
        <v>6611</v>
      </c>
      <c r="AE167" s="76">
        <f t="shared" si="36"/>
        <v>9558</v>
      </c>
      <c r="AF167" s="8">
        <f t="shared" si="37"/>
        <v>2861</v>
      </c>
      <c r="AG167" s="19">
        <f t="shared" si="38"/>
        <v>2288.8000000000002</v>
      </c>
      <c r="AH167" s="19">
        <f t="shared" si="39"/>
        <v>2145.75</v>
      </c>
      <c r="AK167">
        <v>8</v>
      </c>
      <c r="AL167" s="24">
        <v>8</v>
      </c>
      <c r="AM167">
        <f t="shared" si="27"/>
        <v>0</v>
      </c>
      <c r="AO167" s="80">
        <v>18310.400000000001</v>
      </c>
      <c r="AP167" s="83">
        <f>AO167/AK167</f>
        <v>2288.8000000000002</v>
      </c>
      <c r="AQ167" s="28">
        <v>2288.8000000000002</v>
      </c>
      <c r="AR167" s="85">
        <f>AP167-AQ167</f>
        <v>0</v>
      </c>
      <c r="AS167">
        <f t="shared" si="28"/>
        <v>5746</v>
      </c>
      <c r="AT167">
        <f t="shared" si="29"/>
        <v>3457.2</v>
      </c>
      <c r="AU167" s="32">
        <f t="shared" si="30"/>
        <v>0.60167072746258266</v>
      </c>
      <c r="AV167">
        <f t="shared" si="31"/>
        <v>18310.400000000001</v>
      </c>
      <c r="AW167" s="32">
        <f t="shared" si="32"/>
        <v>0.2</v>
      </c>
      <c r="AX167" s="32" cm="1">
        <f t="array" ref="AX167">_xlfn.IFS(AQ167=0," ",AW167=20%,20%,AW167=25%,25%,AW167&lt;20%,"MV",AW167=21%,"MV",AW167=22%,"MV",AW167=23%,"MV",AW167=24%,MV)</f>
        <v>0.2</v>
      </c>
    </row>
    <row r="168" spans="1:50">
      <c r="A168" s="3">
        <v>139</v>
      </c>
      <c r="B168" s="1" t="s">
        <v>158</v>
      </c>
      <c r="C168" s="2" t="s">
        <v>367</v>
      </c>
      <c r="D168" s="7">
        <v>19021</v>
      </c>
      <c r="E168" s="7">
        <v>21945</v>
      </c>
      <c r="F168" s="7">
        <v>18528</v>
      </c>
      <c r="G168" s="7">
        <v>18225</v>
      </c>
      <c r="H168" s="7">
        <v>19249</v>
      </c>
      <c r="I168" s="7">
        <v>20729</v>
      </c>
      <c r="J168" s="7">
        <v>22758</v>
      </c>
      <c r="K168" s="7">
        <v>20287</v>
      </c>
      <c r="L168" s="7">
        <v>16256</v>
      </c>
      <c r="M168" s="7">
        <v>8977</v>
      </c>
      <c r="N168" s="7">
        <v>18077</v>
      </c>
      <c r="O168" s="7">
        <v>20418</v>
      </c>
      <c r="P168" s="7">
        <v>21342</v>
      </c>
      <c r="Q168" s="7">
        <v>20937</v>
      </c>
      <c r="R168" s="7">
        <v>17881</v>
      </c>
      <c r="S168" s="7">
        <v>21185</v>
      </c>
      <c r="T168" s="7">
        <v>16223</v>
      </c>
      <c r="U168" s="31">
        <v>17260</v>
      </c>
      <c r="V168" s="7">
        <v>29016</v>
      </c>
      <c r="W168" s="7">
        <v>11735</v>
      </c>
      <c r="X168" s="7">
        <v>13655</v>
      </c>
      <c r="Y168" s="7">
        <v>26459</v>
      </c>
      <c r="Z168" s="7">
        <v>21458</v>
      </c>
      <c r="AA168" s="7">
        <v>20808</v>
      </c>
      <c r="AB168" s="7">
        <v>21476</v>
      </c>
      <c r="AC168" s="7">
        <v>14954</v>
      </c>
      <c r="AE168" s="76">
        <f t="shared" si="36"/>
        <v>29016</v>
      </c>
      <c r="AF168" s="8">
        <f t="shared" si="37"/>
        <v>8977</v>
      </c>
      <c r="AG168" s="19">
        <f t="shared" si="38"/>
        <v>7181.6</v>
      </c>
      <c r="AH168" s="19">
        <f t="shared" si="39"/>
        <v>6732.75</v>
      </c>
      <c r="AM168">
        <f t="shared" si="27"/>
        <v>0</v>
      </c>
      <c r="AS168">
        <f t="shared" si="28"/>
        <v>0</v>
      </c>
      <c r="AT168">
        <f t="shared" si="29"/>
        <v>0</v>
      </c>
      <c r="AU168" s="32" t="str">
        <f t="shared" si="30"/>
        <v xml:space="preserve"> </v>
      </c>
      <c r="AV168">
        <f t="shared" si="31"/>
        <v>0</v>
      </c>
      <c r="AW168" s="32" t="str">
        <f t="shared" si="32"/>
        <v xml:space="preserve"> </v>
      </c>
      <c r="AX168" s="32" t="str" cm="1">
        <f t="array" ref="AX168">_xlfn.IFS(AQ168=0," ",AW168=20%,20%,AW168=25%,25%,AW168&lt;20%,"MV",AW168=21%,"MV",AW168=22%,"MV",AW168=23%,"MV",AW168=24%,MV)</f>
        <v xml:space="preserve"> </v>
      </c>
    </row>
    <row r="169" spans="1:50">
      <c r="A169" s="3">
        <v>140</v>
      </c>
      <c r="B169" s="1" t="s">
        <v>159</v>
      </c>
      <c r="C169" s="2" t="s">
        <v>367</v>
      </c>
      <c r="D169" s="7">
        <v>40220</v>
      </c>
      <c r="E169" s="7">
        <v>39013</v>
      </c>
      <c r="F169" s="7">
        <v>18528</v>
      </c>
      <c r="G169" s="7">
        <v>37122</v>
      </c>
      <c r="H169" s="7">
        <v>39744</v>
      </c>
      <c r="I169" s="7">
        <v>28658</v>
      </c>
      <c r="J169" s="7">
        <v>47207</v>
      </c>
      <c r="K169" s="7">
        <v>633715</v>
      </c>
      <c r="L169" s="7">
        <v>16256</v>
      </c>
      <c r="M169" s="7">
        <v>13664</v>
      </c>
      <c r="N169" s="7">
        <v>56050</v>
      </c>
      <c r="O169" s="7">
        <v>28229</v>
      </c>
      <c r="P169" s="7">
        <v>121057</v>
      </c>
      <c r="Q169" s="7">
        <v>41875</v>
      </c>
      <c r="R169" s="7">
        <v>17881</v>
      </c>
      <c r="S169" s="7">
        <v>74282</v>
      </c>
      <c r="T169" s="7">
        <v>22427</v>
      </c>
      <c r="U169" s="31">
        <v>30130</v>
      </c>
      <c r="V169" s="7">
        <v>48361</v>
      </c>
      <c r="W169" s="7">
        <v>19137</v>
      </c>
      <c r="X169" s="7">
        <v>13655</v>
      </c>
      <c r="Y169" s="7">
        <v>49589</v>
      </c>
      <c r="Z169" s="7">
        <v>29650</v>
      </c>
      <c r="AA169" s="7">
        <v>97534</v>
      </c>
      <c r="AB169" s="7">
        <v>29690</v>
      </c>
      <c r="AC169" s="7">
        <v>42184</v>
      </c>
      <c r="AE169" s="76">
        <f t="shared" si="36"/>
        <v>633715</v>
      </c>
      <c r="AF169" s="8">
        <f t="shared" si="37"/>
        <v>13655</v>
      </c>
      <c r="AG169" s="19">
        <f t="shared" si="38"/>
        <v>10924</v>
      </c>
      <c r="AH169" s="19">
        <f t="shared" si="39"/>
        <v>10241.25</v>
      </c>
      <c r="AM169">
        <f t="shared" si="27"/>
        <v>0</v>
      </c>
      <c r="AS169">
        <f t="shared" si="28"/>
        <v>0</v>
      </c>
      <c r="AT169">
        <f t="shared" si="29"/>
        <v>0</v>
      </c>
      <c r="AU169" s="32" t="str">
        <f t="shared" si="30"/>
        <v xml:space="preserve"> </v>
      </c>
      <c r="AV169">
        <f t="shared" si="31"/>
        <v>0</v>
      </c>
      <c r="AW169" s="32" t="str">
        <f t="shared" si="32"/>
        <v xml:space="preserve"> </v>
      </c>
      <c r="AX169" s="32" t="str" cm="1">
        <f t="array" ref="AX169">_xlfn.IFS(AQ169=0," ",AW169=20%,20%,AW169=25%,25%,AW169&lt;20%,"MV",AW169=21%,"MV",AW169=22%,"MV",AW169=23%,"MV",AW169=24%,MV)</f>
        <v xml:space="preserve"> </v>
      </c>
    </row>
    <row r="170" spans="1:50">
      <c r="A170" s="3">
        <v>141</v>
      </c>
      <c r="B170" s="1" t="s">
        <v>160</v>
      </c>
      <c r="C170" s="2" t="s">
        <v>367</v>
      </c>
      <c r="D170" s="7">
        <v>1954</v>
      </c>
      <c r="E170" s="7">
        <v>2677</v>
      </c>
      <c r="F170" s="7">
        <v>1800</v>
      </c>
      <c r="G170" s="7">
        <v>2239</v>
      </c>
      <c r="H170" s="7">
        <v>1978</v>
      </c>
      <c r="I170" s="7">
        <v>3133</v>
      </c>
      <c r="J170" s="7">
        <v>2846</v>
      </c>
      <c r="K170" s="7">
        <v>4747</v>
      </c>
      <c r="L170" s="7">
        <v>2277</v>
      </c>
      <c r="M170" s="7">
        <v>1805</v>
      </c>
      <c r="N170" s="7">
        <v>2731</v>
      </c>
      <c r="O170" s="7">
        <v>3086</v>
      </c>
      <c r="P170" s="7">
        <v>2742</v>
      </c>
      <c r="Q170" s="7">
        <v>2601</v>
      </c>
      <c r="R170" s="7">
        <v>2277</v>
      </c>
      <c r="S170" s="7">
        <v>3677</v>
      </c>
      <c r="T170" s="7">
        <v>2451</v>
      </c>
      <c r="U170" s="31">
        <v>2394</v>
      </c>
      <c r="V170" s="7">
        <v>1935</v>
      </c>
      <c r="W170" s="7">
        <v>1861</v>
      </c>
      <c r="X170" s="7">
        <v>2341</v>
      </c>
      <c r="Y170" s="7">
        <v>2336</v>
      </c>
      <c r="Z170" s="7">
        <v>3251</v>
      </c>
      <c r="AA170" s="7">
        <v>2991</v>
      </c>
      <c r="AB170" s="7">
        <v>3244</v>
      </c>
      <c r="AC170" s="7">
        <v>2299</v>
      </c>
      <c r="AE170" s="76">
        <f t="shared" si="36"/>
        <v>4747</v>
      </c>
      <c r="AF170" s="8">
        <f t="shared" si="37"/>
        <v>1800</v>
      </c>
      <c r="AG170" s="19">
        <f t="shared" si="38"/>
        <v>1440</v>
      </c>
      <c r="AH170" s="19">
        <f t="shared" si="39"/>
        <v>1350</v>
      </c>
      <c r="AM170">
        <f t="shared" si="27"/>
        <v>0</v>
      </c>
      <c r="AS170">
        <f t="shared" si="28"/>
        <v>0</v>
      </c>
      <c r="AT170">
        <f t="shared" si="29"/>
        <v>0</v>
      </c>
      <c r="AU170" s="32" t="str">
        <f t="shared" si="30"/>
        <v xml:space="preserve"> </v>
      </c>
      <c r="AV170">
        <f t="shared" si="31"/>
        <v>0</v>
      </c>
      <c r="AW170" s="32" t="str">
        <f t="shared" si="32"/>
        <v xml:space="preserve"> </v>
      </c>
      <c r="AX170" s="32" t="str" cm="1">
        <f t="array" ref="AX170">_xlfn.IFS(AQ170=0," ",AW170=20%,20%,AW170=25%,25%,AW170&lt;20%,"MV",AW170=21%,"MV",AW170=22%,"MV",AW170=23%,"MV",AW170=24%,MV)</f>
        <v xml:space="preserve"> </v>
      </c>
    </row>
    <row r="171" spans="1:50">
      <c r="A171" s="3">
        <v>142</v>
      </c>
      <c r="B171" s="1" t="s">
        <v>161</v>
      </c>
      <c r="C171" s="2" t="s">
        <v>367</v>
      </c>
      <c r="D171" s="7">
        <v>15324</v>
      </c>
      <c r="E171" s="7">
        <v>14420</v>
      </c>
      <c r="F171" s="7">
        <v>11851</v>
      </c>
      <c r="G171" s="7">
        <v>14012</v>
      </c>
      <c r="H171" s="7">
        <v>15144</v>
      </c>
      <c r="I171" s="7">
        <v>20061</v>
      </c>
      <c r="J171" s="7">
        <v>15634</v>
      </c>
      <c r="K171" s="7">
        <v>29520</v>
      </c>
      <c r="L171" s="7">
        <v>9155</v>
      </c>
      <c r="M171" s="7">
        <v>11425</v>
      </c>
      <c r="N171" s="7">
        <v>14305</v>
      </c>
      <c r="O171" s="7">
        <v>19761</v>
      </c>
      <c r="P171" s="7">
        <v>12834</v>
      </c>
      <c r="Q171" s="7">
        <v>16256</v>
      </c>
      <c r="R171" s="7">
        <v>12359</v>
      </c>
      <c r="S171" s="7">
        <v>18199</v>
      </c>
      <c r="T171" s="7">
        <v>15698</v>
      </c>
      <c r="U171" s="31">
        <v>12846</v>
      </c>
      <c r="V171" s="7">
        <v>14245</v>
      </c>
      <c r="W171" s="7">
        <v>12025</v>
      </c>
      <c r="X171" s="7">
        <v>12679</v>
      </c>
      <c r="Y171" s="7">
        <v>16600</v>
      </c>
      <c r="Z171" s="7">
        <v>20716</v>
      </c>
      <c r="AA171" s="7">
        <v>24709</v>
      </c>
      <c r="AB171" s="7">
        <v>20782</v>
      </c>
      <c r="AC171" s="7">
        <v>15030</v>
      </c>
      <c r="AE171" s="76">
        <f t="shared" si="36"/>
        <v>29520</v>
      </c>
      <c r="AF171" s="8">
        <f t="shared" si="37"/>
        <v>9155</v>
      </c>
      <c r="AG171" s="19">
        <f t="shared" si="38"/>
        <v>7324</v>
      </c>
      <c r="AH171" s="19">
        <f t="shared" si="39"/>
        <v>6866.25</v>
      </c>
      <c r="AM171">
        <f t="shared" si="27"/>
        <v>0</v>
      </c>
      <c r="AS171">
        <f t="shared" si="28"/>
        <v>0</v>
      </c>
      <c r="AT171">
        <f t="shared" si="29"/>
        <v>0</v>
      </c>
      <c r="AU171" s="32" t="str">
        <f t="shared" si="30"/>
        <v xml:space="preserve"> </v>
      </c>
      <c r="AV171">
        <f t="shared" si="31"/>
        <v>0</v>
      </c>
      <c r="AW171" s="32" t="str">
        <f t="shared" si="32"/>
        <v xml:space="preserve"> </v>
      </c>
      <c r="AX171" s="32" t="str" cm="1">
        <f t="array" ref="AX171">_xlfn.IFS(AQ171=0," ",AW171=20%,20%,AW171=25%,25%,AW171&lt;20%,"MV",AW171=21%,"MV",AW171=22%,"MV",AW171=23%,"MV",AW171=24%,MV)</f>
        <v xml:space="preserve"> </v>
      </c>
    </row>
    <row r="172" spans="1:50">
      <c r="A172" s="3">
        <v>143</v>
      </c>
      <c r="B172" s="1" t="s">
        <v>162</v>
      </c>
      <c r="C172" s="2" t="s">
        <v>367</v>
      </c>
      <c r="D172" s="7">
        <v>15999</v>
      </c>
      <c r="E172" s="7">
        <v>14683</v>
      </c>
      <c r="F172" s="7">
        <v>11851</v>
      </c>
      <c r="G172" s="7">
        <v>13162</v>
      </c>
      <c r="H172" s="7">
        <v>16190</v>
      </c>
      <c r="I172" s="7">
        <v>19857</v>
      </c>
      <c r="J172" s="7">
        <v>17414</v>
      </c>
      <c r="K172" s="7">
        <v>31719</v>
      </c>
      <c r="L172" s="7">
        <v>10339</v>
      </c>
      <c r="M172" s="7">
        <v>9787</v>
      </c>
      <c r="N172" s="7">
        <v>14695</v>
      </c>
      <c r="O172" s="7">
        <v>19559</v>
      </c>
      <c r="P172" s="7">
        <v>13520</v>
      </c>
      <c r="Q172" s="7">
        <v>17036</v>
      </c>
      <c r="R172" s="7">
        <v>13958</v>
      </c>
      <c r="S172" s="7">
        <v>18013</v>
      </c>
      <c r="T172" s="7">
        <v>15539</v>
      </c>
      <c r="U172" s="31">
        <v>13368</v>
      </c>
      <c r="V172" s="7">
        <v>15050</v>
      </c>
      <c r="W172" s="7">
        <v>12131</v>
      </c>
      <c r="X172" s="7">
        <v>13655</v>
      </c>
      <c r="Y172" s="7">
        <v>17539</v>
      </c>
      <c r="Z172" s="7">
        <v>20599</v>
      </c>
      <c r="AA172" s="7">
        <v>29000</v>
      </c>
      <c r="AB172" s="7">
        <v>20570</v>
      </c>
      <c r="AC172" s="7">
        <v>15099</v>
      </c>
      <c r="AE172" s="76">
        <f t="shared" si="36"/>
        <v>31719</v>
      </c>
      <c r="AF172" s="8">
        <f t="shared" si="37"/>
        <v>9787</v>
      </c>
      <c r="AG172" s="19">
        <f t="shared" si="38"/>
        <v>7829.6</v>
      </c>
      <c r="AH172" s="19">
        <f t="shared" si="39"/>
        <v>7340.25</v>
      </c>
      <c r="AK172">
        <v>60</v>
      </c>
      <c r="AL172" s="24">
        <v>60</v>
      </c>
      <c r="AM172">
        <f t="shared" si="27"/>
        <v>0</v>
      </c>
      <c r="AO172" s="80">
        <v>440415</v>
      </c>
      <c r="AP172" s="83">
        <f>AO172/AK172</f>
        <v>7340.25</v>
      </c>
      <c r="AQ172" s="28">
        <v>7340.25</v>
      </c>
      <c r="AR172" s="85">
        <f>AP172-AQ172</f>
        <v>0</v>
      </c>
      <c r="AS172">
        <f t="shared" si="28"/>
        <v>13368</v>
      </c>
      <c r="AT172">
        <f t="shared" si="29"/>
        <v>6027.75</v>
      </c>
      <c r="AU172" s="32">
        <f t="shared" si="30"/>
        <v>0.45090888689407538</v>
      </c>
      <c r="AV172">
        <f t="shared" si="31"/>
        <v>440415</v>
      </c>
      <c r="AW172" s="32">
        <f t="shared" si="32"/>
        <v>0.25</v>
      </c>
      <c r="AX172" s="32" cm="1">
        <f t="array" ref="AX172">_xlfn.IFS(AQ172=0," ",AW172=20%,20%,AW172=25%,25%,AW172&lt;20%,"MV",AW172=21%,"MV",AW172=22%,"MV",AW172=23%,"MV",AW172=24%,MV)</f>
        <v>0.25</v>
      </c>
    </row>
    <row r="173" spans="1:50">
      <c r="A173" s="3">
        <v>144</v>
      </c>
      <c r="B173" s="1" t="s">
        <v>163</v>
      </c>
      <c r="C173" s="2" t="s">
        <v>367</v>
      </c>
      <c r="D173" s="7">
        <v>18099</v>
      </c>
      <c r="E173" s="7">
        <v>12560</v>
      </c>
      <c r="F173" s="7">
        <v>17303</v>
      </c>
      <c r="G173" s="7">
        <v>13045</v>
      </c>
      <c r="H173" s="7">
        <v>17885</v>
      </c>
      <c r="I173" s="7">
        <v>18269</v>
      </c>
      <c r="J173" s="7">
        <v>16515</v>
      </c>
      <c r="K173" s="7">
        <v>36101</v>
      </c>
      <c r="L173" s="7">
        <v>15150</v>
      </c>
      <c r="M173" s="7">
        <v>11573</v>
      </c>
      <c r="N173" s="7">
        <v>15736</v>
      </c>
      <c r="O173" s="7">
        <v>17998</v>
      </c>
      <c r="P173" s="7">
        <v>14491</v>
      </c>
      <c r="Q173" s="7">
        <v>23018</v>
      </c>
      <c r="R173" s="7">
        <v>12874</v>
      </c>
      <c r="S173" s="7">
        <v>13927</v>
      </c>
      <c r="T173" s="7">
        <v>14298</v>
      </c>
      <c r="U173" s="31">
        <v>11594</v>
      </c>
      <c r="V173" s="7">
        <v>16824</v>
      </c>
      <c r="W173" s="7">
        <v>10395</v>
      </c>
      <c r="X173" s="7">
        <v>14630</v>
      </c>
      <c r="Y173" s="7">
        <v>17827</v>
      </c>
      <c r="Z173" s="7">
        <v>18882</v>
      </c>
      <c r="AA173" s="7">
        <v>27309</v>
      </c>
      <c r="AB173" s="7">
        <v>18925</v>
      </c>
      <c r="AC173" s="7">
        <v>16482</v>
      </c>
      <c r="AE173" s="76">
        <f t="shared" si="36"/>
        <v>36101</v>
      </c>
      <c r="AF173" s="8">
        <f t="shared" si="37"/>
        <v>10395</v>
      </c>
      <c r="AG173" s="19">
        <f t="shared" si="38"/>
        <v>8316</v>
      </c>
      <c r="AH173" s="19">
        <f t="shared" si="39"/>
        <v>7796.25</v>
      </c>
      <c r="AM173">
        <f t="shared" si="27"/>
        <v>0</v>
      </c>
      <c r="AS173">
        <f t="shared" si="28"/>
        <v>0</v>
      </c>
      <c r="AT173">
        <f t="shared" si="29"/>
        <v>0</v>
      </c>
      <c r="AU173" s="32" t="str">
        <f t="shared" si="30"/>
        <v xml:space="preserve"> </v>
      </c>
      <c r="AV173">
        <f t="shared" si="31"/>
        <v>0</v>
      </c>
      <c r="AW173" s="32" t="str">
        <f t="shared" si="32"/>
        <v xml:space="preserve"> </v>
      </c>
      <c r="AX173" s="32" t="str" cm="1">
        <f t="array" ref="AX173">_xlfn.IFS(AQ173=0," ",AW173=20%,20%,AW173=25%,25%,AW173&lt;20%,"MV",AW173=21%,"MV",AW173=22%,"MV",AW173=23%,"MV",AW173=24%,MV)</f>
        <v xml:space="preserve"> </v>
      </c>
    </row>
    <row r="174" spans="1:50">
      <c r="A174" s="3">
        <v>145</v>
      </c>
      <c r="B174" s="1" t="s">
        <v>164</v>
      </c>
      <c r="C174" s="2" t="s">
        <v>367</v>
      </c>
      <c r="D174" s="7">
        <v>20136</v>
      </c>
      <c r="E174" s="7">
        <v>15958</v>
      </c>
      <c r="F174" s="7">
        <v>17303</v>
      </c>
      <c r="G174" s="7">
        <v>14271</v>
      </c>
      <c r="H174" s="7">
        <v>20377</v>
      </c>
      <c r="I174" s="7">
        <v>23789</v>
      </c>
      <c r="J174" s="7">
        <v>20027</v>
      </c>
      <c r="K174" s="7">
        <v>43627</v>
      </c>
      <c r="L174" s="7">
        <v>15150</v>
      </c>
      <c r="M174" s="7">
        <v>11832</v>
      </c>
      <c r="N174" s="7">
        <v>16646</v>
      </c>
      <c r="O174" s="7">
        <v>23434</v>
      </c>
      <c r="P174" s="7">
        <v>14886</v>
      </c>
      <c r="Q174" s="7">
        <v>25099</v>
      </c>
      <c r="R174" s="7">
        <v>13460</v>
      </c>
      <c r="S174" s="7">
        <v>21582</v>
      </c>
      <c r="T174" s="7">
        <v>18617</v>
      </c>
      <c r="U174" s="31">
        <v>15451</v>
      </c>
      <c r="V174" s="7">
        <v>18942</v>
      </c>
      <c r="W174" s="7">
        <v>12800</v>
      </c>
      <c r="X174" s="7">
        <v>15215</v>
      </c>
      <c r="Y174" s="7">
        <v>18974</v>
      </c>
      <c r="Z174" s="7">
        <v>24565</v>
      </c>
      <c r="AA174" s="7">
        <v>31991</v>
      </c>
      <c r="AB174" s="7">
        <v>24647</v>
      </c>
      <c r="AC174" s="7">
        <v>17215</v>
      </c>
      <c r="AE174" s="76">
        <f t="shared" si="36"/>
        <v>43627</v>
      </c>
      <c r="AF174" s="8">
        <f t="shared" si="37"/>
        <v>11832</v>
      </c>
      <c r="AG174" s="19">
        <f t="shared" si="38"/>
        <v>9465.6</v>
      </c>
      <c r="AH174" s="19">
        <f t="shared" si="39"/>
        <v>8874</v>
      </c>
      <c r="AM174">
        <f t="shared" si="27"/>
        <v>0</v>
      </c>
      <c r="AS174">
        <f t="shared" si="28"/>
        <v>0</v>
      </c>
      <c r="AT174">
        <f t="shared" si="29"/>
        <v>0</v>
      </c>
      <c r="AU174" s="32" t="str">
        <f t="shared" si="30"/>
        <v xml:space="preserve"> </v>
      </c>
      <c r="AV174">
        <f t="shared" si="31"/>
        <v>0</v>
      </c>
      <c r="AW174" s="32" t="str">
        <f t="shared" si="32"/>
        <v xml:space="preserve"> </v>
      </c>
      <c r="AX174" s="32" t="str" cm="1">
        <f t="array" ref="AX174">_xlfn.IFS(AQ174=0," ",AW174=20%,20%,AW174=25%,25%,AW174&lt;20%,"MV",AW174=21%,"MV",AW174=22%,"MV",AW174=23%,"MV",AW174=24%,MV)</f>
        <v xml:space="preserve"> </v>
      </c>
    </row>
    <row r="175" spans="1:50">
      <c r="A175" s="3">
        <v>146</v>
      </c>
      <c r="B175" s="1" t="s">
        <v>165</v>
      </c>
      <c r="C175" s="2" t="s">
        <v>367</v>
      </c>
      <c r="D175" s="7">
        <v>19540</v>
      </c>
      <c r="E175" s="7">
        <v>24352</v>
      </c>
      <c r="F175" s="7">
        <v>21795</v>
      </c>
      <c r="G175" s="7">
        <v>25011</v>
      </c>
      <c r="H175" s="7">
        <v>19309</v>
      </c>
      <c r="I175" s="7">
        <v>30449</v>
      </c>
      <c r="J175" s="7">
        <v>26815</v>
      </c>
      <c r="K175" s="7">
        <v>49595</v>
      </c>
      <c r="L175" s="7">
        <v>20126</v>
      </c>
      <c r="M175" s="7">
        <v>18931</v>
      </c>
      <c r="N175" s="7">
        <v>24709</v>
      </c>
      <c r="O175" s="7">
        <v>29994</v>
      </c>
      <c r="P175" s="7">
        <v>26044</v>
      </c>
      <c r="Q175" s="7">
        <v>27700</v>
      </c>
      <c r="R175" s="7">
        <v>22139</v>
      </c>
      <c r="S175" s="7">
        <v>26742</v>
      </c>
      <c r="T175" s="7">
        <v>23828</v>
      </c>
      <c r="U175" s="31">
        <v>22734</v>
      </c>
      <c r="V175" s="7">
        <v>19507</v>
      </c>
      <c r="W175" s="7">
        <v>21224</v>
      </c>
      <c r="X175" s="7">
        <v>24383</v>
      </c>
      <c r="Y175" s="7">
        <v>23428</v>
      </c>
      <c r="Z175" s="7">
        <v>31549</v>
      </c>
      <c r="AA175" s="7">
        <v>37713</v>
      </c>
      <c r="AB175" s="7">
        <v>31543</v>
      </c>
      <c r="AC175" s="7">
        <v>27594</v>
      </c>
      <c r="AE175" s="76">
        <f t="shared" si="36"/>
        <v>49595</v>
      </c>
      <c r="AF175" s="8">
        <f t="shared" si="37"/>
        <v>18931</v>
      </c>
      <c r="AG175" s="19">
        <f t="shared" si="38"/>
        <v>15144.8</v>
      </c>
      <c r="AH175" s="19">
        <f t="shared" si="39"/>
        <v>14198.25</v>
      </c>
      <c r="AM175">
        <f t="shared" si="27"/>
        <v>0</v>
      </c>
      <c r="AS175">
        <f t="shared" si="28"/>
        <v>0</v>
      </c>
      <c r="AT175">
        <f t="shared" si="29"/>
        <v>0</v>
      </c>
      <c r="AU175" s="32" t="str">
        <f t="shared" si="30"/>
        <v xml:space="preserve"> </v>
      </c>
      <c r="AV175">
        <f t="shared" si="31"/>
        <v>0</v>
      </c>
      <c r="AW175" s="32" t="str">
        <f t="shared" si="32"/>
        <v xml:space="preserve"> </v>
      </c>
      <c r="AX175" s="32" t="str" cm="1">
        <f t="array" ref="AX175">_xlfn.IFS(AQ175=0," ",AW175=20%,20%,AW175=25%,25%,AW175&lt;20%,"MV",AW175=21%,"MV",AW175=22%,"MV",AW175=23%,"MV",AW175=24%,MV)</f>
        <v xml:space="preserve"> </v>
      </c>
    </row>
    <row r="176" spans="1:50">
      <c r="A176" s="3">
        <v>147</v>
      </c>
      <c r="B176" s="1" t="s">
        <v>166</v>
      </c>
      <c r="C176" s="2" t="s">
        <v>367</v>
      </c>
      <c r="D176" s="7">
        <v>21245</v>
      </c>
      <c r="E176" s="7">
        <v>21818</v>
      </c>
      <c r="F176" s="7">
        <v>18667</v>
      </c>
      <c r="G176" s="7">
        <v>22173</v>
      </c>
      <c r="H176" s="7">
        <v>21499</v>
      </c>
      <c r="I176" s="7">
        <v>29962</v>
      </c>
      <c r="J176" s="7">
        <v>23889</v>
      </c>
      <c r="K176" s="7">
        <v>39648</v>
      </c>
      <c r="L176" s="7">
        <v>16515</v>
      </c>
      <c r="M176" s="7">
        <v>17633</v>
      </c>
      <c r="N176" s="7">
        <v>23409</v>
      </c>
      <c r="O176" s="7">
        <v>29516</v>
      </c>
      <c r="P176" s="7">
        <v>24123</v>
      </c>
      <c r="Q176" s="7">
        <v>27960</v>
      </c>
      <c r="R176" s="7">
        <v>18168</v>
      </c>
      <c r="S176" s="7">
        <v>23937</v>
      </c>
      <c r="T176" s="7">
        <v>23448</v>
      </c>
      <c r="U176" s="31">
        <v>19529</v>
      </c>
      <c r="V176" s="7">
        <v>17273</v>
      </c>
      <c r="W176" s="7">
        <v>19947</v>
      </c>
      <c r="X176" s="7">
        <v>23994</v>
      </c>
      <c r="Y176" s="7">
        <v>26459</v>
      </c>
      <c r="Z176" s="7">
        <v>31042</v>
      </c>
      <c r="AA176" s="7">
        <v>34592</v>
      </c>
      <c r="AB176" s="7">
        <v>31039</v>
      </c>
      <c r="AC176" s="7">
        <v>25843</v>
      </c>
      <c r="AE176" s="76">
        <f t="shared" si="36"/>
        <v>39648</v>
      </c>
      <c r="AF176" s="8">
        <f t="shared" si="37"/>
        <v>16515</v>
      </c>
      <c r="AG176" s="19">
        <f t="shared" si="38"/>
        <v>13212</v>
      </c>
      <c r="AH176" s="19">
        <f t="shared" si="39"/>
        <v>12386.25</v>
      </c>
      <c r="AM176">
        <f t="shared" si="27"/>
        <v>0</v>
      </c>
      <c r="AS176">
        <f t="shared" si="28"/>
        <v>0</v>
      </c>
      <c r="AT176">
        <f t="shared" si="29"/>
        <v>0</v>
      </c>
      <c r="AU176" s="32" t="str">
        <f t="shared" si="30"/>
        <v xml:space="preserve"> </v>
      </c>
      <c r="AV176">
        <f t="shared" si="31"/>
        <v>0</v>
      </c>
      <c r="AW176" s="32" t="str">
        <f t="shared" si="32"/>
        <v xml:space="preserve"> </v>
      </c>
      <c r="AX176" s="32" t="str" cm="1">
        <f t="array" ref="AX176">_xlfn.IFS(AQ176=0," ",AW176=20%,20%,AW176=25%,25%,AW176&lt;20%,"MV",AW176=21%,"MV",AW176=22%,"MV",AW176=23%,"MV",AW176=24%,MV)</f>
        <v xml:space="preserve"> </v>
      </c>
    </row>
    <row r="177" spans="1:50">
      <c r="A177" s="3">
        <v>148</v>
      </c>
      <c r="B177" s="1" t="s">
        <v>167</v>
      </c>
      <c r="C177" s="2" t="s">
        <v>367</v>
      </c>
      <c r="D177" s="7">
        <v>28336</v>
      </c>
      <c r="E177" s="7">
        <v>33113</v>
      </c>
      <c r="F177" s="7">
        <v>27633</v>
      </c>
      <c r="G177" s="7">
        <v>54119</v>
      </c>
      <c r="H177" s="7">
        <v>28001</v>
      </c>
      <c r="I177" s="7">
        <v>45984</v>
      </c>
      <c r="J177" s="7">
        <v>40314</v>
      </c>
      <c r="K177" s="7">
        <v>68489</v>
      </c>
      <c r="L177" s="7">
        <v>28609</v>
      </c>
      <c r="M177" s="7">
        <v>26756</v>
      </c>
      <c r="N177" s="7">
        <v>36152</v>
      </c>
      <c r="O177" s="7">
        <v>45296</v>
      </c>
      <c r="P177" s="7">
        <v>61642</v>
      </c>
      <c r="Q177" s="7">
        <v>34722</v>
      </c>
      <c r="R177" s="7">
        <v>31471</v>
      </c>
      <c r="S177" s="7">
        <v>41716</v>
      </c>
      <c r="T177" s="7">
        <v>35986</v>
      </c>
      <c r="U177" s="31">
        <v>32924</v>
      </c>
      <c r="V177" s="7">
        <v>43077</v>
      </c>
      <c r="W177" s="7">
        <v>28807</v>
      </c>
      <c r="X177" s="7">
        <v>28480</v>
      </c>
      <c r="Y177" s="7">
        <v>39250</v>
      </c>
      <c r="Z177" s="7">
        <v>47779</v>
      </c>
      <c r="AA177" s="7">
        <v>45516</v>
      </c>
      <c r="AB177" s="7">
        <v>47638</v>
      </c>
      <c r="AC177" s="7">
        <v>41602</v>
      </c>
      <c r="AE177" s="76">
        <f t="shared" si="36"/>
        <v>68489</v>
      </c>
      <c r="AF177" s="8">
        <f t="shared" si="37"/>
        <v>26756</v>
      </c>
      <c r="AG177" s="19">
        <f t="shared" si="38"/>
        <v>21404.799999999999</v>
      </c>
      <c r="AH177" s="19">
        <f t="shared" si="39"/>
        <v>20067</v>
      </c>
      <c r="AK177">
        <v>60</v>
      </c>
      <c r="AL177" s="24">
        <v>60</v>
      </c>
      <c r="AM177">
        <f t="shared" si="27"/>
        <v>0</v>
      </c>
      <c r="AO177" s="80">
        <v>1204020</v>
      </c>
      <c r="AP177" s="83">
        <f>AO177/AK177</f>
        <v>20067</v>
      </c>
      <c r="AQ177" s="28">
        <v>20067</v>
      </c>
      <c r="AR177" s="85">
        <f>AP177-AQ177</f>
        <v>0</v>
      </c>
      <c r="AS177">
        <f t="shared" si="28"/>
        <v>32924</v>
      </c>
      <c r="AT177">
        <f t="shared" si="29"/>
        <v>12857</v>
      </c>
      <c r="AU177" s="32">
        <f t="shared" si="30"/>
        <v>0.39050540639047504</v>
      </c>
      <c r="AV177">
        <f t="shared" si="31"/>
        <v>1204020</v>
      </c>
      <c r="AW177" s="32">
        <f t="shared" si="32"/>
        <v>0.25</v>
      </c>
      <c r="AX177" s="32" cm="1">
        <f t="array" ref="AX177">_xlfn.IFS(AQ177=0," ",AW177=20%,20%,AW177=25%,25%,AW177&lt;20%,"MV",AW177=21%,"MV",AW177=22%,"MV",AW177=23%,"MV",AW177=24%,MV)</f>
        <v>0.25</v>
      </c>
    </row>
    <row r="178" spans="1:50">
      <c r="A178" s="3">
        <v>149</v>
      </c>
      <c r="B178" s="1" t="s">
        <v>168</v>
      </c>
      <c r="C178" s="2" t="s">
        <v>367</v>
      </c>
      <c r="D178" s="7">
        <v>38866</v>
      </c>
      <c r="E178" s="7">
        <v>33258</v>
      </c>
      <c r="F178" s="7">
        <v>27633</v>
      </c>
      <c r="G178" s="7">
        <v>30739</v>
      </c>
      <c r="H178" s="7">
        <v>39331</v>
      </c>
      <c r="I178" s="7">
        <v>39126</v>
      </c>
      <c r="J178" s="7">
        <v>34071</v>
      </c>
      <c r="K178" s="7">
        <v>55694</v>
      </c>
      <c r="L178" s="7">
        <v>23077</v>
      </c>
      <c r="M178" s="7">
        <v>24410</v>
      </c>
      <c r="N178" s="7">
        <v>34852</v>
      </c>
      <c r="O178" s="7">
        <v>38541</v>
      </c>
      <c r="P178" s="7">
        <v>37645</v>
      </c>
      <c r="Q178" s="7">
        <v>38103</v>
      </c>
      <c r="R178" s="7">
        <v>28845</v>
      </c>
      <c r="S178" s="7">
        <v>35496</v>
      </c>
      <c r="T178" s="7">
        <v>30621</v>
      </c>
      <c r="U178" s="31">
        <v>28955</v>
      </c>
      <c r="V178" s="7">
        <v>42669</v>
      </c>
      <c r="W178" s="7">
        <v>28330</v>
      </c>
      <c r="X178" s="7">
        <v>27797</v>
      </c>
      <c r="Y178" s="7">
        <v>44456</v>
      </c>
      <c r="Z178" s="7">
        <v>40587</v>
      </c>
      <c r="AA178" s="7">
        <v>42915</v>
      </c>
      <c r="AB178" s="7">
        <v>40534</v>
      </c>
      <c r="AC178" s="7">
        <v>39775</v>
      </c>
      <c r="AE178" s="76">
        <f t="shared" si="36"/>
        <v>55694</v>
      </c>
      <c r="AF178" s="8">
        <f t="shared" si="37"/>
        <v>23077</v>
      </c>
      <c r="AG178" s="19">
        <f t="shared" si="38"/>
        <v>18461.599999999999</v>
      </c>
      <c r="AH178" s="19">
        <f t="shared" si="39"/>
        <v>17307.75</v>
      </c>
      <c r="AM178">
        <f t="shared" si="27"/>
        <v>0</v>
      </c>
      <c r="AS178">
        <f t="shared" si="28"/>
        <v>0</v>
      </c>
      <c r="AT178">
        <f t="shared" si="29"/>
        <v>0</v>
      </c>
      <c r="AU178" s="32" t="str">
        <f t="shared" si="30"/>
        <v xml:space="preserve"> </v>
      </c>
      <c r="AV178">
        <f t="shared" si="31"/>
        <v>0</v>
      </c>
      <c r="AW178" s="32" t="str">
        <f t="shared" si="32"/>
        <v xml:space="preserve"> </v>
      </c>
      <c r="AX178" s="32" t="str" cm="1">
        <f t="array" ref="AX178">_xlfn.IFS(AQ178=0," ",AW178=20%,20%,AW178=25%,25%,AW178&lt;20%,"MV",AW178=21%,"MV",AW178=22%,"MV",AW178=23%,"MV",AW178=24%,MV)</f>
        <v xml:space="preserve"> </v>
      </c>
    </row>
    <row r="179" spans="1:50">
      <c r="A179" s="3">
        <v>150</v>
      </c>
      <c r="B179" s="1" t="s">
        <v>169</v>
      </c>
      <c r="C179" s="2" t="s">
        <v>367</v>
      </c>
      <c r="D179" s="7">
        <v>6645</v>
      </c>
      <c r="E179" s="7">
        <v>9428</v>
      </c>
      <c r="F179" s="7">
        <v>6974</v>
      </c>
      <c r="G179" s="7">
        <v>7285</v>
      </c>
      <c r="H179" s="7">
        <v>6568</v>
      </c>
      <c r="I179" s="7">
        <v>10235</v>
      </c>
      <c r="J179" s="7">
        <v>9103</v>
      </c>
      <c r="K179" s="7">
        <v>14564</v>
      </c>
      <c r="L179" s="7">
        <v>6112</v>
      </c>
      <c r="M179" s="7">
        <v>5392</v>
      </c>
      <c r="N179" s="7">
        <v>8453</v>
      </c>
      <c r="O179" s="7">
        <v>10081</v>
      </c>
      <c r="P179" s="7">
        <v>70782</v>
      </c>
      <c r="Q179" s="7">
        <v>8843</v>
      </c>
      <c r="R179" s="7">
        <v>7335</v>
      </c>
      <c r="S179" s="7">
        <v>9924</v>
      </c>
      <c r="T179" s="7">
        <v>8010</v>
      </c>
      <c r="U179" s="31">
        <v>8076</v>
      </c>
      <c r="V179" s="7">
        <v>7298</v>
      </c>
      <c r="W179" s="7">
        <v>6476</v>
      </c>
      <c r="X179" s="7">
        <v>7803</v>
      </c>
      <c r="Y179" s="7">
        <v>8209</v>
      </c>
      <c r="Z179" s="7">
        <v>10599</v>
      </c>
      <c r="AA179" s="7">
        <v>12615</v>
      </c>
      <c r="AB179" s="7">
        <v>10603</v>
      </c>
      <c r="AC179" s="7">
        <v>48561</v>
      </c>
      <c r="AE179" s="76">
        <f t="shared" si="36"/>
        <v>70782</v>
      </c>
      <c r="AF179" s="8">
        <f t="shared" si="37"/>
        <v>5392</v>
      </c>
      <c r="AG179" s="19">
        <f t="shared" si="38"/>
        <v>4313.6000000000004</v>
      </c>
      <c r="AH179" s="19">
        <f t="shared" si="39"/>
        <v>4044</v>
      </c>
      <c r="AM179">
        <f t="shared" si="27"/>
        <v>0</v>
      </c>
      <c r="AS179">
        <f t="shared" si="28"/>
        <v>0</v>
      </c>
      <c r="AT179">
        <f t="shared" si="29"/>
        <v>0</v>
      </c>
      <c r="AU179" s="32" t="str">
        <f t="shared" si="30"/>
        <v xml:space="preserve"> </v>
      </c>
      <c r="AV179">
        <f t="shared" si="31"/>
        <v>0</v>
      </c>
      <c r="AW179" s="32" t="str">
        <f t="shared" si="32"/>
        <v xml:space="preserve"> </v>
      </c>
      <c r="AX179" s="32" t="str" cm="1">
        <f t="array" ref="AX179">_xlfn.IFS(AQ179=0," ",AW179=20%,20%,AW179=25%,25%,AW179&lt;20%,"MV",AW179=21%,"MV",AW179=22%,"MV",AW179=23%,"MV",AW179=24%,MV)</f>
        <v xml:space="preserve"> </v>
      </c>
    </row>
    <row r="180" spans="1:50">
      <c r="A180" s="3">
        <v>151</v>
      </c>
      <c r="B180" s="1" t="s">
        <v>170</v>
      </c>
      <c r="C180" s="2" t="s">
        <v>367</v>
      </c>
      <c r="D180" s="7">
        <v>7560</v>
      </c>
      <c r="E180" s="7">
        <v>8814</v>
      </c>
      <c r="F180" s="7">
        <v>8424</v>
      </c>
      <c r="G180" s="7">
        <v>10171</v>
      </c>
      <c r="H180" s="7">
        <v>7649</v>
      </c>
      <c r="I180" s="7">
        <v>11259</v>
      </c>
      <c r="J180" s="7">
        <v>9364</v>
      </c>
      <c r="K180" s="7">
        <v>17476</v>
      </c>
      <c r="L180" s="7">
        <v>8713</v>
      </c>
      <c r="M180" s="7">
        <v>6105</v>
      </c>
      <c r="N180" s="7">
        <v>9103</v>
      </c>
      <c r="O180" s="7">
        <v>11090</v>
      </c>
      <c r="P180" s="7">
        <v>7708</v>
      </c>
      <c r="Q180" s="7">
        <v>9884</v>
      </c>
      <c r="R180" s="7">
        <v>9585</v>
      </c>
      <c r="S180" s="7">
        <v>10440</v>
      </c>
      <c r="T180" s="7">
        <v>8811</v>
      </c>
      <c r="U180" s="31">
        <v>7601</v>
      </c>
      <c r="V180" s="7">
        <v>11062</v>
      </c>
      <c r="W180" s="7">
        <v>6786</v>
      </c>
      <c r="X180" s="7">
        <v>8193</v>
      </c>
      <c r="Y180" s="7">
        <v>9132</v>
      </c>
      <c r="Z180" s="7">
        <v>11666</v>
      </c>
      <c r="AA180" s="7">
        <v>38494</v>
      </c>
      <c r="AB180" s="7">
        <v>11662</v>
      </c>
      <c r="AC180" s="7">
        <v>8495</v>
      </c>
      <c r="AE180" s="76">
        <f t="shared" si="36"/>
        <v>38494</v>
      </c>
      <c r="AF180" s="8">
        <f t="shared" si="37"/>
        <v>6105</v>
      </c>
      <c r="AG180" s="19">
        <f t="shared" si="38"/>
        <v>4884</v>
      </c>
      <c r="AH180" s="19">
        <f t="shared" si="39"/>
        <v>4578.75</v>
      </c>
      <c r="AM180">
        <f t="shared" si="27"/>
        <v>0</v>
      </c>
      <c r="AS180">
        <f t="shared" si="28"/>
        <v>0</v>
      </c>
      <c r="AT180">
        <f t="shared" si="29"/>
        <v>0</v>
      </c>
      <c r="AU180" s="32" t="str">
        <f t="shared" si="30"/>
        <v xml:space="preserve"> </v>
      </c>
      <c r="AV180">
        <f t="shared" si="31"/>
        <v>0</v>
      </c>
      <c r="AW180" s="32" t="str">
        <f t="shared" si="32"/>
        <v xml:space="preserve"> </v>
      </c>
      <c r="AX180" s="32" t="str" cm="1">
        <f t="array" ref="AX180">_xlfn.IFS(AQ180=0," ",AW180=20%,20%,AW180=25%,25%,AW180&lt;20%,"MV",AW180=21%,"MV",AW180=22%,"MV",AW180=23%,"MV",AW180=24%,MV)</f>
        <v xml:space="preserve"> </v>
      </c>
    </row>
    <row r="181" spans="1:50">
      <c r="A181" s="3">
        <v>152</v>
      </c>
      <c r="B181" s="1" t="s">
        <v>171</v>
      </c>
      <c r="C181" s="2" t="s">
        <v>367</v>
      </c>
      <c r="D181" s="7">
        <v>34177</v>
      </c>
      <c r="E181" s="7">
        <v>32106</v>
      </c>
      <c r="F181" s="7">
        <v>24644</v>
      </c>
      <c r="G181" s="7">
        <v>45083</v>
      </c>
      <c r="H181" s="7">
        <v>33773</v>
      </c>
      <c r="I181" s="7">
        <v>40736</v>
      </c>
      <c r="J181" s="7">
        <v>42915</v>
      </c>
      <c r="K181" s="7">
        <v>49595</v>
      </c>
      <c r="L181" s="7">
        <v>2016</v>
      </c>
      <c r="M181" s="7">
        <v>14597</v>
      </c>
      <c r="N181" s="7">
        <v>33551</v>
      </c>
      <c r="O181" s="7">
        <v>40125</v>
      </c>
      <c r="P181" s="7">
        <v>9096</v>
      </c>
      <c r="Q181" s="7">
        <v>39404</v>
      </c>
      <c r="R181" s="7">
        <v>21529</v>
      </c>
      <c r="S181" s="7">
        <v>51997</v>
      </c>
      <c r="T181" s="7">
        <v>31878</v>
      </c>
      <c r="U181" s="31">
        <v>29402</v>
      </c>
      <c r="V181" s="7">
        <v>26279</v>
      </c>
      <c r="W181" s="7">
        <v>7180</v>
      </c>
      <c r="X181" s="7">
        <v>37063</v>
      </c>
      <c r="Y181" s="7">
        <v>33214</v>
      </c>
      <c r="Z181" s="7">
        <v>42330</v>
      </c>
      <c r="AA181" s="7">
        <v>34722</v>
      </c>
      <c r="AB181" s="7">
        <v>42199</v>
      </c>
      <c r="AC181" s="7">
        <v>9623</v>
      </c>
      <c r="AE181" s="76">
        <f t="shared" si="36"/>
        <v>51997</v>
      </c>
      <c r="AF181" s="8">
        <f t="shared" si="37"/>
        <v>2016</v>
      </c>
      <c r="AG181" s="19">
        <f t="shared" si="38"/>
        <v>1612.8</v>
      </c>
      <c r="AH181" s="19">
        <f t="shared" si="39"/>
        <v>1512</v>
      </c>
      <c r="AM181">
        <f t="shared" si="27"/>
        <v>0</v>
      </c>
      <c r="AS181">
        <f t="shared" si="28"/>
        <v>0</v>
      </c>
      <c r="AT181">
        <f t="shared" si="29"/>
        <v>0</v>
      </c>
      <c r="AU181" s="32" t="str">
        <f t="shared" si="30"/>
        <v xml:space="preserve"> </v>
      </c>
      <c r="AV181">
        <f t="shared" si="31"/>
        <v>0</v>
      </c>
      <c r="AW181" s="32" t="str">
        <f t="shared" si="32"/>
        <v xml:space="preserve"> </v>
      </c>
      <c r="AX181" s="32" t="str" cm="1">
        <f t="array" ref="AX181">_xlfn.IFS(AQ181=0," ",AW181=20%,20%,AW181=25%,25%,AW181&lt;20%,"MV",AW181=21%,"MV",AW181=22%,"MV",AW181=23%,"MV",AW181=24%,MV)</f>
        <v xml:space="preserve"> </v>
      </c>
    </row>
    <row r="182" spans="1:50">
      <c r="A182" s="3">
        <v>153</v>
      </c>
      <c r="B182" s="1" t="s">
        <v>172</v>
      </c>
      <c r="C182" s="2" t="s">
        <v>367</v>
      </c>
      <c r="D182" s="7">
        <v>39478</v>
      </c>
      <c r="E182" s="7">
        <v>30074</v>
      </c>
      <c r="F182" s="7">
        <v>24644</v>
      </c>
      <c r="G182" s="7">
        <v>38655</v>
      </c>
      <c r="H182" s="7">
        <v>39950</v>
      </c>
      <c r="I182" s="7">
        <v>47082</v>
      </c>
      <c r="J182" s="7">
        <v>44475</v>
      </c>
      <c r="K182" s="7">
        <v>39648</v>
      </c>
      <c r="L182" s="7">
        <v>22562</v>
      </c>
      <c r="M182" s="7">
        <v>14597</v>
      </c>
      <c r="N182" s="7">
        <v>31601</v>
      </c>
      <c r="O182" s="7">
        <v>46378</v>
      </c>
      <c r="P182" s="7">
        <v>42169</v>
      </c>
      <c r="Q182" s="7">
        <v>40314</v>
      </c>
      <c r="R182" s="7">
        <v>25903</v>
      </c>
      <c r="S182" s="7">
        <v>42712</v>
      </c>
      <c r="T182" s="7">
        <v>36844</v>
      </c>
      <c r="U182" s="31">
        <v>29172</v>
      </c>
      <c r="V182" s="7">
        <v>27635</v>
      </c>
      <c r="W182" s="7">
        <v>28939</v>
      </c>
      <c r="X182" s="7">
        <v>37063</v>
      </c>
      <c r="Y182" s="7">
        <v>35446</v>
      </c>
      <c r="Z182" s="7">
        <v>48689</v>
      </c>
      <c r="AA182" s="7">
        <v>5072</v>
      </c>
      <c r="AB182" s="7">
        <v>48775</v>
      </c>
      <c r="AC182" s="7">
        <v>9753</v>
      </c>
      <c r="AE182" s="76">
        <f t="shared" si="36"/>
        <v>48775</v>
      </c>
      <c r="AF182" s="8">
        <f t="shared" si="37"/>
        <v>5072</v>
      </c>
      <c r="AG182" s="19">
        <f t="shared" si="38"/>
        <v>4057.6</v>
      </c>
      <c r="AH182" s="19">
        <f t="shared" si="39"/>
        <v>3804</v>
      </c>
      <c r="AM182">
        <f t="shared" si="27"/>
        <v>0</v>
      </c>
      <c r="AS182">
        <f t="shared" si="28"/>
        <v>0</v>
      </c>
      <c r="AT182">
        <f t="shared" si="29"/>
        <v>0</v>
      </c>
      <c r="AU182" s="32" t="str">
        <f t="shared" si="30"/>
        <v xml:space="preserve"> </v>
      </c>
      <c r="AV182">
        <f t="shared" si="31"/>
        <v>0</v>
      </c>
      <c r="AW182" s="32" t="str">
        <f t="shared" si="32"/>
        <v xml:space="preserve"> </v>
      </c>
      <c r="AX182" s="32" t="str" cm="1">
        <f t="array" ref="AX182">_xlfn.IFS(AQ182=0," ",AW182=20%,20%,AW182=25%,25%,AW182&lt;20%,"MV",AW182=21%,"MV",AW182=22%,"MV",AW182=23%,"MV",AW182=24%,MV)</f>
        <v xml:space="preserve"> </v>
      </c>
    </row>
    <row r="183" spans="1:50">
      <c r="A183" s="3">
        <v>154</v>
      </c>
      <c r="B183" s="1" t="s">
        <v>173</v>
      </c>
      <c r="C183" s="2" t="s">
        <v>367</v>
      </c>
      <c r="D183" s="7">
        <v>5856</v>
      </c>
      <c r="E183" s="7">
        <v>5669</v>
      </c>
      <c r="F183" s="7">
        <v>6554</v>
      </c>
      <c r="G183" s="7">
        <v>6662</v>
      </c>
      <c r="H183" s="7">
        <v>5787</v>
      </c>
      <c r="I183" s="7">
        <v>8188</v>
      </c>
      <c r="J183" s="7">
        <v>7709</v>
      </c>
      <c r="K183" s="7">
        <v>27553</v>
      </c>
      <c r="L183" s="7">
        <v>4551</v>
      </c>
      <c r="M183" s="7">
        <v>2924</v>
      </c>
      <c r="N183" s="7">
        <v>6372</v>
      </c>
      <c r="O183" s="7">
        <v>8066</v>
      </c>
      <c r="P183" s="7">
        <v>7599</v>
      </c>
      <c r="Q183" s="7">
        <v>8713</v>
      </c>
      <c r="R183" s="7">
        <v>5364</v>
      </c>
      <c r="S183" s="7">
        <v>7428</v>
      </c>
      <c r="T183" s="7">
        <v>6408</v>
      </c>
      <c r="U183" s="31">
        <v>6191</v>
      </c>
      <c r="V183" s="7">
        <v>5805</v>
      </c>
      <c r="W183" s="7">
        <v>5628</v>
      </c>
      <c r="X183" s="7">
        <v>7803</v>
      </c>
      <c r="Y183" s="7">
        <v>5629</v>
      </c>
      <c r="Z183" s="7">
        <v>8453</v>
      </c>
      <c r="AA183" s="7">
        <v>10013</v>
      </c>
      <c r="AB183" s="7">
        <v>8483</v>
      </c>
      <c r="AC183" s="7">
        <v>8320</v>
      </c>
      <c r="AE183" s="76">
        <f t="shared" si="36"/>
        <v>27553</v>
      </c>
      <c r="AF183" s="8">
        <f t="shared" si="37"/>
        <v>2924</v>
      </c>
      <c r="AG183" s="19">
        <f t="shared" si="38"/>
        <v>2339.1999999999998</v>
      </c>
      <c r="AH183" s="19">
        <f t="shared" si="39"/>
        <v>2193</v>
      </c>
      <c r="AM183">
        <f t="shared" si="27"/>
        <v>0</v>
      </c>
      <c r="AS183">
        <f t="shared" si="28"/>
        <v>0</v>
      </c>
      <c r="AT183">
        <f t="shared" si="29"/>
        <v>0</v>
      </c>
      <c r="AU183" s="32" t="str">
        <f t="shared" si="30"/>
        <v xml:space="preserve"> </v>
      </c>
      <c r="AV183">
        <f t="shared" si="31"/>
        <v>0</v>
      </c>
      <c r="AW183" s="32" t="str">
        <f t="shared" si="32"/>
        <v xml:space="preserve"> </v>
      </c>
      <c r="AX183" s="32" t="str" cm="1">
        <f t="array" ref="AX183">_xlfn.IFS(AQ183=0," ",AW183=20%,20%,AW183=25%,25%,AW183&lt;20%,"MV",AW183=21%,"MV",AW183=22%,"MV",AW183=23%,"MV",AW183=24%,MV)</f>
        <v xml:space="preserve"> </v>
      </c>
    </row>
    <row r="184" spans="1:50">
      <c r="A184" s="3">
        <v>155</v>
      </c>
      <c r="B184" s="1" t="s">
        <v>174</v>
      </c>
      <c r="C184" s="2" t="s">
        <v>367</v>
      </c>
      <c r="D184" s="7">
        <v>8432</v>
      </c>
      <c r="E184" s="7">
        <v>9294</v>
      </c>
      <c r="F184" s="7">
        <v>9473</v>
      </c>
      <c r="G184" s="7">
        <v>9020</v>
      </c>
      <c r="H184" s="7">
        <v>8533</v>
      </c>
      <c r="I184" s="7">
        <v>11063</v>
      </c>
      <c r="J184" s="7">
        <v>11639</v>
      </c>
      <c r="K184" s="7">
        <v>14384</v>
      </c>
      <c r="L184" s="7">
        <v>8258</v>
      </c>
      <c r="M184" s="7">
        <v>6662</v>
      </c>
      <c r="N184" s="7">
        <v>6502</v>
      </c>
      <c r="O184" s="7">
        <v>10900</v>
      </c>
      <c r="P184" s="7">
        <v>6980</v>
      </c>
      <c r="Q184" s="7">
        <v>10794</v>
      </c>
      <c r="R184" s="7">
        <v>9083</v>
      </c>
      <c r="S184" s="7">
        <v>10608</v>
      </c>
      <c r="T184" s="7">
        <v>8659</v>
      </c>
      <c r="U184" s="31">
        <v>8602</v>
      </c>
      <c r="V184" s="7">
        <v>8126</v>
      </c>
      <c r="W184" s="7">
        <v>4923</v>
      </c>
      <c r="X184" s="7">
        <v>10543</v>
      </c>
      <c r="Y184" s="7">
        <v>9155</v>
      </c>
      <c r="Z184" s="7">
        <v>11483</v>
      </c>
      <c r="AA184" s="7">
        <v>11964</v>
      </c>
      <c r="AB184" s="7">
        <v>11460</v>
      </c>
      <c r="AC184" s="7">
        <v>5460</v>
      </c>
      <c r="AE184" s="76">
        <f t="shared" si="36"/>
        <v>14384</v>
      </c>
      <c r="AF184" s="8">
        <f t="shared" si="37"/>
        <v>4923</v>
      </c>
      <c r="AG184" s="19">
        <f t="shared" si="38"/>
        <v>3938.4</v>
      </c>
      <c r="AH184" s="19">
        <f t="shared" si="39"/>
        <v>3692.25</v>
      </c>
      <c r="AM184">
        <f t="shared" si="27"/>
        <v>0</v>
      </c>
      <c r="AS184">
        <f t="shared" si="28"/>
        <v>0</v>
      </c>
      <c r="AT184">
        <f t="shared" si="29"/>
        <v>0</v>
      </c>
      <c r="AU184" s="32" t="str">
        <f t="shared" si="30"/>
        <v xml:space="preserve"> </v>
      </c>
      <c r="AV184">
        <f t="shared" si="31"/>
        <v>0</v>
      </c>
      <c r="AW184" s="32" t="str">
        <f t="shared" si="32"/>
        <v xml:space="preserve"> </v>
      </c>
      <c r="AX184" s="32" t="str" cm="1">
        <f t="array" ref="AX184">_xlfn.IFS(AQ184=0," ",AW184=20%,20%,AW184=25%,25%,AW184&lt;20%,"MV",AW184=21%,"MV",AW184=22%,"MV",AW184=23%,"MV",AW184=24%,MV)</f>
        <v xml:space="preserve"> </v>
      </c>
    </row>
    <row r="185" spans="1:50">
      <c r="A185" s="3">
        <v>156</v>
      </c>
      <c r="B185" s="1" t="s">
        <v>175</v>
      </c>
      <c r="C185" s="2" t="s">
        <v>367</v>
      </c>
      <c r="D185" s="7">
        <v>9781</v>
      </c>
      <c r="E185" s="7">
        <v>10371</v>
      </c>
      <c r="F185" s="7">
        <v>13040</v>
      </c>
      <c r="G185" s="7">
        <v>12566</v>
      </c>
      <c r="H185" s="7">
        <v>9665</v>
      </c>
      <c r="I185" s="7">
        <v>14124</v>
      </c>
      <c r="J185" s="7">
        <v>14434</v>
      </c>
      <c r="K185" s="7">
        <v>16250</v>
      </c>
      <c r="L185" s="7">
        <v>10599</v>
      </c>
      <c r="M185" s="7">
        <v>8856</v>
      </c>
      <c r="N185" s="7">
        <v>7932</v>
      </c>
      <c r="O185" s="7">
        <v>13913</v>
      </c>
      <c r="P185" s="7">
        <v>10269</v>
      </c>
      <c r="Q185" s="7">
        <v>13265</v>
      </c>
      <c r="R185" s="7">
        <v>11658</v>
      </c>
      <c r="S185" s="7">
        <v>14198</v>
      </c>
      <c r="T185" s="7">
        <v>11053</v>
      </c>
      <c r="U185" s="31">
        <v>10678</v>
      </c>
      <c r="V185" s="7">
        <v>10014</v>
      </c>
      <c r="W185" s="7">
        <v>5620</v>
      </c>
      <c r="X185" s="7">
        <v>13460</v>
      </c>
      <c r="Y185" s="7">
        <v>11620</v>
      </c>
      <c r="Z185" s="7">
        <v>14579</v>
      </c>
      <c r="AA185" s="7">
        <v>12289</v>
      </c>
      <c r="AB185" s="7">
        <v>14632</v>
      </c>
      <c r="AC185" s="7">
        <v>6682</v>
      </c>
      <c r="AE185" s="76">
        <f t="shared" si="36"/>
        <v>16250</v>
      </c>
      <c r="AF185" s="8">
        <f t="shared" si="37"/>
        <v>5620</v>
      </c>
      <c r="AG185" s="19">
        <f t="shared" si="38"/>
        <v>4496</v>
      </c>
      <c r="AH185" s="19">
        <f t="shared" si="39"/>
        <v>4215</v>
      </c>
      <c r="AK185">
        <v>50</v>
      </c>
      <c r="AL185" s="24">
        <v>50</v>
      </c>
      <c r="AM185">
        <f t="shared" si="27"/>
        <v>0</v>
      </c>
      <c r="AO185" s="80">
        <v>210750</v>
      </c>
      <c r="AP185" s="83">
        <f t="shared" ref="AP185:AP186" si="42">AO185/AK185</f>
        <v>4215</v>
      </c>
      <c r="AQ185" s="28">
        <v>4215</v>
      </c>
      <c r="AR185" s="85">
        <f t="shared" ref="AR185:AR186" si="43">AP185-AQ185</f>
        <v>0</v>
      </c>
      <c r="AS185">
        <f t="shared" si="28"/>
        <v>10678</v>
      </c>
      <c r="AT185">
        <f t="shared" si="29"/>
        <v>6463</v>
      </c>
      <c r="AU185" s="32">
        <f t="shared" si="30"/>
        <v>0.60526315789473684</v>
      </c>
      <c r="AV185">
        <f t="shared" si="31"/>
        <v>210750</v>
      </c>
      <c r="AW185" s="32">
        <f t="shared" si="32"/>
        <v>0.25</v>
      </c>
      <c r="AX185" s="32" cm="1">
        <f t="array" ref="AX185">_xlfn.IFS(AQ185=0," ",AW185=20%,20%,AW185=25%,25%,AW185&lt;20%,"MV",AW185=21%,"MV",AW185=22%,"MV",AW185=23%,"MV",AW185=24%,MV)</f>
        <v>0.25</v>
      </c>
    </row>
    <row r="186" spans="1:50">
      <c r="A186" s="3">
        <v>157</v>
      </c>
      <c r="B186" s="1" t="s">
        <v>176</v>
      </c>
      <c r="C186" s="2" t="s">
        <v>367</v>
      </c>
      <c r="D186" s="7">
        <v>11680</v>
      </c>
      <c r="E186" s="7">
        <v>11013</v>
      </c>
      <c r="F186" s="7">
        <v>14158</v>
      </c>
      <c r="G186" s="7">
        <v>13444</v>
      </c>
      <c r="H186" s="7">
        <v>11820</v>
      </c>
      <c r="I186" s="7">
        <v>15622</v>
      </c>
      <c r="J186" s="7">
        <v>16659</v>
      </c>
      <c r="K186" s="7">
        <v>15501</v>
      </c>
      <c r="L186" s="7">
        <v>11898</v>
      </c>
      <c r="M186" s="7">
        <v>9229</v>
      </c>
      <c r="N186" s="7">
        <v>9493</v>
      </c>
      <c r="O186" s="7">
        <v>15388</v>
      </c>
      <c r="P186" s="7">
        <v>13186</v>
      </c>
      <c r="Q186" s="7">
        <v>15996</v>
      </c>
      <c r="R186" s="7">
        <v>13090</v>
      </c>
      <c r="S186" s="7">
        <v>14979</v>
      </c>
      <c r="T186" s="7">
        <v>12226</v>
      </c>
      <c r="U186" s="31">
        <v>12145</v>
      </c>
      <c r="V186" s="7">
        <v>10639</v>
      </c>
      <c r="W186" s="7">
        <v>8512</v>
      </c>
      <c r="X186" s="7">
        <v>14888</v>
      </c>
      <c r="Y186" s="7">
        <v>12657</v>
      </c>
      <c r="Z186" s="7">
        <v>16165</v>
      </c>
      <c r="AA186" s="7">
        <v>15996</v>
      </c>
      <c r="AB186" s="7">
        <v>16184</v>
      </c>
      <c r="AC186" s="7">
        <v>8379</v>
      </c>
      <c r="AE186" s="76">
        <f t="shared" si="36"/>
        <v>16659</v>
      </c>
      <c r="AF186" s="8">
        <f t="shared" si="37"/>
        <v>8379</v>
      </c>
      <c r="AG186" s="19">
        <f t="shared" si="38"/>
        <v>6703.2</v>
      </c>
      <c r="AH186" s="19">
        <f t="shared" si="39"/>
        <v>6284.25</v>
      </c>
      <c r="AK186">
        <v>50</v>
      </c>
      <c r="AL186" s="24">
        <v>50</v>
      </c>
      <c r="AM186">
        <f t="shared" si="27"/>
        <v>0</v>
      </c>
      <c r="AO186" s="80">
        <v>314212.5</v>
      </c>
      <c r="AP186" s="83">
        <f t="shared" si="42"/>
        <v>6284.25</v>
      </c>
      <c r="AQ186" s="28">
        <v>6284.25</v>
      </c>
      <c r="AR186" s="85">
        <f t="shared" si="43"/>
        <v>0</v>
      </c>
      <c r="AS186">
        <f t="shared" si="28"/>
        <v>12145</v>
      </c>
      <c r="AT186">
        <f t="shared" si="29"/>
        <v>5860.75</v>
      </c>
      <c r="AU186" s="32">
        <f t="shared" si="30"/>
        <v>0.48256484149855911</v>
      </c>
      <c r="AV186">
        <f t="shared" si="31"/>
        <v>314212.5</v>
      </c>
      <c r="AW186" s="32">
        <f t="shared" si="32"/>
        <v>0.25</v>
      </c>
      <c r="AX186" s="32" cm="1">
        <f t="array" ref="AX186">_xlfn.IFS(AQ186=0," ",AW186=20%,20%,AW186=25%,25%,AW186&lt;20%,"MV",AW186=21%,"MV",AW186=22%,"MV",AW186=23%,"MV",AW186=24%,MV)</f>
        <v>0.25</v>
      </c>
    </row>
    <row r="187" spans="1:50">
      <c r="A187" s="3">
        <v>158</v>
      </c>
      <c r="B187" s="1" t="s">
        <v>177</v>
      </c>
      <c r="C187" s="2" t="s">
        <v>367</v>
      </c>
      <c r="D187" s="7">
        <v>12403</v>
      </c>
      <c r="E187" s="7">
        <v>15218</v>
      </c>
      <c r="F187" s="7">
        <v>14158</v>
      </c>
      <c r="G187" s="7">
        <v>13444</v>
      </c>
      <c r="H187" s="7">
        <v>12257</v>
      </c>
      <c r="I187" s="7">
        <v>17400</v>
      </c>
      <c r="J187" s="7">
        <v>18723</v>
      </c>
      <c r="K187" s="7">
        <v>17713</v>
      </c>
      <c r="L187" s="7">
        <v>21848</v>
      </c>
      <c r="M187" s="7">
        <v>10077</v>
      </c>
      <c r="N187" s="7">
        <v>11445</v>
      </c>
      <c r="O187" s="7">
        <v>17140</v>
      </c>
      <c r="P187" s="7">
        <v>14591</v>
      </c>
      <c r="Q187" s="7">
        <v>16775</v>
      </c>
      <c r="R187" s="7">
        <v>24033</v>
      </c>
      <c r="S187" s="7">
        <v>18665</v>
      </c>
      <c r="T187" s="7">
        <v>13616</v>
      </c>
      <c r="U187" s="31">
        <v>12768</v>
      </c>
      <c r="V187" s="7">
        <v>14508</v>
      </c>
      <c r="W187" s="7">
        <v>8562</v>
      </c>
      <c r="X187" s="7">
        <v>16581</v>
      </c>
      <c r="Y187" s="7">
        <v>15475</v>
      </c>
      <c r="Z187" s="7">
        <v>17960</v>
      </c>
      <c r="AA187" s="7">
        <v>16126</v>
      </c>
      <c r="AB187" s="7">
        <v>18026</v>
      </c>
      <c r="AC187" s="7">
        <v>10505</v>
      </c>
      <c r="AE187" s="76">
        <f t="shared" si="36"/>
        <v>24033</v>
      </c>
      <c r="AF187" s="8">
        <f t="shared" si="37"/>
        <v>8562</v>
      </c>
      <c r="AG187" s="19">
        <f t="shared" si="38"/>
        <v>6849.6</v>
      </c>
      <c r="AH187" s="19">
        <f t="shared" si="39"/>
        <v>6421.5</v>
      </c>
      <c r="AM187">
        <f t="shared" si="27"/>
        <v>0</v>
      </c>
      <c r="AS187">
        <f t="shared" si="28"/>
        <v>0</v>
      </c>
      <c r="AT187">
        <f t="shared" si="29"/>
        <v>0</v>
      </c>
      <c r="AU187" s="32" t="str">
        <f t="shared" si="30"/>
        <v xml:space="preserve"> </v>
      </c>
      <c r="AV187">
        <f t="shared" si="31"/>
        <v>0</v>
      </c>
      <c r="AW187" s="32" t="str">
        <f t="shared" si="32"/>
        <v xml:space="preserve"> </v>
      </c>
      <c r="AX187" s="32" t="str" cm="1">
        <f t="array" ref="AX187">_xlfn.IFS(AQ187=0," ",AW187=20%,20%,AW187=25%,25%,AW187&lt;20%,"MV",AW187=21%,"MV",AW187=22%,"MV",AW187=23%,"MV",AW187=24%,MV)</f>
        <v xml:space="preserve"> </v>
      </c>
    </row>
    <row r="188" spans="1:50">
      <c r="A188" s="3">
        <v>159</v>
      </c>
      <c r="B188" s="1" t="s">
        <v>178</v>
      </c>
      <c r="C188" s="2" t="s">
        <v>367</v>
      </c>
      <c r="D188" s="7">
        <v>5552</v>
      </c>
      <c r="E188" s="7">
        <v>7372</v>
      </c>
      <c r="F188" s="7">
        <v>6537</v>
      </c>
      <c r="G188" s="7">
        <v>4867</v>
      </c>
      <c r="H188" s="7">
        <v>5619</v>
      </c>
      <c r="I188" s="7">
        <v>8392</v>
      </c>
      <c r="J188" s="7">
        <v>9218</v>
      </c>
      <c r="K188" s="7">
        <v>16254</v>
      </c>
      <c r="L188" s="7">
        <v>7225</v>
      </c>
      <c r="M188" s="7">
        <v>4811</v>
      </c>
      <c r="N188" s="7">
        <v>8453</v>
      </c>
      <c r="O188" s="7">
        <v>8268</v>
      </c>
      <c r="P188" s="7">
        <v>2449</v>
      </c>
      <c r="Q188" s="7">
        <v>9884</v>
      </c>
      <c r="R188" s="7">
        <v>7949</v>
      </c>
      <c r="S188" s="7">
        <v>10213</v>
      </c>
      <c r="T188" s="7">
        <v>6568</v>
      </c>
      <c r="U188" s="31">
        <v>7377</v>
      </c>
      <c r="V188" s="7">
        <v>5631</v>
      </c>
      <c r="W188" s="7">
        <v>2585</v>
      </c>
      <c r="X188" s="7">
        <v>10728</v>
      </c>
      <c r="Y188" s="7">
        <v>7066</v>
      </c>
      <c r="Z188" s="7">
        <v>8700</v>
      </c>
      <c r="AA188" s="7">
        <v>6502</v>
      </c>
      <c r="AB188" s="7">
        <v>13879</v>
      </c>
      <c r="AC188" s="7">
        <v>2778</v>
      </c>
      <c r="AE188" s="76">
        <f t="shared" si="36"/>
        <v>16254</v>
      </c>
      <c r="AF188" s="8">
        <f t="shared" si="37"/>
        <v>2449</v>
      </c>
      <c r="AG188" s="19">
        <f t="shared" si="38"/>
        <v>1959.2</v>
      </c>
      <c r="AH188" s="19">
        <f t="shared" si="39"/>
        <v>1836.75</v>
      </c>
      <c r="AK188">
        <v>7</v>
      </c>
      <c r="AL188" s="24">
        <v>7</v>
      </c>
      <c r="AM188">
        <f t="shared" si="27"/>
        <v>0</v>
      </c>
      <c r="AO188" s="80">
        <v>13714.4</v>
      </c>
      <c r="AP188" s="83">
        <f>AO188/AK188</f>
        <v>1959.2</v>
      </c>
      <c r="AQ188" s="28">
        <v>1959.2</v>
      </c>
      <c r="AR188" s="85">
        <f>AP188-AQ188</f>
        <v>0</v>
      </c>
      <c r="AS188">
        <f t="shared" si="28"/>
        <v>7377</v>
      </c>
      <c r="AT188">
        <f t="shared" si="29"/>
        <v>5417.8</v>
      </c>
      <c r="AU188" s="32">
        <f t="shared" si="30"/>
        <v>0.73441778500745558</v>
      </c>
      <c r="AV188">
        <f t="shared" si="31"/>
        <v>13714.4</v>
      </c>
      <c r="AW188" s="32">
        <f t="shared" si="32"/>
        <v>0.2</v>
      </c>
      <c r="AX188" s="32" cm="1">
        <f t="array" ref="AX188">_xlfn.IFS(AQ188=0," ",AW188=20%,20%,AW188=25%,25%,AW188&lt;20%,"MV",AW188=21%,"MV",AW188=22%,"MV",AW188=23%,"MV",AW188=24%,MV)</f>
        <v>0.2</v>
      </c>
    </row>
    <row r="189" spans="1:50">
      <c r="A189" s="3">
        <v>160</v>
      </c>
      <c r="B189" s="1" t="s">
        <v>179</v>
      </c>
      <c r="C189" s="2" t="s">
        <v>367</v>
      </c>
      <c r="D189" s="7">
        <v>3353</v>
      </c>
      <c r="E189" s="7">
        <v>3577</v>
      </c>
      <c r="F189" s="7">
        <v>2569</v>
      </c>
      <c r="G189" s="7">
        <v>4277</v>
      </c>
      <c r="H189" s="7">
        <v>3313</v>
      </c>
      <c r="I189" s="7">
        <v>4735</v>
      </c>
      <c r="J189" s="7">
        <v>3775</v>
      </c>
      <c r="K189" s="7">
        <v>4329</v>
      </c>
      <c r="L189" s="7">
        <v>2178</v>
      </c>
      <c r="M189" s="7">
        <v>2009</v>
      </c>
      <c r="N189" s="7">
        <v>2601</v>
      </c>
      <c r="O189" s="7">
        <v>4662</v>
      </c>
      <c r="P189" s="7">
        <v>3170</v>
      </c>
      <c r="Q189" s="7">
        <v>4291</v>
      </c>
      <c r="R189" s="7">
        <v>2394</v>
      </c>
      <c r="S189" s="7">
        <v>4294</v>
      </c>
      <c r="T189" s="7">
        <v>3705</v>
      </c>
      <c r="U189" s="31">
        <v>3281</v>
      </c>
      <c r="V189" s="7">
        <v>4256</v>
      </c>
      <c r="W189" s="7">
        <v>2257</v>
      </c>
      <c r="X189" s="7">
        <v>4291</v>
      </c>
      <c r="Y189" s="7">
        <v>3532</v>
      </c>
      <c r="Z189" s="7">
        <v>4890</v>
      </c>
      <c r="AA189" s="7">
        <v>3185</v>
      </c>
      <c r="AB189" s="7">
        <v>4904</v>
      </c>
      <c r="AC189" s="7">
        <v>3177</v>
      </c>
      <c r="AE189" s="76">
        <f t="shared" si="36"/>
        <v>4904</v>
      </c>
      <c r="AF189" s="8">
        <f t="shared" si="37"/>
        <v>2009</v>
      </c>
      <c r="AG189" s="19">
        <f t="shared" si="38"/>
        <v>1607.2</v>
      </c>
      <c r="AH189" s="19">
        <f t="shared" si="39"/>
        <v>1506.75</v>
      </c>
      <c r="AM189">
        <f t="shared" si="27"/>
        <v>0</v>
      </c>
      <c r="AS189">
        <f t="shared" si="28"/>
        <v>0</v>
      </c>
      <c r="AT189">
        <f t="shared" si="29"/>
        <v>0</v>
      </c>
      <c r="AU189" s="32" t="str">
        <f t="shared" si="30"/>
        <v xml:space="preserve"> </v>
      </c>
      <c r="AV189">
        <f t="shared" si="31"/>
        <v>0</v>
      </c>
      <c r="AW189" s="32" t="str">
        <f t="shared" si="32"/>
        <v xml:space="preserve"> </v>
      </c>
      <c r="AX189" s="32" t="str" cm="1">
        <f t="array" ref="AX189">_xlfn.IFS(AQ189=0," ",AW189=20%,20%,AW189=25%,25%,AW189&lt;20%,"MV",AW189=21%,"MV",AW189=22%,"MV",AW189=23%,"MV",AW189=24%,MV)</f>
        <v xml:space="preserve"> </v>
      </c>
    </row>
    <row r="190" spans="1:50">
      <c r="A190" s="3">
        <v>161</v>
      </c>
      <c r="B190" s="1" t="s">
        <v>180</v>
      </c>
      <c r="C190" s="2" t="s">
        <v>367</v>
      </c>
      <c r="D190" s="7">
        <v>3291</v>
      </c>
      <c r="E190" s="7">
        <v>5013</v>
      </c>
      <c r="F190" s="7">
        <v>3845</v>
      </c>
      <c r="G190" s="7">
        <v>2841</v>
      </c>
      <c r="H190" s="7">
        <v>3330</v>
      </c>
      <c r="I190" s="7">
        <v>4871</v>
      </c>
      <c r="J190" s="7">
        <v>4593</v>
      </c>
      <c r="K190" s="7">
        <v>14753</v>
      </c>
      <c r="L190" s="7">
        <v>2601</v>
      </c>
      <c r="M190" s="7">
        <v>3902</v>
      </c>
      <c r="N190" s="7">
        <v>3902</v>
      </c>
      <c r="O190" s="7">
        <v>4798</v>
      </c>
      <c r="P190" s="7">
        <v>2995</v>
      </c>
      <c r="Q190" s="7">
        <v>4291</v>
      </c>
      <c r="R190" s="7">
        <v>3148</v>
      </c>
      <c r="S190" s="7">
        <v>6500</v>
      </c>
      <c r="T190" s="7">
        <v>3814</v>
      </c>
      <c r="U190" s="31">
        <v>3084</v>
      </c>
      <c r="V190" s="7">
        <v>3290</v>
      </c>
      <c r="W190" s="7">
        <v>2765</v>
      </c>
      <c r="X190" s="7">
        <v>3902</v>
      </c>
      <c r="Y190" s="7">
        <v>3707</v>
      </c>
      <c r="Z190" s="7">
        <v>5033</v>
      </c>
      <c r="AA190" s="7">
        <v>14305</v>
      </c>
      <c r="AB190" s="7">
        <v>5046</v>
      </c>
      <c r="AC190" s="7">
        <v>3511</v>
      </c>
      <c r="AE190" s="76">
        <f t="shared" si="36"/>
        <v>14753</v>
      </c>
      <c r="AF190" s="8">
        <f t="shared" si="37"/>
        <v>2601</v>
      </c>
      <c r="AG190" s="19">
        <f t="shared" si="38"/>
        <v>2080.8000000000002</v>
      </c>
      <c r="AH190" s="19">
        <f t="shared" si="39"/>
        <v>1950.75</v>
      </c>
      <c r="AM190">
        <f t="shared" si="27"/>
        <v>0</v>
      </c>
      <c r="AS190">
        <f t="shared" si="28"/>
        <v>0</v>
      </c>
      <c r="AT190">
        <f t="shared" si="29"/>
        <v>0</v>
      </c>
      <c r="AU190" s="32" t="str">
        <f t="shared" si="30"/>
        <v xml:space="preserve"> </v>
      </c>
      <c r="AV190">
        <f t="shared" si="31"/>
        <v>0</v>
      </c>
      <c r="AW190" s="32" t="str">
        <f t="shared" si="32"/>
        <v xml:space="preserve"> </v>
      </c>
      <c r="AX190" s="32" t="str" cm="1">
        <f t="array" ref="AX190">_xlfn.IFS(AQ190=0," ",AW190=20%,20%,AW190=25%,25%,AW190&lt;20%,"MV",AW190=21%,"MV",AW190=22%,"MV",AW190=23%,"MV",AW190=24%,MV)</f>
        <v xml:space="preserve"> </v>
      </c>
    </row>
    <row r="191" spans="1:50">
      <c r="A191" s="3">
        <v>162</v>
      </c>
      <c r="B191" s="1" t="s">
        <v>181</v>
      </c>
      <c r="C191" s="2" t="s">
        <v>367</v>
      </c>
      <c r="D191" s="7">
        <v>3538</v>
      </c>
      <c r="E191" s="7">
        <v>5885</v>
      </c>
      <c r="F191" s="7">
        <v>4684</v>
      </c>
      <c r="G191" s="7">
        <v>3430</v>
      </c>
      <c r="H191" s="7">
        <v>3496</v>
      </c>
      <c r="I191" s="7">
        <v>5156</v>
      </c>
      <c r="J191" s="7">
        <v>5389</v>
      </c>
      <c r="K191" s="7">
        <v>15744</v>
      </c>
      <c r="L191" s="7">
        <v>2601</v>
      </c>
      <c r="M191" s="7">
        <v>4551</v>
      </c>
      <c r="N191" s="7">
        <v>4162</v>
      </c>
      <c r="O191" s="7">
        <v>5081</v>
      </c>
      <c r="P191" s="7">
        <v>3886</v>
      </c>
      <c r="Q191" s="7">
        <v>5591</v>
      </c>
      <c r="R191" s="7">
        <v>3833</v>
      </c>
      <c r="S191" s="7">
        <v>7428</v>
      </c>
      <c r="T191" s="7">
        <v>4035</v>
      </c>
      <c r="U191" s="31">
        <v>3711</v>
      </c>
      <c r="V191" s="7">
        <v>3868</v>
      </c>
      <c r="W191" s="7">
        <v>2920</v>
      </c>
      <c r="X191" s="7">
        <v>4681</v>
      </c>
      <c r="Y191" s="7">
        <v>4374</v>
      </c>
      <c r="Z191" s="7">
        <v>5359</v>
      </c>
      <c r="AA191" s="7">
        <v>18856</v>
      </c>
      <c r="AB191" s="7">
        <v>5343</v>
      </c>
      <c r="AC191" s="7">
        <v>4086</v>
      </c>
      <c r="AE191" s="76">
        <f t="shared" si="36"/>
        <v>18856</v>
      </c>
      <c r="AF191" s="8">
        <f t="shared" si="37"/>
        <v>2601</v>
      </c>
      <c r="AG191" s="19">
        <f t="shared" si="38"/>
        <v>2080.8000000000002</v>
      </c>
      <c r="AH191" s="19">
        <f t="shared" si="39"/>
        <v>1950.75</v>
      </c>
      <c r="AM191">
        <f t="shared" si="27"/>
        <v>0</v>
      </c>
      <c r="AS191">
        <f t="shared" si="28"/>
        <v>0</v>
      </c>
      <c r="AT191">
        <f t="shared" si="29"/>
        <v>0</v>
      </c>
      <c r="AU191" s="32" t="str">
        <f t="shared" si="30"/>
        <v xml:space="preserve"> </v>
      </c>
      <c r="AV191">
        <f t="shared" si="31"/>
        <v>0</v>
      </c>
      <c r="AW191" s="32" t="str">
        <f t="shared" si="32"/>
        <v xml:space="preserve"> </v>
      </c>
      <c r="AX191" s="32" t="str" cm="1">
        <f t="array" ref="AX191">_xlfn.IFS(AQ191=0," ",AW191=20%,20%,AW191=25%,25%,AW191&lt;20%,"MV",AW191=21%,"MV",AW191=22%,"MV",AW191=23%,"MV",AW191=24%,MV)</f>
        <v xml:space="preserve"> </v>
      </c>
    </row>
    <row r="192" spans="1:50">
      <c r="A192" s="3">
        <v>163</v>
      </c>
      <c r="B192" s="1" t="s">
        <v>182</v>
      </c>
      <c r="C192" s="2" t="s">
        <v>367</v>
      </c>
      <c r="D192" s="7">
        <v>4935</v>
      </c>
      <c r="E192" s="7">
        <v>8394</v>
      </c>
      <c r="F192" s="7">
        <v>7813</v>
      </c>
      <c r="G192" s="7">
        <v>5839</v>
      </c>
      <c r="H192" s="7">
        <v>4994</v>
      </c>
      <c r="I192" s="7">
        <v>6578</v>
      </c>
      <c r="J192" s="7">
        <v>7722</v>
      </c>
      <c r="K192" s="7">
        <v>18443</v>
      </c>
      <c r="L192" s="7">
        <v>2601</v>
      </c>
      <c r="M192" s="7">
        <v>5202</v>
      </c>
      <c r="N192" s="7">
        <v>5722</v>
      </c>
      <c r="O192" s="7">
        <v>6479</v>
      </c>
      <c r="P192" s="7">
        <v>6289</v>
      </c>
      <c r="Q192" s="7">
        <v>6762</v>
      </c>
      <c r="R192" s="7">
        <v>6394</v>
      </c>
      <c r="S192" s="7">
        <v>10028</v>
      </c>
      <c r="T192" s="7">
        <v>5146</v>
      </c>
      <c r="U192" s="31">
        <v>3927</v>
      </c>
      <c r="V192" s="7">
        <v>5765</v>
      </c>
      <c r="W192" s="7">
        <v>4954</v>
      </c>
      <c r="X192" s="7">
        <v>5266</v>
      </c>
      <c r="Y192" s="7">
        <v>6587</v>
      </c>
      <c r="Z192" s="7">
        <v>6827</v>
      </c>
      <c r="AA192" s="7">
        <v>23669</v>
      </c>
      <c r="AB192" s="7">
        <v>6814</v>
      </c>
      <c r="AC192" s="7">
        <v>7507</v>
      </c>
      <c r="AE192" s="76">
        <f t="shared" si="36"/>
        <v>23669</v>
      </c>
      <c r="AF192" s="8">
        <f t="shared" si="37"/>
        <v>2601</v>
      </c>
      <c r="AG192" s="19">
        <f t="shared" si="38"/>
        <v>2080.8000000000002</v>
      </c>
      <c r="AH192" s="19">
        <f t="shared" si="39"/>
        <v>1950.75</v>
      </c>
      <c r="AK192">
        <v>3</v>
      </c>
      <c r="AL192" s="24">
        <v>3</v>
      </c>
      <c r="AM192">
        <f t="shared" si="27"/>
        <v>0</v>
      </c>
      <c r="AO192" s="80">
        <v>6242.4</v>
      </c>
      <c r="AP192" s="83">
        <f>AO192/AK192</f>
        <v>2080.7999999999997</v>
      </c>
      <c r="AQ192" s="28">
        <v>2080.8000000000002</v>
      </c>
      <c r="AR192" s="85">
        <f>AP192-AQ192</f>
        <v>0</v>
      </c>
      <c r="AS192">
        <f t="shared" si="28"/>
        <v>3927</v>
      </c>
      <c r="AT192">
        <f t="shared" si="29"/>
        <v>1846.1999999999998</v>
      </c>
      <c r="AU192" s="32">
        <f t="shared" si="30"/>
        <v>0.47012987012987006</v>
      </c>
      <c r="AV192">
        <f t="shared" si="31"/>
        <v>6242.4000000000005</v>
      </c>
      <c r="AW192" s="32">
        <f t="shared" si="32"/>
        <v>0.2</v>
      </c>
      <c r="AX192" s="32" cm="1">
        <f t="array" ref="AX192">_xlfn.IFS(AQ192=0," ",AW192=20%,20%,AW192=25%,25%,AW192&lt;20%,"MV",AW192=21%,"MV",AW192=22%,"MV",AW192=23%,"MV",AW192=24%,MV)</f>
        <v>0.2</v>
      </c>
    </row>
    <row r="193" spans="1:50">
      <c r="A193" s="3">
        <v>164</v>
      </c>
      <c r="B193" s="1" t="s">
        <v>183</v>
      </c>
      <c r="C193" s="2" t="s">
        <v>367</v>
      </c>
      <c r="D193" s="7">
        <v>10318</v>
      </c>
      <c r="E193" s="7">
        <v>7153</v>
      </c>
      <c r="F193" s="7">
        <v>7931</v>
      </c>
      <c r="G193" s="7">
        <v>10582</v>
      </c>
      <c r="H193" s="7">
        <v>10196</v>
      </c>
      <c r="I193" s="7">
        <v>16376</v>
      </c>
      <c r="J193" s="7">
        <v>13005</v>
      </c>
      <c r="K193" s="7">
        <v>14937</v>
      </c>
      <c r="L193" s="7">
        <v>4942</v>
      </c>
      <c r="M193" s="7">
        <v>4162</v>
      </c>
      <c r="N193" s="7">
        <v>9233</v>
      </c>
      <c r="O193" s="7">
        <v>16130</v>
      </c>
      <c r="P193" s="7">
        <v>11544</v>
      </c>
      <c r="Q193" s="7">
        <v>14565</v>
      </c>
      <c r="R193" s="7">
        <v>5436</v>
      </c>
      <c r="S193" s="7">
        <v>14856</v>
      </c>
      <c r="T193" s="7">
        <v>12817</v>
      </c>
      <c r="U193" s="31">
        <v>11914</v>
      </c>
      <c r="V193" s="7">
        <v>5805</v>
      </c>
      <c r="W193" s="7">
        <v>1614</v>
      </c>
      <c r="X193" s="7">
        <v>15605</v>
      </c>
      <c r="Y193" s="7">
        <v>8280</v>
      </c>
      <c r="Z193" s="7">
        <v>16971</v>
      </c>
      <c r="AA193" s="7">
        <v>13005</v>
      </c>
      <c r="AB193" s="7">
        <v>16965</v>
      </c>
      <c r="AC193" s="7">
        <v>13525</v>
      </c>
      <c r="AE193" s="76">
        <f t="shared" si="36"/>
        <v>16971</v>
      </c>
      <c r="AF193" s="8">
        <f t="shared" si="37"/>
        <v>1614</v>
      </c>
      <c r="AG193" s="19">
        <f t="shared" si="38"/>
        <v>1291.2</v>
      </c>
      <c r="AH193" s="19">
        <f t="shared" si="39"/>
        <v>1210.5</v>
      </c>
      <c r="AM193">
        <f t="shared" si="27"/>
        <v>0</v>
      </c>
      <c r="AS193">
        <f t="shared" si="28"/>
        <v>0</v>
      </c>
      <c r="AT193">
        <f t="shared" si="29"/>
        <v>0</v>
      </c>
      <c r="AU193" s="32" t="str">
        <f t="shared" si="30"/>
        <v xml:space="preserve"> </v>
      </c>
      <c r="AV193">
        <f t="shared" si="31"/>
        <v>0</v>
      </c>
      <c r="AW193" s="32" t="str">
        <f t="shared" si="32"/>
        <v xml:space="preserve"> </v>
      </c>
      <c r="AX193" s="32" t="str" cm="1">
        <f t="array" ref="AX193">_xlfn.IFS(AQ193=0," ",AW193=20%,20%,AW193=25%,25%,AW193&lt;20%,"MV",AW193=21%,"MV",AW193=22%,"MV",AW193=23%,"MV",AW193=24%,MV)</f>
        <v xml:space="preserve"> </v>
      </c>
    </row>
    <row r="194" spans="1:50">
      <c r="A194" s="3">
        <v>165</v>
      </c>
      <c r="B194" s="1" t="s">
        <v>184</v>
      </c>
      <c r="C194" s="2" t="s">
        <v>367</v>
      </c>
      <c r="D194" s="7">
        <v>20737</v>
      </c>
      <c r="E194" s="7">
        <v>17068</v>
      </c>
      <c r="F194" s="7">
        <v>18054</v>
      </c>
      <c r="G194" s="7">
        <v>20132</v>
      </c>
      <c r="H194" s="7">
        <v>20985</v>
      </c>
      <c r="I194" s="7">
        <v>24561</v>
      </c>
      <c r="J194" s="7">
        <v>23669</v>
      </c>
      <c r="K194" s="7">
        <v>20287</v>
      </c>
      <c r="L194" s="7">
        <v>16646</v>
      </c>
      <c r="M194" s="7">
        <v>11065</v>
      </c>
      <c r="N194" s="7">
        <v>18207</v>
      </c>
      <c r="O194" s="7">
        <v>24193</v>
      </c>
      <c r="P194" s="7">
        <v>19273</v>
      </c>
      <c r="Q194" s="7">
        <v>20677</v>
      </c>
      <c r="R194" s="7">
        <v>18310</v>
      </c>
      <c r="S194" s="7">
        <v>22282</v>
      </c>
      <c r="T194" s="7">
        <v>19221</v>
      </c>
      <c r="U194" s="31">
        <v>15783</v>
      </c>
      <c r="V194" s="7">
        <v>16256</v>
      </c>
      <c r="W194" s="7">
        <v>16015</v>
      </c>
      <c r="X194" s="7">
        <v>16775</v>
      </c>
      <c r="Y194" s="7">
        <v>23026</v>
      </c>
      <c r="Z194" s="7">
        <v>25436</v>
      </c>
      <c r="AA194" s="7">
        <v>24969</v>
      </c>
      <c r="AB194" s="7">
        <v>25443</v>
      </c>
      <c r="AC194" s="7">
        <v>18204</v>
      </c>
      <c r="AE194" s="76">
        <f t="shared" si="36"/>
        <v>25443</v>
      </c>
      <c r="AF194" s="8">
        <f t="shared" si="37"/>
        <v>11065</v>
      </c>
      <c r="AG194" s="19">
        <f t="shared" si="38"/>
        <v>8852</v>
      </c>
      <c r="AH194" s="19">
        <f t="shared" si="39"/>
        <v>8298.75</v>
      </c>
      <c r="AM194">
        <f t="shared" si="27"/>
        <v>0</v>
      </c>
      <c r="AS194">
        <f t="shared" si="28"/>
        <v>0</v>
      </c>
      <c r="AT194">
        <f t="shared" si="29"/>
        <v>0</v>
      </c>
      <c r="AU194" s="32" t="str">
        <f t="shared" si="30"/>
        <v xml:space="preserve"> </v>
      </c>
      <c r="AV194">
        <f t="shared" si="31"/>
        <v>0</v>
      </c>
      <c r="AW194" s="32" t="str">
        <f t="shared" si="32"/>
        <v xml:space="preserve"> </v>
      </c>
      <c r="AX194" s="32" t="str" cm="1">
        <f t="array" ref="AX194">_xlfn.IFS(AQ194=0," ",AW194=20%,20%,AW194=25%,25%,AW194&lt;20%,"MV",AW194=21%,"MV",AW194=22%,"MV",AW194=23%,"MV",AW194=24%,MV)</f>
        <v xml:space="preserve"> </v>
      </c>
    </row>
    <row r="195" spans="1:50">
      <c r="A195" s="3">
        <v>166</v>
      </c>
      <c r="B195" s="1" t="s">
        <v>185</v>
      </c>
      <c r="C195" s="2" t="s">
        <v>367</v>
      </c>
      <c r="D195" s="7">
        <v>61206</v>
      </c>
      <c r="E195" s="7">
        <v>44204</v>
      </c>
      <c r="F195" s="7">
        <v>47138</v>
      </c>
      <c r="G195" s="7">
        <v>59082</v>
      </c>
      <c r="H195" s="7">
        <v>60483</v>
      </c>
      <c r="I195" s="7">
        <v>53591</v>
      </c>
      <c r="J195" s="7">
        <v>65152</v>
      </c>
      <c r="K195" s="7">
        <v>62781</v>
      </c>
      <c r="L195" s="7">
        <v>16646</v>
      </c>
      <c r="M195" s="7">
        <v>38697</v>
      </c>
      <c r="N195" s="7">
        <v>45516</v>
      </c>
      <c r="O195" s="7">
        <v>52789</v>
      </c>
      <c r="P195" s="7">
        <v>70871</v>
      </c>
      <c r="Q195" s="7">
        <v>55009</v>
      </c>
      <c r="R195" s="7">
        <v>38580</v>
      </c>
      <c r="S195" s="7">
        <v>46604</v>
      </c>
      <c r="T195" s="7">
        <v>41938</v>
      </c>
      <c r="U195" s="31">
        <v>38836</v>
      </c>
      <c r="V195" s="7">
        <v>48768</v>
      </c>
      <c r="W195" s="7">
        <v>35472</v>
      </c>
      <c r="X195" s="7">
        <v>42915</v>
      </c>
      <c r="Y195" s="7">
        <v>48889</v>
      </c>
      <c r="Z195" s="7">
        <v>55712</v>
      </c>
      <c r="AA195" s="7">
        <v>68793</v>
      </c>
      <c r="AB195" s="7">
        <v>55517</v>
      </c>
      <c r="AC195" s="7">
        <v>52413</v>
      </c>
      <c r="AE195" s="76">
        <f t="shared" si="36"/>
        <v>70871</v>
      </c>
      <c r="AF195" s="8">
        <f t="shared" si="37"/>
        <v>16646</v>
      </c>
      <c r="AG195" s="19">
        <f t="shared" si="38"/>
        <v>13316.8</v>
      </c>
      <c r="AH195" s="19">
        <f t="shared" si="39"/>
        <v>12484.5</v>
      </c>
      <c r="AM195">
        <f t="shared" si="27"/>
        <v>0</v>
      </c>
      <c r="AS195">
        <f t="shared" si="28"/>
        <v>0</v>
      </c>
      <c r="AT195">
        <f t="shared" si="29"/>
        <v>0</v>
      </c>
      <c r="AU195" s="32" t="str">
        <f t="shared" si="30"/>
        <v xml:space="preserve"> </v>
      </c>
      <c r="AV195">
        <f t="shared" si="31"/>
        <v>0</v>
      </c>
      <c r="AW195" s="32" t="str">
        <f t="shared" si="32"/>
        <v xml:space="preserve"> </v>
      </c>
      <c r="AX195" s="32" t="str" cm="1">
        <f t="array" ref="AX195">_xlfn.IFS(AQ195=0," ",AW195=20%,20%,AW195=25%,25%,AW195&lt;20%,"MV",AW195=21%,"MV",AW195=22%,"MV",AW195=23%,"MV",AW195=24%,MV)</f>
        <v xml:space="preserve"> </v>
      </c>
    </row>
    <row r="196" spans="1:50">
      <c r="A196" s="3">
        <v>167</v>
      </c>
      <c r="B196" s="1" t="s">
        <v>186</v>
      </c>
      <c r="C196" s="2" t="s">
        <v>367</v>
      </c>
      <c r="D196" s="7">
        <v>5759</v>
      </c>
      <c r="E196" s="7">
        <v>6827</v>
      </c>
      <c r="F196" s="7">
        <v>26291</v>
      </c>
      <c r="G196" s="7">
        <v>6174</v>
      </c>
      <c r="H196" s="7">
        <v>5826</v>
      </c>
      <c r="I196" s="7">
        <v>14126</v>
      </c>
      <c r="J196" s="7">
        <v>14955</v>
      </c>
      <c r="K196" s="7">
        <v>20287</v>
      </c>
      <c r="L196" s="7">
        <v>11574</v>
      </c>
      <c r="M196" s="7">
        <v>12470</v>
      </c>
      <c r="N196" s="7">
        <v>8063</v>
      </c>
      <c r="O196" s="7">
        <v>13916</v>
      </c>
      <c r="P196" s="7">
        <v>40720</v>
      </c>
      <c r="Q196" s="7">
        <v>11184</v>
      </c>
      <c r="R196" s="7">
        <v>12731</v>
      </c>
      <c r="S196" s="7">
        <v>12257</v>
      </c>
      <c r="T196" s="7">
        <v>11055</v>
      </c>
      <c r="U196" s="31">
        <v>6590</v>
      </c>
      <c r="V196" s="7">
        <v>4449</v>
      </c>
      <c r="W196" s="7">
        <v>6500</v>
      </c>
      <c r="X196" s="7">
        <v>12874</v>
      </c>
      <c r="Y196" s="7">
        <v>12388</v>
      </c>
      <c r="Z196" s="7">
        <v>14618</v>
      </c>
      <c r="AA196" s="7">
        <v>8193</v>
      </c>
      <c r="AB196" s="7">
        <v>14635</v>
      </c>
      <c r="AC196" s="7">
        <v>20157</v>
      </c>
      <c r="AE196" s="76">
        <f t="shared" si="36"/>
        <v>40720</v>
      </c>
      <c r="AF196" s="8">
        <f t="shared" si="37"/>
        <v>4449</v>
      </c>
      <c r="AG196" s="19">
        <f t="shared" si="38"/>
        <v>3559.2</v>
      </c>
      <c r="AH196" s="19">
        <f t="shared" si="39"/>
        <v>3336.75</v>
      </c>
      <c r="AM196">
        <f t="shared" si="27"/>
        <v>0</v>
      </c>
      <c r="AS196">
        <f t="shared" si="28"/>
        <v>0</v>
      </c>
      <c r="AT196">
        <f t="shared" si="29"/>
        <v>0</v>
      </c>
      <c r="AU196" s="32" t="str">
        <f t="shared" si="30"/>
        <v xml:space="preserve"> </v>
      </c>
      <c r="AV196">
        <f t="shared" si="31"/>
        <v>0</v>
      </c>
      <c r="AW196" s="32" t="str">
        <f t="shared" si="32"/>
        <v xml:space="preserve"> </v>
      </c>
      <c r="AX196" s="32" t="str" cm="1">
        <f t="array" ref="AX196">_xlfn.IFS(AQ196=0," ",AW196=20%,20%,AW196=25%,25%,AW196&lt;20%,"MV",AW196=21%,"MV",AW196=22%,"MV",AW196=23%,"MV",AW196=24%,MV)</f>
        <v xml:space="preserve"> </v>
      </c>
    </row>
    <row r="197" spans="1:50">
      <c r="A197" s="3">
        <v>168</v>
      </c>
      <c r="B197" s="1" t="s">
        <v>187</v>
      </c>
      <c r="C197" s="2" t="s">
        <v>367</v>
      </c>
      <c r="D197" s="7">
        <v>47217</v>
      </c>
      <c r="E197" s="7">
        <v>46678</v>
      </c>
      <c r="F197" s="7">
        <v>39780</v>
      </c>
      <c r="G197" s="7">
        <v>37676</v>
      </c>
      <c r="H197" s="7">
        <v>46659</v>
      </c>
      <c r="I197" s="7">
        <v>55534</v>
      </c>
      <c r="J197" s="7">
        <v>50458</v>
      </c>
      <c r="K197" s="7">
        <v>47234</v>
      </c>
      <c r="L197" s="7">
        <v>37063</v>
      </c>
      <c r="M197" s="7">
        <v>44086</v>
      </c>
      <c r="N197" s="7">
        <v>42654</v>
      </c>
      <c r="O197" s="7">
        <v>54704</v>
      </c>
      <c r="P197" s="7">
        <v>35427</v>
      </c>
      <c r="Q197" s="7">
        <v>55529</v>
      </c>
      <c r="R197" s="7">
        <v>40769</v>
      </c>
      <c r="S197" s="7">
        <v>59425</v>
      </c>
      <c r="T197" s="7">
        <v>43459</v>
      </c>
      <c r="U197" s="31">
        <v>40990</v>
      </c>
      <c r="V197" s="7">
        <v>33368</v>
      </c>
      <c r="W197" s="7">
        <v>31439</v>
      </c>
      <c r="X197" s="7">
        <v>46816</v>
      </c>
      <c r="Y197" s="7">
        <v>47322</v>
      </c>
      <c r="Z197" s="7">
        <v>57519</v>
      </c>
      <c r="AA197" s="7">
        <v>54619</v>
      </c>
      <c r="AB197" s="7">
        <v>57530</v>
      </c>
      <c r="AC197" s="7">
        <v>39828</v>
      </c>
      <c r="AE197" s="76">
        <f t="shared" si="36"/>
        <v>59425</v>
      </c>
      <c r="AF197" s="8">
        <f t="shared" si="37"/>
        <v>31439</v>
      </c>
      <c r="AG197" s="19">
        <f t="shared" si="38"/>
        <v>25151.200000000001</v>
      </c>
      <c r="AH197" s="19">
        <f t="shared" si="39"/>
        <v>23579.25</v>
      </c>
      <c r="AK197">
        <v>5</v>
      </c>
      <c r="AL197" s="24">
        <v>5</v>
      </c>
      <c r="AM197">
        <f t="shared" si="27"/>
        <v>0</v>
      </c>
      <c r="AO197" s="80">
        <v>117896.25</v>
      </c>
      <c r="AP197" s="83">
        <f>AO197/AK197</f>
        <v>23579.25</v>
      </c>
      <c r="AQ197" s="28">
        <v>23579.25</v>
      </c>
      <c r="AR197" s="85">
        <f>AP197-AQ197</f>
        <v>0</v>
      </c>
      <c r="AS197">
        <f t="shared" si="28"/>
        <v>40990</v>
      </c>
      <c r="AT197">
        <f t="shared" si="29"/>
        <v>17410.75</v>
      </c>
      <c r="AU197" s="32">
        <f t="shared" si="30"/>
        <v>0.42475603805806295</v>
      </c>
      <c r="AV197">
        <f t="shared" si="31"/>
        <v>117896.25</v>
      </c>
      <c r="AW197" s="32">
        <f t="shared" si="32"/>
        <v>0.25</v>
      </c>
      <c r="AX197" s="32" cm="1">
        <f t="array" ref="AX197">_xlfn.IFS(AQ197=0," ",AW197=20%,20%,AW197=25%,25%,AW197&lt;20%,"MV",AW197=21%,"MV",AW197=22%,"MV",AW197=23%,"MV",AW197=24%,MV)</f>
        <v>0.25</v>
      </c>
    </row>
    <row r="198" spans="1:50">
      <c r="A198" s="3">
        <v>169</v>
      </c>
      <c r="B198" s="1" t="s">
        <v>188</v>
      </c>
      <c r="C198" s="2" t="s">
        <v>367</v>
      </c>
      <c r="D198" s="7">
        <v>190089</v>
      </c>
      <c r="E198" s="7">
        <v>161615</v>
      </c>
      <c r="F198" s="7">
        <v>143024</v>
      </c>
      <c r="G198" s="7">
        <v>129101</v>
      </c>
      <c r="H198" s="7">
        <v>7694</v>
      </c>
      <c r="I198" s="7">
        <v>200606</v>
      </c>
      <c r="J198" s="7">
        <v>183208</v>
      </c>
      <c r="K198" s="7">
        <v>221296</v>
      </c>
      <c r="L198" s="7">
        <v>128746</v>
      </c>
      <c r="M198" s="7">
        <v>137994</v>
      </c>
      <c r="N198" s="7">
        <v>159176</v>
      </c>
      <c r="O198" s="7">
        <v>197608</v>
      </c>
      <c r="P198" s="7">
        <v>158721</v>
      </c>
      <c r="Q198" s="7">
        <v>248127</v>
      </c>
      <c r="R198" s="7">
        <v>141620</v>
      </c>
      <c r="S198" s="7">
        <v>184424</v>
      </c>
      <c r="T198" s="7">
        <v>156991</v>
      </c>
      <c r="U198" s="31">
        <v>149577</v>
      </c>
      <c r="V198" s="7">
        <v>177968</v>
      </c>
      <c r="W198" s="7">
        <v>72362</v>
      </c>
      <c r="X198" s="7">
        <v>191166</v>
      </c>
      <c r="Y198" s="7">
        <v>198971</v>
      </c>
      <c r="Z198" s="7">
        <v>207423</v>
      </c>
      <c r="AA198" s="7">
        <v>325114</v>
      </c>
      <c r="AB198" s="7">
        <v>207822</v>
      </c>
      <c r="AC198" s="7">
        <v>133798</v>
      </c>
      <c r="AE198" s="76">
        <f t="shared" si="36"/>
        <v>325114</v>
      </c>
      <c r="AF198" s="8">
        <f t="shared" si="37"/>
        <v>7694</v>
      </c>
      <c r="AG198" s="19">
        <f t="shared" si="38"/>
        <v>6155.2</v>
      </c>
      <c r="AH198" s="19">
        <f t="shared" si="39"/>
        <v>5770.5</v>
      </c>
      <c r="AM198">
        <f t="shared" si="27"/>
        <v>0</v>
      </c>
      <c r="AS198">
        <f t="shared" si="28"/>
        <v>0</v>
      </c>
      <c r="AT198">
        <f t="shared" si="29"/>
        <v>0</v>
      </c>
      <c r="AU198" s="32" t="str">
        <f t="shared" si="30"/>
        <v xml:space="preserve"> </v>
      </c>
      <c r="AV198">
        <f t="shared" si="31"/>
        <v>0</v>
      </c>
      <c r="AW198" s="32" t="str">
        <f t="shared" si="32"/>
        <v xml:space="preserve"> </v>
      </c>
      <c r="AX198" s="32" t="str" cm="1">
        <f t="array" ref="AX198">_xlfn.IFS(AQ198=0," ",AW198=20%,20%,AW198=25%,25%,AW198&lt;20%,"MV",AW198=21%,"MV",AW198=22%,"MV",AW198=23%,"MV",AW198=24%,MV)</f>
        <v xml:space="preserve"> </v>
      </c>
    </row>
    <row r="199" spans="1:50">
      <c r="A199" s="3">
        <v>170</v>
      </c>
      <c r="B199" s="1" t="s">
        <v>189</v>
      </c>
      <c r="C199" s="2" t="s">
        <v>367</v>
      </c>
      <c r="D199" s="7">
        <v>46341</v>
      </c>
      <c r="E199" s="7">
        <v>21133</v>
      </c>
      <c r="F199" s="7">
        <v>22245</v>
      </c>
      <c r="G199" s="7">
        <v>30709</v>
      </c>
      <c r="H199" s="7">
        <v>45794</v>
      </c>
      <c r="I199" s="7">
        <v>40899</v>
      </c>
      <c r="J199" s="7">
        <v>37713</v>
      </c>
      <c r="K199" s="7">
        <v>55762</v>
      </c>
      <c r="L199" s="7">
        <v>39013</v>
      </c>
      <c r="M199" s="7">
        <v>16757</v>
      </c>
      <c r="N199" s="7">
        <v>39533</v>
      </c>
      <c r="O199" s="7">
        <v>40286</v>
      </c>
      <c r="P199" s="7">
        <v>19696</v>
      </c>
      <c r="Q199" s="7">
        <v>35763</v>
      </c>
      <c r="R199" s="7">
        <v>36088</v>
      </c>
      <c r="S199" s="7">
        <v>32739</v>
      </c>
      <c r="T199" s="7">
        <v>32007</v>
      </c>
      <c r="U199" s="31">
        <v>30406</v>
      </c>
      <c r="V199" s="7">
        <v>42672</v>
      </c>
      <c r="W199" s="7">
        <v>14606</v>
      </c>
      <c r="X199" s="7">
        <v>43437</v>
      </c>
      <c r="Y199" s="7">
        <v>52392</v>
      </c>
      <c r="Z199" s="7">
        <v>42500</v>
      </c>
      <c r="AA199" s="7">
        <v>76076</v>
      </c>
      <c r="AB199" s="7">
        <v>42370</v>
      </c>
      <c r="AC199" s="7">
        <v>20337</v>
      </c>
      <c r="AE199" s="76">
        <f t="shared" si="36"/>
        <v>76076</v>
      </c>
      <c r="AF199" s="8">
        <f t="shared" si="37"/>
        <v>14606</v>
      </c>
      <c r="AG199" s="19">
        <f t="shared" si="38"/>
        <v>11684.8</v>
      </c>
      <c r="AH199" s="19">
        <f t="shared" si="39"/>
        <v>10954.5</v>
      </c>
      <c r="AK199">
        <v>60</v>
      </c>
      <c r="AL199" s="24">
        <v>60</v>
      </c>
      <c r="AM199">
        <f t="shared" si="27"/>
        <v>0</v>
      </c>
      <c r="AO199" s="80">
        <v>657270</v>
      </c>
      <c r="AP199" s="83">
        <f>AO199/AK199</f>
        <v>10954.5</v>
      </c>
      <c r="AQ199" s="28">
        <v>10954.5</v>
      </c>
      <c r="AR199" s="85">
        <f>AP199-AQ199</f>
        <v>0</v>
      </c>
      <c r="AS199">
        <f t="shared" si="28"/>
        <v>30406</v>
      </c>
      <c r="AT199">
        <f t="shared" si="29"/>
        <v>19451.5</v>
      </c>
      <c r="AU199" s="32">
        <f t="shared" si="30"/>
        <v>0.63972571203052031</v>
      </c>
      <c r="AV199">
        <f t="shared" si="31"/>
        <v>657270</v>
      </c>
      <c r="AW199" s="32">
        <f t="shared" si="32"/>
        <v>0.25</v>
      </c>
      <c r="AX199" s="32" cm="1">
        <f t="array" ref="AX199">_xlfn.IFS(AQ199=0," ",AW199=20%,20%,AW199=25%,25%,AW199&lt;20%,"MV",AW199=21%,"MV",AW199=22%,"MV",AW199=23%,"MV",AW199=24%,MV)</f>
        <v>0.25</v>
      </c>
    </row>
    <row r="200" spans="1:50">
      <c r="A200" s="3">
        <v>171</v>
      </c>
      <c r="B200" s="1" t="s">
        <v>190</v>
      </c>
      <c r="C200" s="2" t="s">
        <v>367</v>
      </c>
      <c r="D200" s="7">
        <v>34170</v>
      </c>
      <c r="E200" s="7">
        <v>26010</v>
      </c>
      <c r="F200" s="7">
        <v>30496</v>
      </c>
      <c r="G200" s="7">
        <v>32562</v>
      </c>
      <c r="H200" s="7">
        <v>34579</v>
      </c>
      <c r="I200" s="7">
        <v>35714</v>
      </c>
      <c r="J200" s="7">
        <v>32590</v>
      </c>
      <c r="K200" s="7">
        <v>52251</v>
      </c>
      <c r="L200" s="7">
        <v>39013</v>
      </c>
      <c r="M200" s="7">
        <v>22691</v>
      </c>
      <c r="N200" s="7">
        <v>30430</v>
      </c>
      <c r="O200" s="7">
        <v>35182</v>
      </c>
      <c r="P200" s="7">
        <v>23675</v>
      </c>
      <c r="Q200" s="7">
        <v>47987</v>
      </c>
      <c r="R200" s="7">
        <v>28362</v>
      </c>
      <c r="S200" s="7">
        <v>34411</v>
      </c>
      <c r="T200" s="7">
        <v>27950</v>
      </c>
      <c r="U200" s="31">
        <v>30451</v>
      </c>
      <c r="V200" s="7">
        <v>29782</v>
      </c>
      <c r="W200" s="7">
        <v>18629</v>
      </c>
      <c r="X200" s="7">
        <v>32415</v>
      </c>
      <c r="Y200" s="7">
        <v>32030</v>
      </c>
      <c r="Z200" s="7">
        <v>36999</v>
      </c>
      <c r="AA200" s="7">
        <v>43565</v>
      </c>
      <c r="AB200" s="7">
        <v>37000</v>
      </c>
      <c r="AC200" s="7">
        <v>21699</v>
      </c>
      <c r="AE200" s="76">
        <f t="shared" si="36"/>
        <v>52251</v>
      </c>
      <c r="AF200" s="8">
        <f t="shared" si="37"/>
        <v>18629</v>
      </c>
      <c r="AG200" s="19">
        <f t="shared" si="38"/>
        <v>14903.2</v>
      </c>
      <c r="AH200" s="19">
        <f t="shared" si="39"/>
        <v>13971.75</v>
      </c>
      <c r="AM200">
        <f t="shared" ref="AM200:AM263" si="44">AK200-AL200</f>
        <v>0</v>
      </c>
      <c r="AS200">
        <f t="shared" ref="AS200:AS263" si="45">IF(AK200&gt;0,U200,0)</f>
        <v>0</v>
      </c>
      <c r="AT200">
        <f t="shared" ref="AT200:AT263" si="46">AS200-AQ200</f>
        <v>0</v>
      </c>
      <c r="AU200" s="32" t="str">
        <f t="shared" ref="AU200:AU263" si="47">IF(AQ200&gt;0,((AT200*100%)/AS200)," ")</f>
        <v xml:space="preserve"> </v>
      </c>
      <c r="AV200">
        <f t="shared" ref="AV200:AV263" si="48">AK200*AQ200</f>
        <v>0</v>
      </c>
      <c r="AW200" s="32" t="str">
        <f t="shared" ref="AW200:AW263" si="49">IF(AQ200=0," ",ROUND(100%-(AQ200/AF200),2))</f>
        <v xml:space="preserve"> </v>
      </c>
      <c r="AX200" s="32" t="str" cm="1">
        <f t="array" ref="AX200">_xlfn.IFS(AQ200=0," ",AW200=20%,20%,AW200=25%,25%,AW200&lt;20%,"MV",AW200=21%,"MV",AW200=22%,"MV",AW200=23%,"MV",AW200=24%,MV)</f>
        <v xml:space="preserve"> </v>
      </c>
    </row>
    <row r="201" spans="1:50">
      <c r="A201" s="3">
        <v>172</v>
      </c>
      <c r="B201" s="1" t="s">
        <v>191</v>
      </c>
      <c r="C201" s="2" t="s">
        <v>367</v>
      </c>
      <c r="D201" s="7">
        <v>55869</v>
      </c>
      <c r="E201" s="7">
        <v>45516</v>
      </c>
      <c r="F201" s="7">
        <v>98540</v>
      </c>
      <c r="G201" s="7">
        <v>105218</v>
      </c>
      <c r="H201" s="7">
        <v>55209</v>
      </c>
      <c r="I201" s="7">
        <v>109911</v>
      </c>
      <c r="J201" s="7">
        <v>104817</v>
      </c>
      <c r="K201" s="7">
        <v>102379</v>
      </c>
      <c r="L201" s="7">
        <v>3902</v>
      </c>
      <c r="M201" s="7">
        <v>73318</v>
      </c>
      <c r="N201" s="7">
        <v>85049</v>
      </c>
      <c r="O201" s="7">
        <v>108270</v>
      </c>
      <c r="P201" s="7">
        <v>66821</v>
      </c>
      <c r="Q201" s="7">
        <v>60731</v>
      </c>
      <c r="R201" s="7">
        <v>80651</v>
      </c>
      <c r="S201" s="7">
        <v>98315</v>
      </c>
      <c r="T201" s="7">
        <v>86014</v>
      </c>
      <c r="U201" s="31">
        <v>73318</v>
      </c>
      <c r="V201" s="7">
        <v>48115</v>
      </c>
      <c r="W201" s="7">
        <v>30070</v>
      </c>
      <c r="X201" s="7">
        <v>104740</v>
      </c>
      <c r="Y201" s="7">
        <v>75395</v>
      </c>
      <c r="Z201" s="7">
        <v>113413</v>
      </c>
      <c r="AA201" s="7">
        <v>74776</v>
      </c>
      <c r="AB201" s="7">
        <v>113863</v>
      </c>
      <c r="AC201" s="7">
        <v>54505</v>
      </c>
      <c r="AE201" s="76">
        <f t="shared" si="36"/>
        <v>113863</v>
      </c>
      <c r="AF201" s="8">
        <f t="shared" si="37"/>
        <v>3902</v>
      </c>
      <c r="AG201" s="19">
        <f t="shared" si="38"/>
        <v>3121.6</v>
      </c>
      <c r="AH201" s="19">
        <f t="shared" si="39"/>
        <v>2926.5</v>
      </c>
      <c r="AM201">
        <f t="shared" si="44"/>
        <v>0</v>
      </c>
      <c r="AS201">
        <f t="shared" si="45"/>
        <v>0</v>
      </c>
      <c r="AT201">
        <f t="shared" si="46"/>
        <v>0</v>
      </c>
      <c r="AU201" s="32" t="str">
        <f t="shared" si="47"/>
        <v xml:space="preserve"> </v>
      </c>
      <c r="AV201">
        <f t="shared" si="48"/>
        <v>0</v>
      </c>
      <c r="AW201" s="32" t="str">
        <f t="shared" si="49"/>
        <v xml:space="preserve"> </v>
      </c>
      <c r="AX201" s="32" t="str" cm="1">
        <f t="array" ref="AX201">_xlfn.IFS(AQ201=0," ",AW201=20%,20%,AW201=25%,25%,AW201&lt;20%,"MV",AW201=21%,"MV",AW201=22%,"MV",AW201=23%,"MV",AW201=24%,MV)</f>
        <v xml:space="preserve"> </v>
      </c>
    </row>
    <row r="202" spans="1:50">
      <c r="A202" s="3">
        <v>173</v>
      </c>
      <c r="B202" s="1" t="s">
        <v>192</v>
      </c>
      <c r="C202" s="2" t="s">
        <v>367</v>
      </c>
      <c r="D202" s="7">
        <v>40737</v>
      </c>
      <c r="E202" s="7">
        <v>36170</v>
      </c>
      <c r="F202" s="7">
        <v>38452</v>
      </c>
      <c r="G202" s="7">
        <v>38624</v>
      </c>
      <c r="H202" s="7">
        <v>41224</v>
      </c>
      <c r="I202" s="7">
        <v>47082</v>
      </c>
      <c r="J202" s="7">
        <v>36413</v>
      </c>
      <c r="K202" s="7">
        <v>73151</v>
      </c>
      <c r="L202" s="7">
        <v>61109</v>
      </c>
      <c r="M202" s="7">
        <v>30763</v>
      </c>
      <c r="N202" s="7">
        <v>36933</v>
      </c>
      <c r="O202" s="7">
        <v>46378</v>
      </c>
      <c r="P202" s="7">
        <v>19696</v>
      </c>
      <c r="Q202" s="7">
        <v>45516</v>
      </c>
      <c r="R202" s="7">
        <v>48768</v>
      </c>
      <c r="S202" s="7">
        <v>37687</v>
      </c>
      <c r="T202" s="7">
        <v>36844</v>
      </c>
      <c r="U202" s="31">
        <v>26308</v>
      </c>
      <c r="V202" s="7">
        <v>51205</v>
      </c>
      <c r="W202" s="7">
        <v>46118</v>
      </c>
      <c r="X202" s="7">
        <v>30570</v>
      </c>
      <c r="Y202" s="7">
        <v>47901</v>
      </c>
      <c r="Z202" s="7">
        <v>48871</v>
      </c>
      <c r="AA202" s="7">
        <v>40184</v>
      </c>
      <c r="AB202" s="7">
        <v>48775</v>
      </c>
      <c r="AC202" s="7">
        <v>45516</v>
      </c>
      <c r="AE202" s="76">
        <f t="shared" si="36"/>
        <v>73151</v>
      </c>
      <c r="AF202" s="8">
        <f t="shared" si="37"/>
        <v>19696</v>
      </c>
      <c r="AG202" s="19">
        <f t="shared" si="38"/>
        <v>15756.8</v>
      </c>
      <c r="AH202" s="19">
        <f t="shared" si="39"/>
        <v>14772</v>
      </c>
      <c r="AM202">
        <f t="shared" si="44"/>
        <v>0</v>
      </c>
      <c r="AS202">
        <f t="shared" si="45"/>
        <v>0</v>
      </c>
      <c r="AT202">
        <f t="shared" si="46"/>
        <v>0</v>
      </c>
      <c r="AU202" s="32" t="str">
        <f t="shared" si="47"/>
        <v xml:space="preserve"> </v>
      </c>
      <c r="AV202">
        <f t="shared" si="48"/>
        <v>0</v>
      </c>
      <c r="AW202" s="32" t="str">
        <f t="shared" si="49"/>
        <v xml:space="preserve"> </v>
      </c>
      <c r="AX202" s="32" t="str" cm="1">
        <f t="array" ref="AX202">_xlfn.IFS(AQ202=0," ",AW202=20%,20%,AW202=25%,25%,AW202&lt;20%,"MV",AW202=21%,"MV",AW202=22%,"MV",AW202=23%,"MV",AW202=24%,MV)</f>
        <v xml:space="preserve"> </v>
      </c>
    </row>
    <row r="203" spans="1:50">
      <c r="A203" s="3">
        <v>174</v>
      </c>
      <c r="B203" s="1" t="s">
        <v>193</v>
      </c>
      <c r="C203" s="2" t="s">
        <v>367</v>
      </c>
      <c r="D203" s="7">
        <v>19708</v>
      </c>
      <c r="E203" s="7">
        <v>18694</v>
      </c>
      <c r="F203" s="7">
        <v>14395</v>
      </c>
      <c r="G203" s="7">
        <v>18558</v>
      </c>
      <c r="H203" s="7">
        <v>19476</v>
      </c>
      <c r="I203" s="7">
        <v>25178</v>
      </c>
      <c r="J203" s="7">
        <v>23083</v>
      </c>
      <c r="K203" s="7">
        <v>24601</v>
      </c>
      <c r="L203" s="7">
        <v>15384</v>
      </c>
      <c r="M203" s="7">
        <v>14656</v>
      </c>
      <c r="N203" s="7">
        <v>17947</v>
      </c>
      <c r="O203" s="7">
        <v>24802</v>
      </c>
      <c r="P203" s="7">
        <v>20669</v>
      </c>
      <c r="Q203" s="7">
        <v>27569</v>
      </c>
      <c r="R203" s="7">
        <v>18462</v>
      </c>
      <c r="S203" s="7">
        <v>22841</v>
      </c>
      <c r="T203" s="7">
        <v>19703</v>
      </c>
      <c r="U203" s="31">
        <v>17433</v>
      </c>
      <c r="V203" s="7">
        <v>19151</v>
      </c>
      <c r="W203" s="7">
        <v>17241</v>
      </c>
      <c r="X203" s="7">
        <v>23994</v>
      </c>
      <c r="Y203" s="7">
        <v>20651</v>
      </c>
      <c r="Z203" s="7">
        <v>26113</v>
      </c>
      <c r="AA203" s="7">
        <v>26010</v>
      </c>
      <c r="AB203" s="7">
        <v>26085</v>
      </c>
      <c r="AC203" s="7">
        <v>21906</v>
      </c>
      <c r="AE203" s="76">
        <f t="shared" si="36"/>
        <v>27569</v>
      </c>
      <c r="AF203" s="8">
        <f t="shared" si="37"/>
        <v>14395</v>
      </c>
      <c r="AG203" s="19">
        <f t="shared" si="38"/>
        <v>11516</v>
      </c>
      <c r="AH203" s="19">
        <f t="shared" si="39"/>
        <v>10796.25</v>
      </c>
      <c r="AM203">
        <f t="shared" si="44"/>
        <v>0</v>
      </c>
      <c r="AS203">
        <f t="shared" si="45"/>
        <v>0</v>
      </c>
      <c r="AT203">
        <f t="shared" si="46"/>
        <v>0</v>
      </c>
      <c r="AU203" s="32" t="str">
        <f t="shared" si="47"/>
        <v xml:space="preserve"> </v>
      </c>
      <c r="AV203">
        <f t="shared" si="48"/>
        <v>0</v>
      </c>
      <c r="AW203" s="32" t="str">
        <f t="shared" si="49"/>
        <v xml:space="preserve"> </v>
      </c>
      <c r="AX203" s="32" t="str" cm="1">
        <f t="array" ref="AX203">_xlfn.IFS(AQ203=0," ",AW203=20%,20%,AW203=25%,25%,AW203&lt;20%,"MV",AW203=21%,"MV",AW203=22%,"MV",AW203=23%,"MV",AW203=24%,MV)</f>
        <v xml:space="preserve"> </v>
      </c>
    </row>
    <row r="204" spans="1:50">
      <c r="A204" s="3">
        <v>175</v>
      </c>
      <c r="B204" s="1" t="s">
        <v>194</v>
      </c>
      <c r="C204" s="2" t="s">
        <v>367</v>
      </c>
      <c r="D204" s="7">
        <v>11359</v>
      </c>
      <c r="E204" s="7">
        <v>9753</v>
      </c>
      <c r="F204" s="7">
        <v>9561</v>
      </c>
      <c r="G204" s="7">
        <v>12599</v>
      </c>
      <c r="H204" s="7">
        <v>11495</v>
      </c>
      <c r="I204" s="7">
        <v>15353</v>
      </c>
      <c r="J204" s="7">
        <v>14434</v>
      </c>
      <c r="K204" s="7">
        <v>16720</v>
      </c>
      <c r="L204" s="7">
        <v>9753</v>
      </c>
      <c r="M204" s="7">
        <v>8557</v>
      </c>
      <c r="N204" s="7">
        <v>11445</v>
      </c>
      <c r="O204" s="7">
        <v>15124</v>
      </c>
      <c r="P204" s="7">
        <v>10209</v>
      </c>
      <c r="Q204" s="7">
        <v>14826</v>
      </c>
      <c r="R204" s="7">
        <v>11080</v>
      </c>
      <c r="S204" s="7">
        <v>12585</v>
      </c>
      <c r="T204" s="7">
        <v>12015</v>
      </c>
      <c r="U204" s="31">
        <v>11141</v>
      </c>
      <c r="V204" s="7">
        <v>9973</v>
      </c>
      <c r="W204" s="7">
        <v>8392</v>
      </c>
      <c r="X204" s="7">
        <v>13265</v>
      </c>
      <c r="Y204" s="7">
        <v>12661</v>
      </c>
      <c r="Z204" s="7">
        <v>15892</v>
      </c>
      <c r="AA204" s="7">
        <v>13265</v>
      </c>
      <c r="AB204" s="7">
        <v>15905</v>
      </c>
      <c r="AC204" s="7">
        <v>9747</v>
      </c>
      <c r="AE204" s="76">
        <f t="shared" si="36"/>
        <v>16720</v>
      </c>
      <c r="AF204" s="8">
        <f t="shared" si="37"/>
        <v>8392</v>
      </c>
      <c r="AG204" s="19">
        <f t="shared" si="38"/>
        <v>6713.6</v>
      </c>
      <c r="AH204" s="19">
        <f t="shared" si="39"/>
        <v>6294</v>
      </c>
      <c r="AK204">
        <v>20</v>
      </c>
      <c r="AL204" s="24">
        <v>20</v>
      </c>
      <c r="AM204">
        <f t="shared" si="44"/>
        <v>0</v>
      </c>
      <c r="AO204" s="80">
        <v>125880</v>
      </c>
      <c r="AP204" s="83">
        <f>AO204/AK204</f>
        <v>6294</v>
      </c>
      <c r="AQ204" s="28">
        <v>6294</v>
      </c>
      <c r="AR204" s="85">
        <f>AP204-AQ204</f>
        <v>0</v>
      </c>
      <c r="AS204">
        <f t="shared" si="45"/>
        <v>11141</v>
      </c>
      <c r="AT204">
        <f t="shared" si="46"/>
        <v>4847</v>
      </c>
      <c r="AU204" s="32">
        <f t="shared" si="47"/>
        <v>0.43505968943541873</v>
      </c>
      <c r="AV204">
        <f t="shared" si="48"/>
        <v>125880</v>
      </c>
      <c r="AW204" s="32">
        <f t="shared" si="49"/>
        <v>0.25</v>
      </c>
      <c r="AX204" s="32" cm="1">
        <f t="array" ref="AX204">_xlfn.IFS(AQ204=0," ",AW204=20%,20%,AW204=25%,25%,AW204&lt;20%,"MV",AW204=21%,"MV",AW204=22%,"MV",AW204=23%,"MV",AW204=24%,MV)</f>
        <v>0.25</v>
      </c>
    </row>
    <row r="205" spans="1:50">
      <c r="A205" s="3">
        <v>176</v>
      </c>
      <c r="B205" s="1" t="s">
        <v>195</v>
      </c>
      <c r="C205" s="2" t="s">
        <v>367</v>
      </c>
      <c r="D205" s="7">
        <v>9108</v>
      </c>
      <c r="E205" s="7">
        <v>8234</v>
      </c>
      <c r="F205" s="7">
        <v>9561</v>
      </c>
      <c r="G205" s="7">
        <v>6074</v>
      </c>
      <c r="H205" s="7">
        <v>9001</v>
      </c>
      <c r="I205" s="7">
        <v>11821</v>
      </c>
      <c r="J205" s="7">
        <v>11709</v>
      </c>
      <c r="K205" s="7">
        <v>17843</v>
      </c>
      <c r="L205" s="7">
        <v>9428</v>
      </c>
      <c r="M205" s="7">
        <v>8129</v>
      </c>
      <c r="N205" s="7">
        <v>10273</v>
      </c>
      <c r="O205" s="7">
        <v>11645</v>
      </c>
      <c r="P205" s="7">
        <v>4561</v>
      </c>
      <c r="Q205" s="7">
        <v>11574</v>
      </c>
      <c r="R205" s="7">
        <v>8739</v>
      </c>
      <c r="S205" s="7">
        <v>11600</v>
      </c>
      <c r="T205" s="7">
        <v>9251</v>
      </c>
      <c r="U205" s="31">
        <v>8726</v>
      </c>
      <c r="V205" s="7">
        <v>7681</v>
      </c>
      <c r="W205" s="7">
        <v>4449</v>
      </c>
      <c r="X205" s="7">
        <v>10728</v>
      </c>
      <c r="Y205" s="7">
        <v>9597</v>
      </c>
      <c r="Z205" s="7">
        <v>12212</v>
      </c>
      <c r="AA205" s="7">
        <v>11705</v>
      </c>
      <c r="AB205" s="7">
        <v>12247</v>
      </c>
      <c r="AC205" s="7">
        <v>3143</v>
      </c>
      <c r="AE205" s="76">
        <f t="shared" si="36"/>
        <v>17843</v>
      </c>
      <c r="AF205" s="8">
        <f t="shared" si="37"/>
        <v>3143</v>
      </c>
      <c r="AG205" s="19">
        <f t="shared" si="38"/>
        <v>2514.4</v>
      </c>
      <c r="AH205" s="19">
        <f t="shared" si="39"/>
        <v>2357.25</v>
      </c>
      <c r="AM205">
        <f t="shared" si="44"/>
        <v>0</v>
      </c>
      <c r="AS205">
        <f t="shared" si="45"/>
        <v>0</v>
      </c>
      <c r="AT205">
        <f t="shared" si="46"/>
        <v>0</v>
      </c>
      <c r="AU205" s="32" t="str">
        <f t="shared" si="47"/>
        <v xml:space="preserve"> </v>
      </c>
      <c r="AV205">
        <f t="shared" si="48"/>
        <v>0</v>
      </c>
      <c r="AW205" s="32" t="str">
        <f t="shared" si="49"/>
        <v xml:space="preserve"> </v>
      </c>
      <c r="AX205" s="32" t="str" cm="1">
        <f t="array" ref="AX205">_xlfn.IFS(AQ205=0," ",AW205=20%,20%,AW205=25%,25%,AW205&lt;20%,"MV",AW205=21%,"MV",AW205=22%,"MV",AW205=23%,"MV",AW205=24%,MV)</f>
        <v xml:space="preserve"> </v>
      </c>
    </row>
    <row r="206" spans="1:50">
      <c r="A206" s="3">
        <v>177</v>
      </c>
      <c r="B206" s="1" t="s">
        <v>196</v>
      </c>
      <c r="C206" s="2" t="s">
        <v>367</v>
      </c>
      <c r="D206" s="7">
        <v>4452</v>
      </c>
      <c r="E206" s="7">
        <v>5689</v>
      </c>
      <c r="F206" s="7">
        <v>3201</v>
      </c>
      <c r="G206" s="7">
        <v>6075</v>
      </c>
      <c r="H206" s="7">
        <v>4506</v>
      </c>
      <c r="I206" s="7">
        <v>6143</v>
      </c>
      <c r="J206" s="7">
        <v>6554</v>
      </c>
      <c r="K206" s="7">
        <v>5539</v>
      </c>
      <c r="L206" s="7">
        <v>3317</v>
      </c>
      <c r="M206" s="7">
        <v>2918</v>
      </c>
      <c r="N206" s="7">
        <v>5851</v>
      </c>
      <c r="O206" s="7">
        <v>6049</v>
      </c>
      <c r="P206" s="7">
        <v>5053</v>
      </c>
      <c r="Q206" s="7">
        <v>5983</v>
      </c>
      <c r="R206" s="7">
        <v>3355</v>
      </c>
      <c r="S206" s="7">
        <v>6521</v>
      </c>
      <c r="T206" s="7">
        <v>4806</v>
      </c>
      <c r="U206" s="31">
        <v>4767</v>
      </c>
      <c r="V206" s="7">
        <v>3808</v>
      </c>
      <c r="W206" s="7">
        <v>4490</v>
      </c>
      <c r="X206" s="7">
        <v>5851</v>
      </c>
      <c r="Y206" s="7">
        <v>5344</v>
      </c>
      <c r="Z206" s="7">
        <v>6333</v>
      </c>
      <c r="AA206" s="7">
        <v>5006</v>
      </c>
      <c r="AB206" s="7">
        <v>6362</v>
      </c>
      <c r="AC206" s="7">
        <v>3632</v>
      </c>
      <c r="AE206" s="76">
        <f t="shared" si="36"/>
        <v>6554</v>
      </c>
      <c r="AF206" s="8">
        <f t="shared" si="37"/>
        <v>2918</v>
      </c>
      <c r="AG206" s="19">
        <f t="shared" si="38"/>
        <v>2334.4</v>
      </c>
      <c r="AH206" s="19">
        <f t="shared" si="39"/>
        <v>2188.5</v>
      </c>
      <c r="AM206">
        <f t="shared" si="44"/>
        <v>0</v>
      </c>
      <c r="AS206">
        <f t="shared" si="45"/>
        <v>0</v>
      </c>
      <c r="AT206">
        <f t="shared" si="46"/>
        <v>0</v>
      </c>
      <c r="AU206" s="32" t="str">
        <f t="shared" si="47"/>
        <v xml:space="preserve"> </v>
      </c>
      <c r="AV206">
        <f t="shared" si="48"/>
        <v>0</v>
      </c>
      <c r="AW206" s="32" t="str">
        <f t="shared" si="49"/>
        <v xml:space="preserve"> </v>
      </c>
      <c r="AX206" s="32" t="str" cm="1">
        <f t="array" ref="AX206">_xlfn.IFS(AQ206=0," ",AW206=20%,20%,AW206=25%,25%,AW206&lt;20%,"MV",AW206=21%,"MV",AW206=22%,"MV",AW206=23%,"MV",AW206=24%,MV)</f>
        <v xml:space="preserve"> </v>
      </c>
    </row>
    <row r="207" spans="1:50">
      <c r="A207" s="3">
        <v>178</v>
      </c>
      <c r="B207" s="1" t="s">
        <v>197</v>
      </c>
      <c r="C207" s="2" t="s">
        <v>367</v>
      </c>
      <c r="D207" s="7">
        <v>5153</v>
      </c>
      <c r="E207" s="7">
        <v>6238</v>
      </c>
      <c r="F207" s="7">
        <v>3201</v>
      </c>
      <c r="G207" s="7">
        <v>5781</v>
      </c>
      <c r="H207" s="7">
        <v>5092</v>
      </c>
      <c r="I207" s="7">
        <v>7523</v>
      </c>
      <c r="J207" s="7">
        <v>7163</v>
      </c>
      <c r="K207" s="7">
        <v>5309</v>
      </c>
      <c r="L207" s="7">
        <v>3446</v>
      </c>
      <c r="M207" s="7">
        <v>2918</v>
      </c>
      <c r="N207" s="7">
        <v>7153</v>
      </c>
      <c r="O207" s="7">
        <v>7410</v>
      </c>
      <c r="P207" s="7">
        <v>6306</v>
      </c>
      <c r="Q207" s="7">
        <v>6762</v>
      </c>
      <c r="R207" s="7">
        <v>3355</v>
      </c>
      <c r="S207" s="7">
        <v>6751</v>
      </c>
      <c r="T207" s="7">
        <v>5887</v>
      </c>
      <c r="U207" s="31">
        <v>5148</v>
      </c>
      <c r="V207" s="7">
        <v>3826</v>
      </c>
      <c r="W207" s="7">
        <v>6376</v>
      </c>
      <c r="X207" s="7">
        <v>6827</v>
      </c>
      <c r="Y207" s="7">
        <v>5679</v>
      </c>
      <c r="Z207" s="7">
        <v>7777</v>
      </c>
      <c r="AA207" s="7">
        <v>5202</v>
      </c>
      <c r="AB207" s="7">
        <v>7793</v>
      </c>
      <c r="AC207" s="7">
        <v>4031</v>
      </c>
      <c r="AE207" s="76">
        <f t="shared" si="36"/>
        <v>7793</v>
      </c>
      <c r="AF207" s="8">
        <f t="shared" si="37"/>
        <v>2918</v>
      </c>
      <c r="AG207" s="19">
        <f t="shared" si="38"/>
        <v>2334.4</v>
      </c>
      <c r="AH207" s="19">
        <f t="shared" si="39"/>
        <v>2188.5</v>
      </c>
      <c r="AM207">
        <f t="shared" si="44"/>
        <v>0</v>
      </c>
      <c r="AS207">
        <f t="shared" si="45"/>
        <v>0</v>
      </c>
      <c r="AT207">
        <f t="shared" si="46"/>
        <v>0</v>
      </c>
      <c r="AU207" s="32" t="str">
        <f t="shared" si="47"/>
        <v xml:space="preserve"> </v>
      </c>
      <c r="AV207">
        <f t="shared" si="48"/>
        <v>0</v>
      </c>
      <c r="AW207" s="32" t="str">
        <f t="shared" si="49"/>
        <v xml:space="preserve"> </v>
      </c>
      <c r="AX207" s="32" t="str" cm="1">
        <f t="array" ref="AX207">_xlfn.IFS(AQ207=0," ",AW207=20%,20%,AW207=25%,25%,AW207&lt;20%,"MV",AW207=21%,"MV",AW207=22%,"MV",AW207=23%,"MV",AW207=24%,MV)</f>
        <v xml:space="preserve"> </v>
      </c>
    </row>
    <row r="208" spans="1:50">
      <c r="A208" s="3">
        <v>179</v>
      </c>
      <c r="B208" s="1" t="s">
        <v>198</v>
      </c>
      <c r="C208" s="2" t="s">
        <v>367</v>
      </c>
      <c r="D208" s="7">
        <v>11548</v>
      </c>
      <c r="E208" s="7">
        <v>21194</v>
      </c>
      <c r="F208" s="7">
        <v>16884</v>
      </c>
      <c r="G208" s="7">
        <v>35458</v>
      </c>
      <c r="H208" s="7">
        <v>11687</v>
      </c>
      <c r="I208" s="7">
        <v>21924</v>
      </c>
      <c r="J208" s="7">
        <v>31081</v>
      </c>
      <c r="K208" s="7">
        <v>64914</v>
      </c>
      <c r="L208" s="7">
        <v>10404</v>
      </c>
      <c r="M208" s="7">
        <v>8922</v>
      </c>
      <c r="N208" s="7">
        <v>36152</v>
      </c>
      <c r="O208" s="7">
        <v>21595</v>
      </c>
      <c r="P208" s="7">
        <v>40356</v>
      </c>
      <c r="Q208" s="7">
        <v>31991</v>
      </c>
      <c r="R208" s="7">
        <v>23366</v>
      </c>
      <c r="S208" s="7">
        <v>17828</v>
      </c>
      <c r="T208" s="7">
        <v>17157</v>
      </c>
      <c r="U208" s="31">
        <v>14597</v>
      </c>
      <c r="V208" s="7">
        <v>26523</v>
      </c>
      <c r="W208" s="7">
        <v>14852</v>
      </c>
      <c r="X208" s="7">
        <v>17556</v>
      </c>
      <c r="Y208" s="7">
        <v>26094</v>
      </c>
      <c r="Z208" s="7">
        <v>22797</v>
      </c>
      <c r="AA208" s="7">
        <v>15346</v>
      </c>
      <c r="AB208" s="7">
        <v>22712</v>
      </c>
      <c r="AC208" s="7">
        <v>32609</v>
      </c>
      <c r="AE208" s="76">
        <f t="shared" si="36"/>
        <v>64914</v>
      </c>
      <c r="AF208" s="8">
        <f t="shared" si="37"/>
        <v>8922</v>
      </c>
      <c r="AG208" s="19">
        <f t="shared" si="38"/>
        <v>7137.6</v>
      </c>
      <c r="AH208" s="19">
        <f t="shared" si="39"/>
        <v>6691.5</v>
      </c>
      <c r="AM208">
        <f t="shared" si="44"/>
        <v>0</v>
      </c>
      <c r="AS208">
        <f t="shared" si="45"/>
        <v>0</v>
      </c>
      <c r="AT208">
        <f t="shared" si="46"/>
        <v>0</v>
      </c>
      <c r="AU208" s="32" t="str">
        <f t="shared" si="47"/>
        <v xml:space="preserve"> </v>
      </c>
      <c r="AV208">
        <f t="shared" si="48"/>
        <v>0</v>
      </c>
      <c r="AW208" s="32" t="str">
        <f t="shared" si="49"/>
        <v xml:space="preserve"> </v>
      </c>
      <c r="AX208" s="32" t="str" cm="1">
        <f t="array" ref="AX208">_xlfn.IFS(AQ208=0," ",AW208=20%,20%,AW208=25%,25%,AW208&lt;20%,"MV",AW208=21%,"MV",AW208=22%,"MV",AW208=23%,"MV",AW208=24%,MV)</f>
        <v xml:space="preserve"> </v>
      </c>
    </row>
    <row r="209" spans="1:50">
      <c r="A209" s="3">
        <v>180</v>
      </c>
      <c r="B209" s="1" t="s">
        <v>199</v>
      </c>
      <c r="C209" s="2" t="s">
        <v>367</v>
      </c>
      <c r="D209" s="7">
        <v>10531</v>
      </c>
      <c r="E209" s="7">
        <v>10566</v>
      </c>
      <c r="F209" s="7">
        <v>6554</v>
      </c>
      <c r="G209" s="7">
        <v>8819</v>
      </c>
      <c r="H209" s="7">
        <v>10406</v>
      </c>
      <c r="I209" s="7">
        <v>13542</v>
      </c>
      <c r="J209" s="7">
        <v>11860</v>
      </c>
      <c r="K209" s="7">
        <v>26675</v>
      </c>
      <c r="L209" s="7">
        <v>13785</v>
      </c>
      <c r="M209" s="7">
        <v>7816</v>
      </c>
      <c r="N209" s="7">
        <v>10664</v>
      </c>
      <c r="O209" s="7">
        <v>13341</v>
      </c>
      <c r="P209" s="7">
        <v>9439</v>
      </c>
      <c r="Q209" s="7">
        <v>12615</v>
      </c>
      <c r="R209" s="7">
        <v>15164</v>
      </c>
      <c r="S209" s="7">
        <v>10324</v>
      </c>
      <c r="T209" s="7">
        <v>10599</v>
      </c>
      <c r="U209" s="31">
        <v>9239</v>
      </c>
      <c r="V209" s="7">
        <v>10832</v>
      </c>
      <c r="W209" s="7">
        <v>9888</v>
      </c>
      <c r="X209" s="7">
        <v>10728</v>
      </c>
      <c r="Y209" s="7">
        <v>10917</v>
      </c>
      <c r="Z209" s="7">
        <v>14084</v>
      </c>
      <c r="AA209" s="7">
        <v>28609</v>
      </c>
      <c r="AB209" s="7">
        <v>14032</v>
      </c>
      <c r="AC209" s="7">
        <v>11557</v>
      </c>
      <c r="AE209" s="76">
        <f t="shared" si="36"/>
        <v>28609</v>
      </c>
      <c r="AF209" s="8">
        <f t="shared" si="37"/>
        <v>6554</v>
      </c>
      <c r="AG209" s="19">
        <f t="shared" si="38"/>
        <v>5243.2</v>
      </c>
      <c r="AH209" s="19">
        <f t="shared" si="39"/>
        <v>4915.5</v>
      </c>
      <c r="AM209">
        <f t="shared" si="44"/>
        <v>0</v>
      </c>
      <c r="AS209">
        <f t="shared" si="45"/>
        <v>0</v>
      </c>
      <c r="AT209">
        <f t="shared" si="46"/>
        <v>0</v>
      </c>
      <c r="AU209" s="32" t="str">
        <f t="shared" si="47"/>
        <v xml:space="preserve"> </v>
      </c>
      <c r="AV209">
        <f t="shared" si="48"/>
        <v>0</v>
      </c>
      <c r="AW209" s="32" t="str">
        <f t="shared" si="49"/>
        <v xml:space="preserve"> </v>
      </c>
      <c r="AX209" s="32" t="str" cm="1">
        <f t="array" ref="AX209">_xlfn.IFS(AQ209=0," ",AW209=20%,20%,AW209=25%,25%,AW209&lt;20%,"MV",AW209=21%,"MV",AW209=22%,"MV",AW209=23%,"MV",AW209=24%,MV)</f>
        <v xml:space="preserve"> </v>
      </c>
    </row>
    <row r="210" spans="1:50">
      <c r="A210" s="3">
        <v>181</v>
      </c>
      <c r="B210" s="1" t="s">
        <v>200</v>
      </c>
      <c r="C210" s="2" t="s">
        <v>367</v>
      </c>
      <c r="D210" s="7">
        <v>1439</v>
      </c>
      <c r="E210" s="7">
        <v>1870</v>
      </c>
      <c r="F210" s="7">
        <v>1975</v>
      </c>
      <c r="G210" s="7">
        <v>2135</v>
      </c>
      <c r="H210" s="7">
        <v>1457</v>
      </c>
      <c r="I210" s="7">
        <v>2557</v>
      </c>
      <c r="J210" s="7">
        <v>2392</v>
      </c>
      <c r="K210" s="7">
        <v>2853</v>
      </c>
      <c r="L210" s="7">
        <v>1937</v>
      </c>
      <c r="M210" s="7">
        <v>736</v>
      </c>
      <c r="N210" s="7">
        <v>2210</v>
      </c>
      <c r="O210" s="7">
        <v>2522</v>
      </c>
      <c r="P210" s="7">
        <v>2330</v>
      </c>
      <c r="Q210" s="7">
        <v>2470</v>
      </c>
      <c r="R210" s="7">
        <v>1574</v>
      </c>
      <c r="S210" s="7">
        <v>2029</v>
      </c>
      <c r="T210" s="7">
        <v>2003</v>
      </c>
      <c r="U210" s="31">
        <v>1625</v>
      </c>
      <c r="V210" s="7">
        <v>1935</v>
      </c>
      <c r="W210" s="7">
        <v>1116</v>
      </c>
      <c r="X210" s="7">
        <v>2439</v>
      </c>
      <c r="Y210" s="7">
        <v>1628</v>
      </c>
      <c r="Z210" s="7">
        <v>2666</v>
      </c>
      <c r="AA210" s="7">
        <v>1496</v>
      </c>
      <c r="AB210" s="7">
        <v>2650</v>
      </c>
      <c r="AC210" s="7">
        <v>1821</v>
      </c>
      <c r="AE210" s="76">
        <f t="shared" si="36"/>
        <v>2853</v>
      </c>
      <c r="AF210" s="8">
        <f t="shared" si="37"/>
        <v>736</v>
      </c>
      <c r="AG210" s="19">
        <f t="shared" si="38"/>
        <v>588.79999999999995</v>
      </c>
      <c r="AH210" s="19">
        <f t="shared" si="39"/>
        <v>552</v>
      </c>
      <c r="AM210">
        <f t="shared" si="44"/>
        <v>0</v>
      </c>
      <c r="AS210">
        <f t="shared" si="45"/>
        <v>0</v>
      </c>
      <c r="AT210">
        <f t="shared" si="46"/>
        <v>0</v>
      </c>
      <c r="AU210" s="32" t="str">
        <f t="shared" si="47"/>
        <v xml:space="preserve"> </v>
      </c>
      <c r="AV210">
        <f t="shared" si="48"/>
        <v>0</v>
      </c>
      <c r="AW210" s="32" t="str">
        <f t="shared" si="49"/>
        <v xml:space="preserve"> </v>
      </c>
      <c r="AX210" s="32" t="str" cm="1">
        <f t="array" ref="AX210">_xlfn.IFS(AQ210=0," ",AW210=20%,20%,AW210=25%,25%,AW210&lt;20%,"MV",AW210=21%,"MV",AW210=22%,"MV",AW210=23%,"MV",AW210=24%,MV)</f>
        <v xml:space="preserve"> </v>
      </c>
    </row>
    <row r="211" spans="1:50">
      <c r="A211" s="3">
        <v>182</v>
      </c>
      <c r="B211" s="1" t="s">
        <v>201</v>
      </c>
      <c r="C211" s="2" t="s">
        <v>367</v>
      </c>
      <c r="D211" s="7">
        <v>2497</v>
      </c>
      <c r="E211" s="7">
        <v>3608</v>
      </c>
      <c r="F211" s="7">
        <v>3950</v>
      </c>
      <c r="G211" s="7">
        <v>3546</v>
      </c>
      <c r="H211" s="7">
        <v>2468</v>
      </c>
      <c r="I211" s="7">
        <v>4503</v>
      </c>
      <c r="J211" s="7">
        <v>4395</v>
      </c>
      <c r="K211" s="7">
        <v>5153</v>
      </c>
      <c r="L211" s="7">
        <v>3109</v>
      </c>
      <c r="M211" s="7">
        <v>1359</v>
      </c>
      <c r="N211" s="7">
        <v>4291</v>
      </c>
      <c r="O211" s="7">
        <v>4437</v>
      </c>
      <c r="P211" s="7">
        <v>4920</v>
      </c>
      <c r="Q211" s="7">
        <v>4681</v>
      </c>
      <c r="R211" s="7">
        <v>3148</v>
      </c>
      <c r="S211" s="7">
        <v>4057</v>
      </c>
      <c r="T211" s="7">
        <v>3525</v>
      </c>
      <c r="U211" s="31">
        <v>3121</v>
      </c>
      <c r="V211" s="7">
        <v>3868</v>
      </c>
      <c r="W211" s="7">
        <v>2414</v>
      </c>
      <c r="X211" s="7">
        <v>4681</v>
      </c>
      <c r="Y211" s="7">
        <v>3074</v>
      </c>
      <c r="Z211" s="7">
        <v>4656</v>
      </c>
      <c r="AA211" s="7">
        <v>2861</v>
      </c>
      <c r="AB211" s="7">
        <v>4667</v>
      </c>
      <c r="AC211" s="7">
        <v>3711</v>
      </c>
      <c r="AE211" s="76">
        <f t="shared" si="36"/>
        <v>5153</v>
      </c>
      <c r="AF211" s="8">
        <f t="shared" si="37"/>
        <v>1359</v>
      </c>
      <c r="AG211" s="19">
        <f t="shared" si="38"/>
        <v>1087.2</v>
      </c>
      <c r="AH211" s="19">
        <f t="shared" si="39"/>
        <v>1019.25</v>
      </c>
      <c r="AM211">
        <f t="shared" si="44"/>
        <v>0</v>
      </c>
      <c r="AS211">
        <f t="shared" si="45"/>
        <v>0</v>
      </c>
      <c r="AT211">
        <f t="shared" si="46"/>
        <v>0</v>
      </c>
      <c r="AU211" s="32" t="str">
        <f t="shared" si="47"/>
        <v xml:space="preserve"> </v>
      </c>
      <c r="AV211">
        <f t="shared" si="48"/>
        <v>0</v>
      </c>
      <c r="AW211" s="32" t="str">
        <f t="shared" si="49"/>
        <v xml:space="preserve"> </v>
      </c>
      <c r="AX211" s="32" t="str" cm="1">
        <f t="array" ref="AX211">_xlfn.IFS(AQ211=0," ",AW211=20%,20%,AW211=25%,25%,AW211&lt;20%,"MV",AW211=21%,"MV",AW211=22%,"MV",AW211=23%,"MV",AW211=24%,MV)</f>
        <v xml:space="preserve"> </v>
      </c>
    </row>
    <row r="212" spans="1:50">
      <c r="A212" s="3">
        <v>183</v>
      </c>
      <c r="B212" s="1" t="s">
        <v>202</v>
      </c>
      <c r="C212" s="2" t="s">
        <v>367</v>
      </c>
      <c r="D212" s="7">
        <v>2263</v>
      </c>
      <c r="E212" s="7">
        <v>1950</v>
      </c>
      <c r="F212" s="7">
        <v>1975</v>
      </c>
      <c r="G212" s="7">
        <v>2351</v>
      </c>
      <c r="H212" s="7">
        <v>2289</v>
      </c>
      <c r="I212" s="7">
        <v>2481</v>
      </c>
      <c r="J212" s="7">
        <v>2341</v>
      </c>
      <c r="K212" s="7">
        <v>2525</v>
      </c>
      <c r="L212" s="7">
        <v>1756</v>
      </c>
      <c r="M212" s="7">
        <v>2060</v>
      </c>
      <c r="N212" s="7">
        <v>1950</v>
      </c>
      <c r="O212" s="7">
        <v>2444</v>
      </c>
      <c r="P212" s="7">
        <v>2585</v>
      </c>
      <c r="Q212" s="7">
        <v>3121</v>
      </c>
      <c r="R212" s="7">
        <v>1616</v>
      </c>
      <c r="S212" s="7">
        <v>2029</v>
      </c>
      <c r="T212" s="7">
        <v>1942</v>
      </c>
      <c r="U212" s="31">
        <v>2139</v>
      </c>
      <c r="V212" s="7">
        <v>1837</v>
      </c>
      <c r="W212" s="7">
        <v>1419</v>
      </c>
      <c r="X212" s="7">
        <v>2536</v>
      </c>
      <c r="Y212" s="7">
        <v>1980</v>
      </c>
      <c r="Z212" s="7">
        <v>2575</v>
      </c>
      <c r="AA212" s="7">
        <v>2341</v>
      </c>
      <c r="AB212" s="7">
        <v>2571</v>
      </c>
      <c r="AC212" s="7">
        <v>2088</v>
      </c>
      <c r="AE212" s="76">
        <f t="shared" si="36"/>
        <v>3121</v>
      </c>
      <c r="AF212" s="8">
        <f t="shared" si="37"/>
        <v>1419</v>
      </c>
      <c r="AG212" s="19">
        <f t="shared" si="38"/>
        <v>1135.2</v>
      </c>
      <c r="AH212" s="19">
        <f t="shared" si="39"/>
        <v>1064.25</v>
      </c>
      <c r="AM212">
        <f t="shared" si="44"/>
        <v>0</v>
      </c>
      <c r="AS212">
        <f t="shared" si="45"/>
        <v>0</v>
      </c>
      <c r="AT212">
        <f t="shared" si="46"/>
        <v>0</v>
      </c>
      <c r="AU212" s="32" t="str">
        <f t="shared" si="47"/>
        <v xml:space="preserve"> </v>
      </c>
      <c r="AV212">
        <f t="shared" si="48"/>
        <v>0</v>
      </c>
      <c r="AW212" s="32" t="str">
        <f t="shared" si="49"/>
        <v xml:space="preserve"> </v>
      </c>
      <c r="AX212" s="32" t="str" cm="1">
        <f t="array" ref="AX212">_xlfn.IFS(AQ212=0," ",AW212=20%,20%,AW212=25%,25%,AW212&lt;20%,"MV",AW212=21%,"MV",AW212=22%,"MV",AW212=23%,"MV",AW212=24%,MV)</f>
        <v xml:space="preserve"> </v>
      </c>
    </row>
    <row r="213" spans="1:50">
      <c r="A213" s="3">
        <v>184</v>
      </c>
      <c r="B213" s="1" t="s">
        <v>203</v>
      </c>
      <c r="C213" s="2" t="s">
        <v>367</v>
      </c>
      <c r="D213" s="7">
        <v>2263</v>
      </c>
      <c r="E213" s="7">
        <v>2425</v>
      </c>
      <c r="F213" s="7">
        <v>1992</v>
      </c>
      <c r="G213" s="7">
        <v>1897</v>
      </c>
      <c r="H213" s="7">
        <v>2263</v>
      </c>
      <c r="I213" s="7">
        <v>3124</v>
      </c>
      <c r="J213" s="7">
        <v>2666</v>
      </c>
      <c r="K213" s="7">
        <v>2557</v>
      </c>
      <c r="L213" s="7">
        <v>1648</v>
      </c>
      <c r="M213" s="7">
        <v>1498</v>
      </c>
      <c r="N213" s="7">
        <v>2601</v>
      </c>
      <c r="O213" s="7">
        <v>3079</v>
      </c>
      <c r="P213" s="7">
        <v>2402</v>
      </c>
      <c r="Q213" s="7">
        <v>3121</v>
      </c>
      <c r="R213" s="7">
        <v>2143</v>
      </c>
      <c r="S213" s="7">
        <v>3274</v>
      </c>
      <c r="T213" s="7">
        <v>2445</v>
      </c>
      <c r="U213" s="31">
        <v>2032</v>
      </c>
      <c r="V213" s="7">
        <v>4225</v>
      </c>
      <c r="W213" s="7">
        <v>1789</v>
      </c>
      <c r="X213" s="7">
        <v>2536</v>
      </c>
      <c r="Y213" s="7">
        <v>2242</v>
      </c>
      <c r="Z213" s="7">
        <v>3238</v>
      </c>
      <c r="AA213" s="7">
        <v>2341</v>
      </c>
      <c r="AB213" s="7">
        <v>3237</v>
      </c>
      <c r="AC213" s="7">
        <v>3145</v>
      </c>
      <c r="AE213" s="76">
        <f t="shared" si="36"/>
        <v>4225</v>
      </c>
      <c r="AF213" s="8">
        <f t="shared" si="37"/>
        <v>1498</v>
      </c>
      <c r="AG213" s="19">
        <f t="shared" si="38"/>
        <v>1198.4000000000001</v>
      </c>
      <c r="AH213" s="19">
        <f t="shared" si="39"/>
        <v>1123.5</v>
      </c>
      <c r="AK213">
        <v>40</v>
      </c>
      <c r="AL213" s="24">
        <v>40</v>
      </c>
      <c r="AM213">
        <f t="shared" si="44"/>
        <v>0</v>
      </c>
      <c r="AO213" s="80">
        <v>44940</v>
      </c>
      <c r="AP213" s="83">
        <f>AO213/AK213</f>
        <v>1123.5</v>
      </c>
      <c r="AQ213" s="28">
        <v>1123.5</v>
      </c>
      <c r="AR213" s="85">
        <f>AP213-AQ213</f>
        <v>0</v>
      </c>
      <c r="AS213">
        <f t="shared" si="45"/>
        <v>2032</v>
      </c>
      <c r="AT213">
        <f t="shared" si="46"/>
        <v>908.5</v>
      </c>
      <c r="AU213" s="32">
        <f t="shared" si="47"/>
        <v>0.44709645669291337</v>
      </c>
      <c r="AV213">
        <f t="shared" si="48"/>
        <v>44940</v>
      </c>
      <c r="AW213" s="32">
        <f t="shared" si="49"/>
        <v>0.25</v>
      </c>
      <c r="AX213" s="32" cm="1">
        <f t="array" ref="AX213">_xlfn.IFS(AQ213=0," ",AW213=20%,20%,AW213=25%,25%,AW213&lt;20%,"MV",AW213=21%,"MV",AW213=22%,"MV",AW213=23%,"MV",AW213=24%,MV)</f>
        <v>0.25</v>
      </c>
    </row>
    <row r="214" spans="1:50">
      <c r="A214" s="3">
        <v>185</v>
      </c>
      <c r="B214" s="1" t="s">
        <v>204</v>
      </c>
      <c r="C214" s="2" t="s">
        <v>367</v>
      </c>
      <c r="D214" s="7">
        <v>5759</v>
      </c>
      <c r="E214" s="7">
        <v>6502</v>
      </c>
      <c r="F214" s="7">
        <v>6816</v>
      </c>
      <c r="G214" s="7">
        <v>5487</v>
      </c>
      <c r="H214" s="7">
        <v>5826</v>
      </c>
      <c r="I214" s="7">
        <v>6878</v>
      </c>
      <c r="J214" s="7">
        <v>9181</v>
      </c>
      <c r="K214" s="7">
        <v>10142</v>
      </c>
      <c r="L214" s="7">
        <v>16907</v>
      </c>
      <c r="M214" s="7">
        <v>3707</v>
      </c>
      <c r="N214" s="7">
        <v>6372</v>
      </c>
      <c r="O214" s="7">
        <v>6776</v>
      </c>
      <c r="P214" s="7">
        <v>5986</v>
      </c>
      <c r="Q214" s="7">
        <v>7153</v>
      </c>
      <c r="R214" s="7">
        <v>5579</v>
      </c>
      <c r="S214" s="7">
        <v>11470</v>
      </c>
      <c r="T214" s="7">
        <v>5381</v>
      </c>
      <c r="U214" s="31">
        <v>4804</v>
      </c>
      <c r="V214" s="7">
        <v>6317</v>
      </c>
      <c r="W214" s="7">
        <v>11242</v>
      </c>
      <c r="X214" s="7">
        <v>6243</v>
      </c>
      <c r="Y214" s="7">
        <v>6763</v>
      </c>
      <c r="Z214" s="7">
        <v>7139</v>
      </c>
      <c r="AA214" s="7">
        <v>3902</v>
      </c>
      <c r="AB214" s="7">
        <v>7124</v>
      </c>
      <c r="AC214" s="7">
        <v>16907</v>
      </c>
      <c r="AE214" s="76">
        <f t="shared" si="36"/>
        <v>16907</v>
      </c>
      <c r="AF214" s="8">
        <f t="shared" si="37"/>
        <v>3707</v>
      </c>
      <c r="AG214" s="19">
        <f t="shared" si="38"/>
        <v>2965.6</v>
      </c>
      <c r="AH214" s="19">
        <f t="shared" si="39"/>
        <v>2780.25</v>
      </c>
      <c r="AM214">
        <f t="shared" si="44"/>
        <v>0</v>
      </c>
      <c r="AS214">
        <f t="shared" si="45"/>
        <v>0</v>
      </c>
      <c r="AT214">
        <f t="shared" si="46"/>
        <v>0</v>
      </c>
      <c r="AU214" s="32" t="str">
        <f t="shared" si="47"/>
        <v xml:space="preserve"> </v>
      </c>
      <c r="AV214">
        <f t="shared" si="48"/>
        <v>0</v>
      </c>
      <c r="AW214" s="32" t="str">
        <f t="shared" si="49"/>
        <v xml:space="preserve"> </v>
      </c>
      <c r="AX214" s="32" t="str" cm="1">
        <f t="array" ref="AX214">_xlfn.IFS(AQ214=0," ",AW214=20%,20%,AW214=25%,25%,AW214&lt;20%,"MV",AW214=21%,"MV",AW214=22%,"MV",AW214=23%,"MV",AW214=24%,MV)</f>
        <v xml:space="preserve"> </v>
      </c>
    </row>
    <row r="215" spans="1:50">
      <c r="A215" s="3">
        <v>186</v>
      </c>
      <c r="B215" s="1" t="s">
        <v>205</v>
      </c>
      <c r="C215" s="2" t="s">
        <v>367</v>
      </c>
      <c r="D215" s="7">
        <v>11965</v>
      </c>
      <c r="E215" s="7">
        <v>16406</v>
      </c>
      <c r="F215" s="7">
        <v>15311</v>
      </c>
      <c r="G215" s="7">
        <v>13246</v>
      </c>
      <c r="H215" s="7">
        <v>11823</v>
      </c>
      <c r="I215" s="7">
        <v>19243</v>
      </c>
      <c r="J215" s="7">
        <v>16840</v>
      </c>
      <c r="K215" s="7">
        <v>28538</v>
      </c>
      <c r="L215" s="7">
        <v>15411</v>
      </c>
      <c r="M215" s="7">
        <v>9657</v>
      </c>
      <c r="N215" s="7">
        <v>15866</v>
      </c>
      <c r="O215" s="7">
        <v>18957</v>
      </c>
      <c r="P215" s="7">
        <v>12835</v>
      </c>
      <c r="Q215" s="7">
        <v>26399</v>
      </c>
      <c r="R215" s="7">
        <v>12531</v>
      </c>
      <c r="S215" s="7">
        <v>20903</v>
      </c>
      <c r="T215" s="7">
        <v>15060</v>
      </c>
      <c r="U215" s="31">
        <v>13278</v>
      </c>
      <c r="V215" s="7">
        <v>9698</v>
      </c>
      <c r="W215" s="7">
        <v>11908</v>
      </c>
      <c r="X215" s="7">
        <v>15411</v>
      </c>
      <c r="Y215" s="7">
        <v>13117</v>
      </c>
      <c r="Z215" s="7">
        <v>19974</v>
      </c>
      <c r="AA215" s="7">
        <v>26854</v>
      </c>
      <c r="AB215" s="7">
        <v>19934</v>
      </c>
      <c r="AC215" s="7">
        <v>15088</v>
      </c>
      <c r="AE215" s="76">
        <f t="shared" si="36"/>
        <v>28538</v>
      </c>
      <c r="AF215" s="8">
        <f t="shared" si="37"/>
        <v>9657</v>
      </c>
      <c r="AG215" s="19">
        <f t="shared" si="38"/>
        <v>7725.6</v>
      </c>
      <c r="AH215" s="19">
        <f t="shared" si="39"/>
        <v>7242.75</v>
      </c>
      <c r="AK215">
        <v>20</v>
      </c>
      <c r="AL215" s="24">
        <v>20</v>
      </c>
      <c r="AM215">
        <f t="shared" si="44"/>
        <v>0</v>
      </c>
      <c r="AO215" s="80">
        <v>144855</v>
      </c>
      <c r="AP215" s="83">
        <f t="shared" ref="AP215:AP218" si="50">AO215/AK215</f>
        <v>7242.75</v>
      </c>
      <c r="AQ215" s="28">
        <v>7242.75</v>
      </c>
      <c r="AR215" s="85">
        <f t="shared" ref="AR215:AR218" si="51">AP215-AQ215</f>
        <v>0</v>
      </c>
      <c r="AS215">
        <f t="shared" si="45"/>
        <v>13278</v>
      </c>
      <c r="AT215">
        <f t="shared" si="46"/>
        <v>6035.25</v>
      </c>
      <c r="AU215" s="32">
        <f t="shared" si="47"/>
        <v>0.45453004970628108</v>
      </c>
      <c r="AV215">
        <f t="shared" si="48"/>
        <v>144855</v>
      </c>
      <c r="AW215" s="32">
        <f t="shared" si="49"/>
        <v>0.25</v>
      </c>
      <c r="AX215" s="32" cm="1">
        <f t="array" ref="AX215">_xlfn.IFS(AQ215=0," ",AW215=20%,20%,AW215=25%,25%,AW215&lt;20%,"MV",AW215=21%,"MV",AW215=22%,"MV",AW215=23%,"MV",AW215=24%,MV)</f>
        <v>0.25</v>
      </c>
    </row>
    <row r="216" spans="1:50">
      <c r="A216" s="3">
        <v>187</v>
      </c>
      <c r="B216" s="1" t="s">
        <v>206</v>
      </c>
      <c r="C216" s="2" t="s">
        <v>367</v>
      </c>
      <c r="D216" s="7">
        <v>7245</v>
      </c>
      <c r="E216" s="7">
        <v>7019</v>
      </c>
      <c r="F216" s="7">
        <v>7288</v>
      </c>
      <c r="G216" s="7">
        <v>5487</v>
      </c>
      <c r="H216" s="7">
        <v>7331</v>
      </c>
      <c r="I216" s="7">
        <v>8438</v>
      </c>
      <c r="J216" s="7">
        <v>6568</v>
      </c>
      <c r="K216" s="7">
        <v>10142</v>
      </c>
      <c r="L216" s="7">
        <v>5770</v>
      </c>
      <c r="M216" s="7">
        <v>3707</v>
      </c>
      <c r="N216" s="7">
        <v>5851</v>
      </c>
      <c r="O216" s="7">
        <v>8313</v>
      </c>
      <c r="P216" s="7">
        <v>6205</v>
      </c>
      <c r="Q216" s="7">
        <v>7672</v>
      </c>
      <c r="R216" s="7">
        <v>6347</v>
      </c>
      <c r="S216" s="7">
        <v>6882</v>
      </c>
      <c r="T216" s="7">
        <v>6602</v>
      </c>
      <c r="U216" s="31">
        <v>5059</v>
      </c>
      <c r="V216" s="7">
        <v>7739</v>
      </c>
      <c r="W216" s="7">
        <v>5603</v>
      </c>
      <c r="X216" s="7">
        <v>6243</v>
      </c>
      <c r="Y216" s="7">
        <v>7630</v>
      </c>
      <c r="Z216" s="7">
        <v>8765</v>
      </c>
      <c r="AA216" s="7">
        <v>7153</v>
      </c>
      <c r="AB216" s="7">
        <v>8742</v>
      </c>
      <c r="AC216" s="7">
        <v>7780</v>
      </c>
      <c r="AE216" s="76">
        <f t="shared" si="36"/>
        <v>10142</v>
      </c>
      <c r="AF216" s="8">
        <f t="shared" si="37"/>
        <v>3707</v>
      </c>
      <c r="AG216" s="19">
        <f t="shared" si="38"/>
        <v>2965.6</v>
      </c>
      <c r="AH216" s="19">
        <f t="shared" si="39"/>
        <v>2780.25</v>
      </c>
      <c r="AK216">
        <v>70</v>
      </c>
      <c r="AL216" s="24">
        <v>70</v>
      </c>
      <c r="AM216">
        <f t="shared" si="44"/>
        <v>0</v>
      </c>
      <c r="AO216" s="80">
        <v>194617.5</v>
      </c>
      <c r="AP216" s="83">
        <f t="shared" si="50"/>
        <v>2780.25</v>
      </c>
      <c r="AQ216" s="28">
        <v>2780.25</v>
      </c>
      <c r="AR216" s="85">
        <f t="shared" si="51"/>
        <v>0</v>
      </c>
      <c r="AS216">
        <f t="shared" si="45"/>
        <v>5059</v>
      </c>
      <c r="AT216">
        <f t="shared" si="46"/>
        <v>2278.75</v>
      </c>
      <c r="AU216" s="32">
        <f t="shared" si="47"/>
        <v>0.45043486855109705</v>
      </c>
      <c r="AV216">
        <f t="shared" si="48"/>
        <v>194617.5</v>
      </c>
      <c r="AW216" s="32">
        <f t="shared" si="49"/>
        <v>0.25</v>
      </c>
      <c r="AX216" s="32" cm="1">
        <f t="array" ref="AX216">_xlfn.IFS(AQ216=0," ",AW216=20%,20%,AW216=25%,25%,AW216&lt;20%,"MV",AW216=21%,"MV",AW216=22%,"MV",AW216=23%,"MV",AW216=24%,MV)</f>
        <v>0.25</v>
      </c>
    </row>
    <row r="217" spans="1:50">
      <c r="A217" s="3">
        <v>188</v>
      </c>
      <c r="B217" s="1" t="s">
        <v>207</v>
      </c>
      <c r="C217" s="2" t="s">
        <v>367</v>
      </c>
      <c r="D217" s="7">
        <v>13117</v>
      </c>
      <c r="E217" s="7">
        <v>8404</v>
      </c>
      <c r="F217" s="7">
        <v>11884</v>
      </c>
      <c r="G217" s="7">
        <v>9658</v>
      </c>
      <c r="H217" s="7">
        <v>12962</v>
      </c>
      <c r="I217" s="7">
        <v>15761</v>
      </c>
      <c r="J217" s="7">
        <v>14280</v>
      </c>
      <c r="K217" s="7">
        <v>9624</v>
      </c>
      <c r="L217" s="7">
        <v>10209</v>
      </c>
      <c r="M217" s="7">
        <v>4422</v>
      </c>
      <c r="N217" s="7">
        <v>11705</v>
      </c>
      <c r="O217" s="7">
        <v>15525</v>
      </c>
      <c r="P217" s="7">
        <v>11479</v>
      </c>
      <c r="Q217" s="7">
        <v>15475</v>
      </c>
      <c r="R217" s="7">
        <v>9727</v>
      </c>
      <c r="S217" s="7">
        <v>14183</v>
      </c>
      <c r="T217" s="7">
        <v>12336</v>
      </c>
      <c r="U217" s="31">
        <v>10485</v>
      </c>
      <c r="V217" s="7">
        <v>12575</v>
      </c>
      <c r="W217" s="7">
        <v>5262</v>
      </c>
      <c r="X217" s="7">
        <v>13265</v>
      </c>
      <c r="Y217" s="7">
        <v>10408</v>
      </c>
      <c r="Z217" s="7">
        <v>16307</v>
      </c>
      <c r="AA217" s="7">
        <v>11705</v>
      </c>
      <c r="AB217" s="7">
        <v>16328</v>
      </c>
      <c r="AC217" s="7">
        <v>11494</v>
      </c>
      <c r="AE217" s="76">
        <f t="shared" si="36"/>
        <v>16328</v>
      </c>
      <c r="AF217" s="8">
        <f t="shared" si="37"/>
        <v>4422</v>
      </c>
      <c r="AG217" s="19">
        <f t="shared" si="38"/>
        <v>3537.6</v>
      </c>
      <c r="AH217" s="19">
        <f t="shared" si="39"/>
        <v>3316.5</v>
      </c>
      <c r="AK217">
        <v>25</v>
      </c>
      <c r="AL217" s="24">
        <v>25</v>
      </c>
      <c r="AM217">
        <f t="shared" si="44"/>
        <v>0</v>
      </c>
      <c r="AO217" s="80">
        <v>82912.5</v>
      </c>
      <c r="AP217" s="83">
        <f t="shared" si="50"/>
        <v>3316.5</v>
      </c>
      <c r="AQ217" s="28">
        <v>3316.5</v>
      </c>
      <c r="AR217" s="85">
        <f t="shared" si="51"/>
        <v>0</v>
      </c>
      <c r="AS217">
        <f t="shared" si="45"/>
        <v>10485</v>
      </c>
      <c r="AT217">
        <f t="shared" si="46"/>
        <v>7168.5</v>
      </c>
      <c r="AU217" s="32">
        <f t="shared" si="47"/>
        <v>0.68369098712446352</v>
      </c>
      <c r="AV217">
        <f t="shared" si="48"/>
        <v>82912.5</v>
      </c>
      <c r="AW217" s="32">
        <f t="shared" si="49"/>
        <v>0.25</v>
      </c>
      <c r="AX217" s="32" cm="1">
        <f t="array" ref="AX217">_xlfn.IFS(AQ217=0," ",AW217=20%,20%,AW217=25%,25%,AW217&lt;20%,"MV",AW217=21%,"MV",AW217=22%,"MV",AW217=23%,"MV",AW217=24%,MV)</f>
        <v>0.25</v>
      </c>
    </row>
    <row r="218" spans="1:50">
      <c r="A218" s="3">
        <v>189</v>
      </c>
      <c r="B218" s="1" t="s">
        <v>208</v>
      </c>
      <c r="C218" s="2" t="s">
        <v>367</v>
      </c>
      <c r="D218" s="7">
        <v>11952</v>
      </c>
      <c r="E218" s="7">
        <v>11053</v>
      </c>
      <c r="F218" s="7">
        <v>11884</v>
      </c>
      <c r="G218" s="7">
        <v>11389</v>
      </c>
      <c r="H218" s="7">
        <v>12094</v>
      </c>
      <c r="I218" s="7">
        <v>17989</v>
      </c>
      <c r="J218" s="7">
        <v>16021</v>
      </c>
      <c r="K218" s="7">
        <v>26741</v>
      </c>
      <c r="L218" s="7">
        <v>11705</v>
      </c>
      <c r="M218" s="7">
        <v>2124</v>
      </c>
      <c r="N218" s="7">
        <v>10794</v>
      </c>
      <c r="O218" s="7">
        <v>17720</v>
      </c>
      <c r="P218" s="7">
        <v>10885</v>
      </c>
      <c r="Q218" s="7">
        <v>14955</v>
      </c>
      <c r="R218" s="7">
        <v>12380</v>
      </c>
      <c r="S218" s="7">
        <v>18511</v>
      </c>
      <c r="T218" s="7">
        <v>14078</v>
      </c>
      <c r="U218" s="31">
        <v>11885</v>
      </c>
      <c r="V218" s="7">
        <v>11242</v>
      </c>
      <c r="W218" s="7">
        <v>8038</v>
      </c>
      <c r="X218" s="7">
        <v>14434</v>
      </c>
      <c r="Y218" s="7">
        <v>11509</v>
      </c>
      <c r="Z218" s="7">
        <v>18584</v>
      </c>
      <c r="AA218" s="7">
        <v>11705</v>
      </c>
      <c r="AB218" s="7">
        <v>18635</v>
      </c>
      <c r="AC218" s="7">
        <v>12670</v>
      </c>
      <c r="AE218" s="76">
        <f t="shared" si="36"/>
        <v>26741</v>
      </c>
      <c r="AF218" s="8">
        <f t="shared" si="37"/>
        <v>2124</v>
      </c>
      <c r="AG218" s="19">
        <f t="shared" si="38"/>
        <v>1699.2</v>
      </c>
      <c r="AH218" s="19">
        <f t="shared" si="39"/>
        <v>1593</v>
      </c>
      <c r="AK218">
        <v>25</v>
      </c>
      <c r="AL218" s="24">
        <v>25</v>
      </c>
      <c r="AM218">
        <f t="shared" si="44"/>
        <v>0</v>
      </c>
      <c r="AO218" s="80">
        <v>39825</v>
      </c>
      <c r="AP218" s="83">
        <f t="shared" si="50"/>
        <v>1593</v>
      </c>
      <c r="AQ218" s="28">
        <v>1593</v>
      </c>
      <c r="AR218" s="85">
        <f t="shared" si="51"/>
        <v>0</v>
      </c>
      <c r="AS218">
        <f t="shared" si="45"/>
        <v>11885</v>
      </c>
      <c r="AT218">
        <f t="shared" si="46"/>
        <v>10292</v>
      </c>
      <c r="AU218" s="32">
        <f t="shared" si="47"/>
        <v>0.86596550273453932</v>
      </c>
      <c r="AV218">
        <f t="shared" si="48"/>
        <v>39825</v>
      </c>
      <c r="AW218" s="32">
        <f t="shared" si="49"/>
        <v>0.25</v>
      </c>
      <c r="AX218" s="32" cm="1">
        <f t="array" ref="AX218">_xlfn.IFS(AQ218=0," ",AW218=20%,20%,AW218=25%,25%,AW218&lt;20%,"MV",AW218=21%,"MV",AW218=22%,"MV",AW218=23%,"MV",AW218=24%,MV)</f>
        <v>0.25</v>
      </c>
    </row>
    <row r="219" spans="1:50">
      <c r="A219" s="3">
        <v>190</v>
      </c>
      <c r="B219" s="1" t="s">
        <v>209</v>
      </c>
      <c r="C219" s="2" t="s">
        <v>367</v>
      </c>
      <c r="D219" s="7">
        <v>825</v>
      </c>
      <c r="E219" s="7">
        <v>1300</v>
      </c>
      <c r="F219" s="7">
        <v>1223</v>
      </c>
      <c r="G219" s="7">
        <v>714</v>
      </c>
      <c r="H219" s="7">
        <v>814</v>
      </c>
      <c r="I219" s="7">
        <v>2045</v>
      </c>
      <c r="J219" s="7">
        <v>2145</v>
      </c>
      <c r="K219" s="7">
        <v>2342</v>
      </c>
      <c r="L219" s="7">
        <v>742</v>
      </c>
      <c r="M219" s="7">
        <v>515</v>
      </c>
      <c r="N219" s="7">
        <v>1821</v>
      </c>
      <c r="O219" s="7">
        <v>2015</v>
      </c>
      <c r="P219" s="7">
        <v>651</v>
      </c>
      <c r="Q219" s="7">
        <v>1560</v>
      </c>
      <c r="R219" s="7">
        <v>1560</v>
      </c>
      <c r="S219" s="7">
        <v>1560</v>
      </c>
      <c r="T219" s="7">
        <v>1600</v>
      </c>
      <c r="U219" s="31">
        <v>1854</v>
      </c>
      <c r="V219" s="7">
        <v>1536</v>
      </c>
      <c r="W219" s="7">
        <v>1157</v>
      </c>
      <c r="X219" s="7">
        <v>1950</v>
      </c>
      <c r="Y219" s="7">
        <v>1002</v>
      </c>
      <c r="Z219" s="7">
        <v>2107</v>
      </c>
      <c r="AA219" s="7">
        <v>1821</v>
      </c>
      <c r="AB219" s="7">
        <v>2119</v>
      </c>
      <c r="AC219" s="7">
        <v>1613</v>
      </c>
      <c r="AE219" s="76">
        <f t="shared" si="36"/>
        <v>2342</v>
      </c>
      <c r="AF219" s="8">
        <f t="shared" si="37"/>
        <v>515</v>
      </c>
      <c r="AG219" s="19">
        <f t="shared" si="38"/>
        <v>412</v>
      </c>
      <c r="AH219" s="19">
        <f t="shared" si="39"/>
        <v>386.25</v>
      </c>
      <c r="AM219">
        <f t="shared" si="44"/>
        <v>0</v>
      </c>
      <c r="AS219">
        <f t="shared" si="45"/>
        <v>0</v>
      </c>
      <c r="AT219">
        <f t="shared" si="46"/>
        <v>0</v>
      </c>
      <c r="AU219" s="32" t="str">
        <f t="shared" si="47"/>
        <v xml:space="preserve"> </v>
      </c>
      <c r="AV219">
        <f t="shared" si="48"/>
        <v>0</v>
      </c>
      <c r="AW219" s="32" t="str">
        <f t="shared" si="49"/>
        <v xml:space="preserve"> </v>
      </c>
      <c r="AX219" s="32" t="str" cm="1">
        <f t="array" ref="AX219">_xlfn.IFS(AQ219=0," ",AW219=20%,20%,AW219=25%,25%,AW219&lt;20%,"MV",AW219=21%,"MV",AW219=22%,"MV",AW219=23%,"MV",AW219=24%,MV)</f>
        <v xml:space="preserve"> </v>
      </c>
    </row>
    <row r="220" spans="1:50">
      <c r="A220" s="3">
        <v>191</v>
      </c>
      <c r="B220" s="1" t="s">
        <v>210</v>
      </c>
      <c r="C220" s="2" t="s">
        <v>367</v>
      </c>
      <c r="D220" s="7">
        <v>1898</v>
      </c>
      <c r="E220" s="7">
        <v>1950</v>
      </c>
      <c r="F220" s="7">
        <v>1747</v>
      </c>
      <c r="G220" s="7">
        <v>1663</v>
      </c>
      <c r="H220" s="7">
        <v>1921</v>
      </c>
      <c r="I220" s="7">
        <v>3627</v>
      </c>
      <c r="J220" s="7">
        <v>2757</v>
      </c>
      <c r="K220" s="7">
        <v>3292</v>
      </c>
      <c r="L220" s="7">
        <v>1275</v>
      </c>
      <c r="M220" s="7">
        <v>1200</v>
      </c>
      <c r="N220" s="7">
        <v>3511</v>
      </c>
      <c r="O220" s="7">
        <v>3572</v>
      </c>
      <c r="P220" s="7">
        <v>1692</v>
      </c>
      <c r="Q220" s="7">
        <v>3121</v>
      </c>
      <c r="R220" s="7">
        <v>1873</v>
      </c>
      <c r="S220" s="7">
        <v>2809</v>
      </c>
      <c r="T220" s="7">
        <v>2839</v>
      </c>
      <c r="U220" s="31">
        <v>2373</v>
      </c>
      <c r="V220" s="7">
        <v>2943</v>
      </c>
      <c r="W220" s="7">
        <v>2054</v>
      </c>
      <c r="X220" s="7">
        <v>3511</v>
      </c>
      <c r="Y220" s="7">
        <v>1620</v>
      </c>
      <c r="Z220" s="7">
        <v>3758</v>
      </c>
      <c r="AA220" s="7">
        <v>2341</v>
      </c>
      <c r="AB220" s="7">
        <v>3757</v>
      </c>
      <c r="AC220" s="7">
        <v>2674</v>
      </c>
      <c r="AE220" s="76">
        <f t="shared" si="36"/>
        <v>3758</v>
      </c>
      <c r="AF220" s="8">
        <f t="shared" si="37"/>
        <v>1200</v>
      </c>
      <c r="AG220" s="19">
        <f t="shared" si="38"/>
        <v>960</v>
      </c>
      <c r="AH220" s="19">
        <f t="shared" si="39"/>
        <v>900</v>
      </c>
      <c r="AM220">
        <f t="shared" si="44"/>
        <v>0</v>
      </c>
      <c r="AS220">
        <f t="shared" si="45"/>
        <v>0</v>
      </c>
      <c r="AT220">
        <f t="shared" si="46"/>
        <v>0</v>
      </c>
      <c r="AU220" s="32" t="str">
        <f t="shared" si="47"/>
        <v xml:space="preserve"> </v>
      </c>
      <c r="AV220">
        <f t="shared" si="48"/>
        <v>0</v>
      </c>
      <c r="AW220" s="32" t="str">
        <f t="shared" si="49"/>
        <v xml:space="preserve"> </v>
      </c>
      <c r="AX220" s="32" t="str" cm="1">
        <f t="array" ref="AX220">_xlfn.IFS(AQ220=0," ",AW220=20%,20%,AW220=25%,25%,AW220&lt;20%,"MV",AW220=21%,"MV",AW220=22%,"MV",AW220=23%,"MV",AW220=24%,MV)</f>
        <v xml:space="preserve"> </v>
      </c>
    </row>
    <row r="221" spans="1:50">
      <c r="A221" s="3">
        <v>192</v>
      </c>
      <c r="B221" s="1" t="s">
        <v>211</v>
      </c>
      <c r="C221" s="2" t="s">
        <v>367</v>
      </c>
      <c r="D221" s="7">
        <v>2611</v>
      </c>
      <c r="E221" s="7">
        <v>2032</v>
      </c>
      <c r="F221" s="7">
        <v>2271</v>
      </c>
      <c r="G221" s="7">
        <v>2262</v>
      </c>
      <c r="H221" s="7">
        <v>2580</v>
      </c>
      <c r="I221" s="7">
        <v>3943</v>
      </c>
      <c r="J221" s="7">
        <v>3148</v>
      </c>
      <c r="K221" s="7">
        <v>4919</v>
      </c>
      <c r="L221" s="7">
        <v>2341</v>
      </c>
      <c r="M221" s="7">
        <v>1632</v>
      </c>
      <c r="N221" s="7">
        <v>3770</v>
      </c>
      <c r="O221" s="7">
        <v>3883</v>
      </c>
      <c r="P221" s="7">
        <v>2081</v>
      </c>
      <c r="Q221" s="7">
        <v>3770</v>
      </c>
      <c r="R221" s="7">
        <v>2731</v>
      </c>
      <c r="S221" s="7">
        <v>3121</v>
      </c>
      <c r="T221" s="7">
        <v>3084</v>
      </c>
      <c r="U221" s="31">
        <v>2991</v>
      </c>
      <c r="V221" s="7">
        <v>2788</v>
      </c>
      <c r="W221" s="7">
        <v>2231</v>
      </c>
      <c r="X221" s="7">
        <v>3902</v>
      </c>
      <c r="Y221" s="7">
        <v>2947</v>
      </c>
      <c r="Z221" s="7">
        <v>4071</v>
      </c>
      <c r="AA221" s="7">
        <v>2406</v>
      </c>
      <c r="AB221" s="7">
        <v>4084</v>
      </c>
      <c r="AC221" s="7">
        <v>2915</v>
      </c>
      <c r="AE221" s="76">
        <f t="shared" si="36"/>
        <v>4919</v>
      </c>
      <c r="AF221" s="8">
        <f t="shared" si="37"/>
        <v>1632</v>
      </c>
      <c r="AG221" s="19">
        <f t="shared" si="38"/>
        <v>1305.5999999999999</v>
      </c>
      <c r="AH221" s="19">
        <f t="shared" si="39"/>
        <v>1224</v>
      </c>
      <c r="AM221">
        <f t="shared" si="44"/>
        <v>0</v>
      </c>
      <c r="AS221">
        <f t="shared" si="45"/>
        <v>0</v>
      </c>
      <c r="AT221">
        <f t="shared" si="46"/>
        <v>0</v>
      </c>
      <c r="AU221" s="32" t="str">
        <f t="shared" si="47"/>
        <v xml:space="preserve"> </v>
      </c>
      <c r="AV221">
        <f t="shared" si="48"/>
        <v>0</v>
      </c>
      <c r="AW221" s="32" t="str">
        <f t="shared" si="49"/>
        <v xml:space="preserve"> </v>
      </c>
      <c r="AX221" s="32" t="str" cm="1">
        <f t="array" ref="AX221">_xlfn.IFS(AQ221=0," ",AW221=20%,20%,AW221=25%,25%,AW221&lt;20%,"MV",AW221=21%,"MV",AW221=22%,"MV",AW221=23%,"MV",AW221=24%,MV)</f>
        <v xml:space="preserve"> </v>
      </c>
    </row>
    <row r="222" spans="1:50">
      <c r="A222" s="3">
        <v>193</v>
      </c>
      <c r="B222" s="1" t="s">
        <v>212</v>
      </c>
      <c r="C222" s="2" t="s">
        <v>367</v>
      </c>
      <c r="D222" s="7">
        <v>22312</v>
      </c>
      <c r="E222" s="7">
        <v>21133</v>
      </c>
      <c r="F222" s="7">
        <v>26217</v>
      </c>
      <c r="G222" s="7">
        <v>19557</v>
      </c>
      <c r="H222" s="7">
        <v>22579</v>
      </c>
      <c r="I222" s="7">
        <v>25766</v>
      </c>
      <c r="J222" s="7">
        <v>21717</v>
      </c>
      <c r="K222" s="7">
        <v>35489</v>
      </c>
      <c r="L222" s="7">
        <v>56569</v>
      </c>
      <c r="M222" s="7">
        <v>10924</v>
      </c>
      <c r="N222" s="7">
        <v>39273</v>
      </c>
      <c r="O222" s="7">
        <v>25382</v>
      </c>
      <c r="P222" s="7">
        <v>17556</v>
      </c>
      <c r="Q222" s="7">
        <v>26010</v>
      </c>
      <c r="R222" s="7">
        <v>32668</v>
      </c>
      <c r="S222" s="7">
        <v>18727</v>
      </c>
      <c r="T222" s="7">
        <v>20165</v>
      </c>
      <c r="U222" s="31">
        <v>14305</v>
      </c>
      <c r="V222" s="7">
        <v>16256</v>
      </c>
      <c r="W222" s="7">
        <v>16312</v>
      </c>
      <c r="X222" s="7">
        <v>23409</v>
      </c>
      <c r="Y222" s="7">
        <v>22262</v>
      </c>
      <c r="Z222" s="7">
        <v>26699</v>
      </c>
      <c r="AA222" s="7">
        <v>24189</v>
      </c>
      <c r="AB222" s="7">
        <v>26692</v>
      </c>
      <c r="AC222" s="7">
        <v>19093</v>
      </c>
      <c r="AE222" s="76">
        <f t="shared" ref="AE222:AE285" si="52">MAX(D222:AC222)</f>
        <v>56569</v>
      </c>
      <c r="AF222" s="8">
        <f t="shared" ref="AF222:AF285" si="53">MIN(D222:AC222)</f>
        <v>10924</v>
      </c>
      <c r="AG222" s="19">
        <f t="shared" ref="AG222:AG285" si="54">AF222-(AF222*$AG$3)</f>
        <v>8739.2000000000007</v>
      </c>
      <c r="AH222" s="19">
        <f t="shared" ref="AH222:AH285" si="55">AF222-(AF222*$AH$3)</f>
        <v>8193</v>
      </c>
      <c r="AK222">
        <v>30</v>
      </c>
      <c r="AL222" s="24">
        <v>30</v>
      </c>
      <c r="AM222">
        <f t="shared" si="44"/>
        <v>0</v>
      </c>
      <c r="AO222" s="80">
        <v>245790</v>
      </c>
      <c r="AP222" s="83">
        <f>AO222/AK222</f>
        <v>8193</v>
      </c>
      <c r="AQ222" s="28">
        <v>8193</v>
      </c>
      <c r="AR222" s="85">
        <f>AP222-AQ222</f>
        <v>0</v>
      </c>
      <c r="AS222">
        <f t="shared" si="45"/>
        <v>14305</v>
      </c>
      <c r="AT222">
        <f t="shared" si="46"/>
        <v>6112</v>
      </c>
      <c r="AU222" s="32">
        <f t="shared" si="47"/>
        <v>0.42726319468717233</v>
      </c>
      <c r="AV222">
        <f t="shared" si="48"/>
        <v>245790</v>
      </c>
      <c r="AW222" s="32">
        <f t="shared" si="49"/>
        <v>0.25</v>
      </c>
      <c r="AX222" s="32" cm="1">
        <f t="array" ref="AX222">_xlfn.IFS(AQ222=0," ",AW222=20%,20%,AW222=25%,25%,AW222&lt;20%,"MV",AW222=21%,"MV",AW222=22%,"MV",AW222=23%,"MV",AW222=24%,MV)</f>
        <v>0.25</v>
      </c>
    </row>
    <row r="223" spans="1:50">
      <c r="A223" s="3">
        <v>194</v>
      </c>
      <c r="B223" s="1" t="s">
        <v>213</v>
      </c>
      <c r="C223" s="2" t="s">
        <v>367</v>
      </c>
      <c r="D223" s="7">
        <v>43717</v>
      </c>
      <c r="E223" s="7">
        <v>17079</v>
      </c>
      <c r="F223" s="7">
        <v>61174</v>
      </c>
      <c r="G223" s="7">
        <v>37866</v>
      </c>
      <c r="H223" s="7">
        <v>43200</v>
      </c>
      <c r="I223" s="7">
        <v>36538</v>
      </c>
      <c r="J223" s="7">
        <v>34332</v>
      </c>
      <c r="K223" s="7">
        <v>110211</v>
      </c>
      <c r="L223" s="7">
        <v>24058</v>
      </c>
      <c r="M223" s="7">
        <v>19929</v>
      </c>
      <c r="N223" s="7">
        <v>28870</v>
      </c>
      <c r="O223" s="7">
        <v>35993</v>
      </c>
      <c r="P223" s="7">
        <v>26279</v>
      </c>
      <c r="Q223" s="7">
        <v>41745</v>
      </c>
      <c r="R223" s="7">
        <v>50068</v>
      </c>
      <c r="S223" s="7">
        <v>27856</v>
      </c>
      <c r="T223" s="7">
        <v>28594</v>
      </c>
      <c r="U223" s="31">
        <v>29259</v>
      </c>
      <c r="V223" s="7">
        <v>48361</v>
      </c>
      <c r="W223" s="7">
        <v>14197</v>
      </c>
      <c r="X223" s="7">
        <v>29260</v>
      </c>
      <c r="Y223" s="7">
        <v>43983</v>
      </c>
      <c r="Z223" s="7">
        <v>37908</v>
      </c>
      <c r="AA223" s="7">
        <v>37973</v>
      </c>
      <c r="AB223" s="7">
        <v>37854</v>
      </c>
      <c r="AC223" s="7">
        <v>24468</v>
      </c>
      <c r="AE223" s="76">
        <f t="shared" si="52"/>
        <v>110211</v>
      </c>
      <c r="AF223" s="8">
        <f t="shared" si="53"/>
        <v>14197</v>
      </c>
      <c r="AG223" s="19">
        <f t="shared" si="54"/>
        <v>11357.6</v>
      </c>
      <c r="AH223" s="19">
        <f t="shared" si="55"/>
        <v>10647.75</v>
      </c>
      <c r="AM223">
        <f t="shared" si="44"/>
        <v>0</v>
      </c>
      <c r="AS223">
        <f t="shared" si="45"/>
        <v>0</v>
      </c>
      <c r="AT223">
        <f t="shared" si="46"/>
        <v>0</v>
      </c>
      <c r="AU223" s="32" t="str">
        <f t="shared" si="47"/>
        <v xml:space="preserve"> </v>
      </c>
      <c r="AV223">
        <f t="shared" si="48"/>
        <v>0</v>
      </c>
      <c r="AW223" s="32" t="str">
        <f t="shared" si="49"/>
        <v xml:space="preserve"> </v>
      </c>
      <c r="AX223" s="32" t="str" cm="1">
        <f t="array" ref="AX223">_xlfn.IFS(AQ223=0," ",AW223=20%,20%,AW223=25%,25%,AW223&lt;20%,"MV",AW223=21%,"MV",AW223=22%,"MV",AW223=23%,"MV",AW223=24%,MV)</f>
        <v xml:space="preserve"> </v>
      </c>
    </row>
    <row r="224" spans="1:50">
      <c r="A224" s="3">
        <v>195</v>
      </c>
      <c r="B224" s="1" t="s">
        <v>214</v>
      </c>
      <c r="C224" s="2" t="s">
        <v>367</v>
      </c>
      <c r="D224" s="7">
        <v>6169</v>
      </c>
      <c r="E224" s="7">
        <v>4064</v>
      </c>
      <c r="F224" s="7">
        <v>4370</v>
      </c>
      <c r="G224" s="7">
        <v>54931</v>
      </c>
      <c r="H224" s="7">
        <v>6243</v>
      </c>
      <c r="I224" s="7">
        <v>18424</v>
      </c>
      <c r="J224" s="7">
        <v>14851</v>
      </c>
      <c r="K224" s="7">
        <v>51635</v>
      </c>
      <c r="L224" s="7">
        <v>3902</v>
      </c>
      <c r="M224" s="7">
        <v>1003</v>
      </c>
      <c r="N224" s="7">
        <v>10534</v>
      </c>
      <c r="O224" s="7">
        <v>18148</v>
      </c>
      <c r="P224" s="7">
        <v>16273</v>
      </c>
      <c r="Q224" s="7">
        <v>13265</v>
      </c>
      <c r="R224" s="7">
        <v>6243</v>
      </c>
      <c r="S224" s="7">
        <v>33611</v>
      </c>
      <c r="T224" s="7">
        <v>14418</v>
      </c>
      <c r="U224" s="31">
        <v>13927</v>
      </c>
      <c r="V224" s="7">
        <v>13349</v>
      </c>
      <c r="W224" s="7">
        <v>8844</v>
      </c>
      <c r="X224" s="7">
        <v>17556</v>
      </c>
      <c r="Y224" s="7">
        <v>6216</v>
      </c>
      <c r="Z224" s="7">
        <v>19000</v>
      </c>
      <c r="AA224" s="7">
        <v>11053</v>
      </c>
      <c r="AB224" s="7">
        <v>19085</v>
      </c>
      <c r="AC224" s="7">
        <v>11268</v>
      </c>
      <c r="AE224" s="76">
        <f t="shared" si="52"/>
        <v>54931</v>
      </c>
      <c r="AF224" s="8">
        <f t="shared" si="53"/>
        <v>1003</v>
      </c>
      <c r="AG224" s="19">
        <f t="shared" si="54"/>
        <v>802.4</v>
      </c>
      <c r="AH224" s="19">
        <f t="shared" si="55"/>
        <v>752.25</v>
      </c>
      <c r="AM224">
        <f t="shared" si="44"/>
        <v>0</v>
      </c>
      <c r="AS224">
        <f t="shared" si="45"/>
        <v>0</v>
      </c>
      <c r="AT224">
        <f t="shared" si="46"/>
        <v>0</v>
      </c>
      <c r="AU224" s="32" t="str">
        <f t="shared" si="47"/>
        <v xml:space="preserve"> </v>
      </c>
      <c r="AV224">
        <f t="shared" si="48"/>
        <v>0</v>
      </c>
      <c r="AW224" s="32" t="str">
        <f t="shared" si="49"/>
        <v xml:space="preserve"> </v>
      </c>
      <c r="AX224" s="32" t="str" cm="1">
        <f t="array" ref="AX224">_xlfn.IFS(AQ224=0," ",AW224=20%,20%,AW224=25%,25%,AW224&lt;20%,"MV",AW224=21%,"MV",AW224=22%,"MV",AW224=23%,"MV",AW224=24%,MV)</f>
        <v xml:space="preserve"> </v>
      </c>
    </row>
    <row r="225" spans="1:50">
      <c r="A225" s="3">
        <v>196</v>
      </c>
      <c r="B225" s="1" t="s">
        <v>215</v>
      </c>
      <c r="C225" s="2" t="s">
        <v>367</v>
      </c>
      <c r="D225" s="7">
        <v>12486</v>
      </c>
      <c r="E225" s="7">
        <v>11487</v>
      </c>
      <c r="F225" s="7">
        <v>12025</v>
      </c>
      <c r="G225" s="7">
        <v>7446</v>
      </c>
      <c r="H225" s="7">
        <v>12339</v>
      </c>
      <c r="I225" s="7">
        <v>13305</v>
      </c>
      <c r="J225" s="7">
        <v>13265</v>
      </c>
      <c r="K225" s="7">
        <v>78722</v>
      </c>
      <c r="L225" s="7">
        <v>11127</v>
      </c>
      <c r="M225" s="7">
        <v>3687</v>
      </c>
      <c r="N225" s="7">
        <v>13134</v>
      </c>
      <c r="O225" s="7">
        <v>13106</v>
      </c>
      <c r="P225" s="7">
        <v>29970</v>
      </c>
      <c r="Q225" s="7">
        <v>14565</v>
      </c>
      <c r="R225" s="7">
        <v>12240</v>
      </c>
      <c r="S225" s="7">
        <v>12071</v>
      </c>
      <c r="T225" s="7">
        <v>10412</v>
      </c>
      <c r="U225" s="31">
        <v>8583</v>
      </c>
      <c r="V225" s="7">
        <v>23213</v>
      </c>
      <c r="W225" s="7">
        <v>6115</v>
      </c>
      <c r="X225" s="7">
        <v>12679</v>
      </c>
      <c r="Y225" s="7">
        <v>11062</v>
      </c>
      <c r="Z225" s="7">
        <v>13785</v>
      </c>
      <c r="AA225" s="7">
        <v>14630</v>
      </c>
      <c r="AB225" s="7">
        <v>13785</v>
      </c>
      <c r="AC225" s="7">
        <v>16724</v>
      </c>
      <c r="AE225" s="76">
        <f t="shared" si="52"/>
        <v>78722</v>
      </c>
      <c r="AF225" s="8">
        <f t="shared" si="53"/>
        <v>3687</v>
      </c>
      <c r="AG225" s="19">
        <f t="shared" si="54"/>
        <v>2949.6</v>
      </c>
      <c r="AH225" s="19">
        <f t="shared" si="55"/>
        <v>2765.25</v>
      </c>
      <c r="AM225">
        <f t="shared" si="44"/>
        <v>0</v>
      </c>
      <c r="AS225">
        <f t="shared" si="45"/>
        <v>0</v>
      </c>
      <c r="AT225">
        <f t="shared" si="46"/>
        <v>0</v>
      </c>
      <c r="AU225" s="32" t="str">
        <f t="shared" si="47"/>
        <v xml:space="preserve"> </v>
      </c>
      <c r="AV225">
        <f t="shared" si="48"/>
        <v>0</v>
      </c>
      <c r="AW225" s="32" t="str">
        <f t="shared" si="49"/>
        <v xml:space="preserve"> </v>
      </c>
      <c r="AX225" s="32" t="str" cm="1">
        <f t="array" ref="AX225">_xlfn.IFS(AQ225=0," ",AW225=20%,20%,AW225=25%,25%,AW225&lt;20%,"MV",AW225=21%,"MV",AW225=22%,"MV",AW225=23%,"MV",AW225=24%,MV)</f>
        <v xml:space="preserve"> </v>
      </c>
    </row>
    <row r="226" spans="1:50">
      <c r="A226" s="3">
        <v>197</v>
      </c>
      <c r="B226" s="1" t="s">
        <v>216</v>
      </c>
      <c r="C226" s="2" t="s">
        <v>367</v>
      </c>
      <c r="D226" s="7">
        <v>76728</v>
      </c>
      <c r="E226" s="7">
        <v>89888</v>
      </c>
      <c r="F226" s="7">
        <v>58814</v>
      </c>
      <c r="G226" s="7">
        <v>75444</v>
      </c>
      <c r="H226" s="7">
        <v>77645</v>
      </c>
      <c r="I226" s="7">
        <v>102350</v>
      </c>
      <c r="J226" s="7">
        <v>90993</v>
      </c>
      <c r="K226" s="7">
        <v>114336</v>
      </c>
      <c r="L226" s="7">
        <v>98834</v>
      </c>
      <c r="M226" s="7">
        <v>67726</v>
      </c>
      <c r="N226" s="7">
        <v>78547</v>
      </c>
      <c r="O226" s="7">
        <v>100821</v>
      </c>
      <c r="P226" s="7">
        <v>78029</v>
      </c>
      <c r="Q226" s="7">
        <v>70745</v>
      </c>
      <c r="R226" s="7">
        <v>98834</v>
      </c>
      <c r="S226" s="7">
        <v>92853</v>
      </c>
      <c r="T226" s="7">
        <v>80097</v>
      </c>
      <c r="U226" s="31">
        <v>75211</v>
      </c>
      <c r="V226" s="7">
        <v>84830</v>
      </c>
      <c r="W226" s="7">
        <v>56139</v>
      </c>
      <c r="X226" s="7">
        <v>97534</v>
      </c>
      <c r="Y226" s="7">
        <v>92182</v>
      </c>
      <c r="Z226" s="7">
        <v>105805</v>
      </c>
      <c r="AA226" s="7">
        <v>195068</v>
      </c>
      <c r="AB226" s="7">
        <v>106031</v>
      </c>
      <c r="AC226" s="7">
        <v>96458</v>
      </c>
      <c r="AE226" s="76">
        <f t="shared" si="52"/>
        <v>195068</v>
      </c>
      <c r="AF226" s="8">
        <f t="shared" si="53"/>
        <v>56139</v>
      </c>
      <c r="AG226" s="19">
        <f t="shared" si="54"/>
        <v>44911.199999999997</v>
      </c>
      <c r="AH226" s="19">
        <f t="shared" si="55"/>
        <v>42104.25</v>
      </c>
      <c r="AM226">
        <f t="shared" si="44"/>
        <v>0</v>
      </c>
      <c r="AS226">
        <f t="shared" si="45"/>
        <v>0</v>
      </c>
      <c r="AT226">
        <f t="shared" si="46"/>
        <v>0</v>
      </c>
      <c r="AU226" s="32" t="str">
        <f t="shared" si="47"/>
        <v xml:space="preserve"> </v>
      </c>
      <c r="AV226">
        <f t="shared" si="48"/>
        <v>0</v>
      </c>
      <c r="AW226" s="32" t="str">
        <f t="shared" si="49"/>
        <v xml:space="preserve"> </v>
      </c>
      <c r="AX226" s="32" t="str" cm="1">
        <f t="array" ref="AX226">_xlfn.IFS(AQ226=0," ",AW226=20%,20%,AW226=25%,25%,AW226&lt;20%,"MV",AW226=21%,"MV",AW226=22%,"MV",AW226=23%,"MV",AW226=24%,MV)</f>
        <v xml:space="preserve"> </v>
      </c>
    </row>
    <row r="227" spans="1:50">
      <c r="A227" s="3">
        <v>198</v>
      </c>
      <c r="B227" s="1" t="s">
        <v>217</v>
      </c>
      <c r="C227" s="2" t="s">
        <v>367</v>
      </c>
      <c r="D227" s="7">
        <v>54640</v>
      </c>
      <c r="E227" s="7">
        <v>75139</v>
      </c>
      <c r="F227" s="7">
        <v>52207</v>
      </c>
      <c r="G227" s="7">
        <v>51451</v>
      </c>
      <c r="H227" s="7">
        <v>53993</v>
      </c>
      <c r="I227" s="7">
        <v>85974</v>
      </c>
      <c r="J227" s="7">
        <v>67624</v>
      </c>
      <c r="K227" s="7">
        <v>74787</v>
      </c>
      <c r="L227" s="7">
        <v>98834</v>
      </c>
      <c r="M227" s="7">
        <v>87792</v>
      </c>
      <c r="N227" s="7">
        <v>47337</v>
      </c>
      <c r="O227" s="7">
        <v>84688</v>
      </c>
      <c r="P227" s="7">
        <v>60294</v>
      </c>
      <c r="Q227" s="7">
        <v>56050</v>
      </c>
      <c r="R227" s="7">
        <v>98834</v>
      </c>
      <c r="S227" s="7">
        <v>77996</v>
      </c>
      <c r="T227" s="7">
        <v>67282</v>
      </c>
      <c r="U227" s="31">
        <v>55316</v>
      </c>
      <c r="V227" s="7">
        <v>59700</v>
      </c>
      <c r="W227" s="7">
        <v>37569</v>
      </c>
      <c r="X227" s="7">
        <v>81929</v>
      </c>
      <c r="Y227" s="7">
        <v>63134</v>
      </c>
      <c r="Z227" s="7">
        <v>88938</v>
      </c>
      <c r="AA227" s="7">
        <v>117041</v>
      </c>
      <c r="AB227" s="7">
        <v>89063</v>
      </c>
      <c r="AC227" s="7">
        <v>70116</v>
      </c>
      <c r="AE227" s="76">
        <f t="shared" si="52"/>
        <v>117041</v>
      </c>
      <c r="AF227" s="8">
        <f t="shared" si="53"/>
        <v>37569</v>
      </c>
      <c r="AG227" s="19">
        <f t="shared" si="54"/>
        <v>30055.200000000001</v>
      </c>
      <c r="AH227" s="19">
        <f t="shared" si="55"/>
        <v>28176.75</v>
      </c>
      <c r="AK227">
        <v>3</v>
      </c>
      <c r="AL227" s="24">
        <v>3</v>
      </c>
      <c r="AM227">
        <f t="shared" si="44"/>
        <v>0</v>
      </c>
      <c r="AO227" s="80">
        <v>84530.25</v>
      </c>
      <c r="AP227" s="83">
        <f>AO227/AK227</f>
        <v>28176.75</v>
      </c>
      <c r="AQ227" s="28">
        <v>28176.75</v>
      </c>
      <c r="AR227" s="85">
        <f>AP227-AQ227</f>
        <v>0</v>
      </c>
      <c r="AS227">
        <f t="shared" si="45"/>
        <v>55316</v>
      </c>
      <c r="AT227">
        <f t="shared" si="46"/>
        <v>27139.25</v>
      </c>
      <c r="AU227" s="32">
        <f t="shared" si="47"/>
        <v>0.49062206233277894</v>
      </c>
      <c r="AV227">
        <f t="shared" si="48"/>
        <v>84530.25</v>
      </c>
      <c r="AW227" s="32">
        <f t="shared" si="49"/>
        <v>0.25</v>
      </c>
      <c r="AX227" s="32" cm="1">
        <f t="array" ref="AX227">_xlfn.IFS(AQ227=0," ",AW227=20%,20%,AW227=25%,25%,AW227&lt;20%,"MV",AW227=21%,"MV",AW227=22%,"MV",AW227=23%,"MV",AW227=24%,MV)</f>
        <v>0.25</v>
      </c>
    </row>
    <row r="228" spans="1:50">
      <c r="A228" s="3">
        <v>199</v>
      </c>
      <c r="B228" s="1" t="s">
        <v>218</v>
      </c>
      <c r="C228" s="2" t="s">
        <v>367</v>
      </c>
      <c r="D228" s="7">
        <v>39640</v>
      </c>
      <c r="E228" s="7">
        <v>44917</v>
      </c>
      <c r="F228" s="7">
        <v>28996</v>
      </c>
      <c r="G228" s="7">
        <v>41132</v>
      </c>
      <c r="H228" s="7">
        <v>40114</v>
      </c>
      <c r="I228" s="7">
        <v>57384</v>
      </c>
      <c r="J228" s="7">
        <v>51108</v>
      </c>
      <c r="K228" s="7">
        <v>92206</v>
      </c>
      <c r="L228" s="7">
        <v>46816</v>
      </c>
      <c r="M228" s="7">
        <v>19667</v>
      </c>
      <c r="N228" s="7">
        <v>37973</v>
      </c>
      <c r="O228" s="7">
        <v>56528</v>
      </c>
      <c r="P228" s="7">
        <v>46346</v>
      </c>
      <c r="Q228" s="7">
        <v>40574</v>
      </c>
      <c r="R228" s="7">
        <v>46816</v>
      </c>
      <c r="S228" s="7">
        <v>52059</v>
      </c>
      <c r="T228" s="7">
        <v>44909</v>
      </c>
      <c r="U228" s="31">
        <v>43357</v>
      </c>
      <c r="V228" s="7">
        <v>40623</v>
      </c>
      <c r="W228" s="7">
        <v>29864</v>
      </c>
      <c r="X228" s="7">
        <v>54619</v>
      </c>
      <c r="Y228" s="7">
        <v>48558</v>
      </c>
      <c r="Z228" s="7">
        <v>59561</v>
      </c>
      <c r="AA228" s="7">
        <v>110539</v>
      </c>
      <c r="AB228" s="7">
        <v>59451</v>
      </c>
      <c r="AC228" s="7">
        <v>54805</v>
      </c>
      <c r="AE228" s="76">
        <f t="shared" si="52"/>
        <v>110539</v>
      </c>
      <c r="AF228" s="8">
        <f t="shared" si="53"/>
        <v>19667</v>
      </c>
      <c r="AG228" s="19">
        <f t="shared" si="54"/>
        <v>15733.6</v>
      </c>
      <c r="AH228" s="19">
        <f t="shared" si="55"/>
        <v>14750.25</v>
      </c>
      <c r="AM228">
        <f t="shared" si="44"/>
        <v>0</v>
      </c>
      <c r="AS228">
        <f t="shared" si="45"/>
        <v>0</v>
      </c>
      <c r="AT228">
        <f t="shared" si="46"/>
        <v>0</v>
      </c>
      <c r="AU228" s="32" t="str">
        <f t="shared" si="47"/>
        <v xml:space="preserve"> </v>
      </c>
      <c r="AV228">
        <f t="shared" si="48"/>
        <v>0</v>
      </c>
      <c r="AW228" s="32" t="str">
        <f t="shared" si="49"/>
        <v xml:space="preserve"> </v>
      </c>
      <c r="AX228" s="32" t="str" cm="1">
        <f t="array" ref="AX228">_xlfn.IFS(AQ228=0," ",AW228=20%,20%,AW228=25%,25%,AW228&lt;20%,"MV",AW228=21%,"MV",AW228=22%,"MV",AW228=23%,"MV",AW228=24%,MV)</f>
        <v xml:space="preserve"> </v>
      </c>
    </row>
    <row r="229" spans="1:50">
      <c r="A229" s="3">
        <v>200</v>
      </c>
      <c r="B229" s="1" t="s">
        <v>219</v>
      </c>
      <c r="C229" s="2" t="s">
        <v>367</v>
      </c>
      <c r="D229" s="7">
        <v>28467</v>
      </c>
      <c r="E229" s="7">
        <v>38482</v>
      </c>
      <c r="F229" s="7">
        <v>23490</v>
      </c>
      <c r="G229" s="7">
        <v>29002</v>
      </c>
      <c r="H229" s="7">
        <v>28130</v>
      </c>
      <c r="I229" s="7">
        <v>51175</v>
      </c>
      <c r="J229" s="7">
        <v>42915</v>
      </c>
      <c r="K229" s="7">
        <v>57073</v>
      </c>
      <c r="L229" s="7">
        <v>46816</v>
      </c>
      <c r="M229" s="7">
        <v>21164</v>
      </c>
      <c r="N229" s="7">
        <v>31471</v>
      </c>
      <c r="O229" s="7">
        <v>50410</v>
      </c>
      <c r="P229" s="7">
        <v>34981</v>
      </c>
      <c r="Q229" s="7">
        <v>33811</v>
      </c>
      <c r="R229" s="7">
        <v>46816</v>
      </c>
      <c r="S229" s="7">
        <v>46427</v>
      </c>
      <c r="T229" s="7">
        <v>40049</v>
      </c>
      <c r="U229" s="31">
        <v>33908</v>
      </c>
      <c r="V229" s="7">
        <v>29016</v>
      </c>
      <c r="W229" s="7">
        <v>21610</v>
      </c>
      <c r="X229" s="7">
        <v>48768</v>
      </c>
      <c r="Y229" s="7">
        <v>34870</v>
      </c>
      <c r="Z229" s="7">
        <v>52799</v>
      </c>
      <c r="AA229" s="7">
        <v>65023</v>
      </c>
      <c r="AB229" s="7">
        <v>53013</v>
      </c>
      <c r="AC229" s="7">
        <v>38181</v>
      </c>
      <c r="AE229" s="76">
        <f t="shared" si="52"/>
        <v>65023</v>
      </c>
      <c r="AF229" s="8">
        <f t="shared" si="53"/>
        <v>21164</v>
      </c>
      <c r="AG229" s="19">
        <f t="shared" si="54"/>
        <v>16931.2</v>
      </c>
      <c r="AH229" s="19">
        <f t="shared" si="55"/>
        <v>15873</v>
      </c>
      <c r="AM229">
        <f t="shared" si="44"/>
        <v>0</v>
      </c>
      <c r="AS229">
        <f t="shared" si="45"/>
        <v>0</v>
      </c>
      <c r="AT229">
        <f t="shared" si="46"/>
        <v>0</v>
      </c>
      <c r="AU229" s="32" t="str">
        <f t="shared" si="47"/>
        <v xml:space="preserve"> </v>
      </c>
      <c r="AV229">
        <f t="shared" si="48"/>
        <v>0</v>
      </c>
      <c r="AW229" s="32" t="str">
        <f t="shared" si="49"/>
        <v xml:space="preserve"> </v>
      </c>
      <c r="AX229" s="32" t="str" cm="1">
        <f t="array" ref="AX229">_xlfn.IFS(AQ229=0," ",AW229=20%,20%,AW229=25%,25%,AW229&lt;20%,"MV",AW229=21%,"MV",AW229=22%,"MV",AW229=23%,"MV",AW229=24%,MV)</f>
        <v xml:space="preserve"> </v>
      </c>
    </row>
    <row r="230" spans="1:50">
      <c r="A230" s="3">
        <v>201</v>
      </c>
      <c r="B230" s="1" t="s">
        <v>220</v>
      </c>
      <c r="C230" s="2" t="s">
        <v>367</v>
      </c>
      <c r="D230" s="7">
        <v>3069</v>
      </c>
      <c r="E230" s="7">
        <v>4093</v>
      </c>
      <c r="F230" s="7">
        <v>3216</v>
      </c>
      <c r="G230" s="7">
        <v>3001</v>
      </c>
      <c r="H230" s="7">
        <v>3106</v>
      </c>
      <c r="I230" s="7">
        <v>5323</v>
      </c>
      <c r="J230" s="7">
        <v>4123</v>
      </c>
      <c r="K230" s="7">
        <v>4610</v>
      </c>
      <c r="L230" s="7">
        <v>3511</v>
      </c>
      <c r="M230" s="7">
        <v>4096</v>
      </c>
      <c r="N230" s="7">
        <v>3902</v>
      </c>
      <c r="O230" s="7">
        <v>5243</v>
      </c>
      <c r="P230" s="7">
        <v>3681</v>
      </c>
      <c r="Q230" s="7">
        <v>8063</v>
      </c>
      <c r="R230" s="7">
        <v>3863</v>
      </c>
      <c r="S230" s="7">
        <v>4642</v>
      </c>
      <c r="T230" s="7">
        <v>4165</v>
      </c>
      <c r="U230" s="31">
        <v>3519</v>
      </c>
      <c r="V230" s="7">
        <v>3706</v>
      </c>
      <c r="W230" s="7">
        <v>3255</v>
      </c>
      <c r="X230" s="7">
        <v>4877</v>
      </c>
      <c r="Y230" s="7">
        <v>3727</v>
      </c>
      <c r="Z230" s="7">
        <v>5514</v>
      </c>
      <c r="AA230" s="7">
        <v>8453</v>
      </c>
      <c r="AB230" s="7">
        <v>5514</v>
      </c>
      <c r="AC230" s="7">
        <v>4588</v>
      </c>
      <c r="AE230" s="76">
        <f t="shared" si="52"/>
        <v>8453</v>
      </c>
      <c r="AF230" s="8">
        <f t="shared" si="53"/>
        <v>3001</v>
      </c>
      <c r="AG230" s="19">
        <f t="shared" si="54"/>
        <v>2400.8000000000002</v>
      </c>
      <c r="AH230" s="19">
        <f t="shared" si="55"/>
        <v>2250.75</v>
      </c>
      <c r="AK230">
        <v>1</v>
      </c>
      <c r="AL230" s="24">
        <v>1</v>
      </c>
      <c r="AM230">
        <f t="shared" si="44"/>
        <v>0</v>
      </c>
      <c r="AO230" s="80">
        <v>2400.8000000000002</v>
      </c>
      <c r="AP230" s="83">
        <f>AO230/AK230</f>
        <v>2400.8000000000002</v>
      </c>
      <c r="AQ230" s="28">
        <v>2400.8000000000002</v>
      </c>
      <c r="AR230" s="85">
        <f>AP230-AQ230</f>
        <v>0</v>
      </c>
      <c r="AS230">
        <f t="shared" si="45"/>
        <v>3519</v>
      </c>
      <c r="AT230">
        <f t="shared" si="46"/>
        <v>1118.1999999999998</v>
      </c>
      <c r="AU230" s="32">
        <f t="shared" si="47"/>
        <v>0.31776072747939749</v>
      </c>
      <c r="AV230">
        <f t="shared" si="48"/>
        <v>2400.8000000000002</v>
      </c>
      <c r="AW230" s="32">
        <f t="shared" si="49"/>
        <v>0.2</v>
      </c>
      <c r="AX230" s="32" cm="1">
        <f t="array" ref="AX230">_xlfn.IFS(AQ230=0," ",AW230=20%,20%,AW230=25%,25%,AW230&lt;20%,"MV",AW230=21%,"MV",AW230=22%,"MV",AW230=23%,"MV",AW230=24%,MV)</f>
        <v>0.2</v>
      </c>
    </row>
    <row r="231" spans="1:50">
      <c r="A231" s="3">
        <v>202</v>
      </c>
      <c r="B231" s="1" t="s">
        <v>221</v>
      </c>
      <c r="C231" s="2" t="s">
        <v>367</v>
      </c>
      <c r="D231" s="7">
        <v>13522</v>
      </c>
      <c r="E231" s="7">
        <v>18559</v>
      </c>
      <c r="F231" s="7">
        <v>13161</v>
      </c>
      <c r="G231" s="7">
        <v>9551</v>
      </c>
      <c r="H231" s="7">
        <v>13363</v>
      </c>
      <c r="I231" s="7">
        <v>15967</v>
      </c>
      <c r="J231" s="7">
        <v>17556</v>
      </c>
      <c r="K231" s="7">
        <v>25190</v>
      </c>
      <c r="L231" s="7">
        <v>5983</v>
      </c>
      <c r="M231" s="7">
        <v>4867</v>
      </c>
      <c r="N231" s="7">
        <v>20937</v>
      </c>
      <c r="O231" s="7">
        <v>15728</v>
      </c>
      <c r="P231" s="7">
        <v>11369</v>
      </c>
      <c r="Q231" s="7">
        <v>15346</v>
      </c>
      <c r="R231" s="7">
        <v>10772</v>
      </c>
      <c r="S231" s="7">
        <v>28549</v>
      </c>
      <c r="T231" s="7">
        <v>12495</v>
      </c>
      <c r="U231" s="31">
        <v>9864</v>
      </c>
      <c r="V231" s="7">
        <v>11828</v>
      </c>
      <c r="W231" s="7">
        <v>7846</v>
      </c>
      <c r="X231" s="7">
        <v>13655</v>
      </c>
      <c r="Y231" s="7">
        <v>12247</v>
      </c>
      <c r="Z231" s="7">
        <v>16490</v>
      </c>
      <c r="AA231" s="7">
        <v>12485</v>
      </c>
      <c r="AB231" s="7">
        <v>16542</v>
      </c>
      <c r="AC231" s="7">
        <v>10977</v>
      </c>
      <c r="AE231" s="76">
        <f t="shared" si="52"/>
        <v>28549</v>
      </c>
      <c r="AF231" s="8">
        <f t="shared" si="53"/>
        <v>4867</v>
      </c>
      <c r="AG231" s="19">
        <f t="shared" si="54"/>
        <v>3893.6</v>
      </c>
      <c r="AH231" s="19">
        <f t="shared" si="55"/>
        <v>3650.25</v>
      </c>
      <c r="AM231">
        <f t="shared" si="44"/>
        <v>0</v>
      </c>
      <c r="AS231">
        <f t="shared" si="45"/>
        <v>0</v>
      </c>
      <c r="AT231">
        <f t="shared" si="46"/>
        <v>0</v>
      </c>
      <c r="AU231" s="32" t="str">
        <f t="shared" si="47"/>
        <v xml:space="preserve"> </v>
      </c>
      <c r="AV231">
        <f t="shared" si="48"/>
        <v>0</v>
      </c>
      <c r="AW231" s="32" t="str">
        <f t="shared" si="49"/>
        <v xml:space="preserve"> </v>
      </c>
      <c r="AX231" s="32" t="str" cm="1">
        <f t="array" ref="AX231">_xlfn.IFS(AQ231=0," ",AW231=20%,20%,AW231=25%,25%,AW231&lt;20%,"MV",AW231=21%,"MV",AW231=22%,"MV",AW231=23%,"MV",AW231=24%,MV)</f>
        <v xml:space="preserve"> </v>
      </c>
    </row>
    <row r="232" spans="1:50">
      <c r="A232" s="3">
        <v>203</v>
      </c>
      <c r="B232" s="1" t="s">
        <v>222</v>
      </c>
      <c r="C232" s="2" t="s">
        <v>367</v>
      </c>
      <c r="D232" s="7">
        <v>10282</v>
      </c>
      <c r="E232" s="7">
        <v>16079</v>
      </c>
      <c r="F232" s="7">
        <v>12427</v>
      </c>
      <c r="G232" s="7">
        <v>12894</v>
      </c>
      <c r="H232" s="7">
        <v>10405</v>
      </c>
      <c r="I232" s="7">
        <v>21924</v>
      </c>
      <c r="J232" s="7">
        <v>18856</v>
      </c>
      <c r="K232" s="7">
        <v>19916</v>
      </c>
      <c r="L232" s="7">
        <v>12354</v>
      </c>
      <c r="M232" s="7">
        <v>8875</v>
      </c>
      <c r="N232" s="7">
        <v>15475</v>
      </c>
      <c r="O232" s="7">
        <v>21595</v>
      </c>
      <c r="P232" s="7">
        <v>19301</v>
      </c>
      <c r="Q232" s="7">
        <v>15475</v>
      </c>
      <c r="R232" s="7">
        <v>13590</v>
      </c>
      <c r="S232" s="7">
        <v>19497</v>
      </c>
      <c r="T232" s="7">
        <v>17157</v>
      </c>
      <c r="U232" s="31">
        <v>14628</v>
      </c>
      <c r="V232" s="7">
        <v>27082</v>
      </c>
      <c r="W232" s="7">
        <v>14202</v>
      </c>
      <c r="X232" s="7">
        <v>17556</v>
      </c>
      <c r="Y232" s="7">
        <v>12503</v>
      </c>
      <c r="Z232" s="7">
        <v>22680</v>
      </c>
      <c r="AA232" s="7">
        <v>16126</v>
      </c>
      <c r="AB232" s="7">
        <v>22712</v>
      </c>
      <c r="AC232" s="7">
        <v>19410</v>
      </c>
      <c r="AE232" s="76">
        <f t="shared" si="52"/>
        <v>27082</v>
      </c>
      <c r="AF232" s="8">
        <f t="shared" si="53"/>
        <v>8875</v>
      </c>
      <c r="AG232" s="19">
        <f t="shared" si="54"/>
        <v>7100</v>
      </c>
      <c r="AH232" s="19">
        <f t="shared" si="55"/>
        <v>6656.25</v>
      </c>
      <c r="AM232">
        <f t="shared" si="44"/>
        <v>0</v>
      </c>
      <c r="AS232">
        <f t="shared" si="45"/>
        <v>0</v>
      </c>
      <c r="AT232">
        <f t="shared" si="46"/>
        <v>0</v>
      </c>
      <c r="AU232" s="32" t="str">
        <f t="shared" si="47"/>
        <v xml:space="preserve"> </v>
      </c>
      <c r="AV232">
        <f t="shared" si="48"/>
        <v>0</v>
      </c>
      <c r="AW232" s="32" t="str">
        <f t="shared" si="49"/>
        <v xml:space="preserve"> </v>
      </c>
      <c r="AX232" s="32" t="str" cm="1">
        <f t="array" ref="AX232">_xlfn.IFS(AQ232=0," ",AW232=20%,20%,AW232=25%,25%,AW232&lt;20%,"MV",AW232=21%,"MV",AW232=22%,"MV",AW232=23%,"MV",AW232=24%,MV)</f>
        <v xml:space="preserve"> </v>
      </c>
    </row>
    <row r="233" spans="1:50">
      <c r="A233" s="3">
        <v>204</v>
      </c>
      <c r="B233" s="1" t="s">
        <v>223</v>
      </c>
      <c r="C233" s="2" t="s">
        <v>367</v>
      </c>
      <c r="D233" s="7">
        <v>38329</v>
      </c>
      <c r="E233" s="7">
        <v>11525</v>
      </c>
      <c r="F233" s="7">
        <v>16622</v>
      </c>
      <c r="G233" s="7">
        <v>16616</v>
      </c>
      <c r="H233" s="7">
        <v>37875</v>
      </c>
      <c r="I233" s="7">
        <v>31667</v>
      </c>
      <c r="J233" s="7">
        <v>29520</v>
      </c>
      <c r="K233" s="7">
        <v>23616</v>
      </c>
      <c r="L233" s="7">
        <v>13525</v>
      </c>
      <c r="M233" s="7">
        <v>6847</v>
      </c>
      <c r="N233" s="7">
        <v>21977</v>
      </c>
      <c r="O233" s="7">
        <v>31194</v>
      </c>
      <c r="P233" s="7">
        <v>23993</v>
      </c>
      <c r="Q233" s="7">
        <v>29390</v>
      </c>
      <c r="R233" s="7">
        <v>22459</v>
      </c>
      <c r="S233" s="7">
        <v>24142</v>
      </c>
      <c r="T233" s="7">
        <v>24782</v>
      </c>
      <c r="U233" s="31">
        <v>20102</v>
      </c>
      <c r="V233" s="7">
        <v>29016</v>
      </c>
      <c r="W233" s="7">
        <v>15633</v>
      </c>
      <c r="X233" s="7">
        <v>25358</v>
      </c>
      <c r="Y233" s="7">
        <v>31046</v>
      </c>
      <c r="Z233" s="7">
        <v>32823</v>
      </c>
      <c r="AA233" s="7">
        <v>35112</v>
      </c>
      <c r="AB233" s="7">
        <v>32806</v>
      </c>
      <c r="AC233" s="7">
        <v>30876</v>
      </c>
      <c r="AE233" s="76">
        <f t="shared" si="52"/>
        <v>38329</v>
      </c>
      <c r="AF233" s="8">
        <f t="shared" si="53"/>
        <v>6847</v>
      </c>
      <c r="AG233" s="19">
        <f t="shared" si="54"/>
        <v>5477.6</v>
      </c>
      <c r="AH233" s="19">
        <f t="shared" si="55"/>
        <v>5135.25</v>
      </c>
      <c r="AM233">
        <f t="shared" si="44"/>
        <v>0</v>
      </c>
      <c r="AS233">
        <f t="shared" si="45"/>
        <v>0</v>
      </c>
      <c r="AT233">
        <f t="shared" si="46"/>
        <v>0</v>
      </c>
      <c r="AU233" s="32" t="str">
        <f t="shared" si="47"/>
        <v xml:space="preserve"> </v>
      </c>
      <c r="AV233">
        <f t="shared" si="48"/>
        <v>0</v>
      </c>
      <c r="AW233" s="32" t="str">
        <f t="shared" si="49"/>
        <v xml:space="preserve"> </v>
      </c>
      <c r="AX233" s="32" t="str" cm="1">
        <f t="array" ref="AX233">_xlfn.IFS(AQ233=0," ",AW233=20%,20%,AW233=25%,25%,AW233&lt;20%,"MV",AW233=21%,"MV",AW233=22%,"MV",AW233=23%,"MV",AW233=24%,MV)</f>
        <v xml:space="preserve"> </v>
      </c>
    </row>
    <row r="234" spans="1:50">
      <c r="A234" s="3">
        <v>205</v>
      </c>
      <c r="B234" s="1" t="s">
        <v>224</v>
      </c>
      <c r="C234" s="2" t="s">
        <v>367</v>
      </c>
      <c r="D234" s="7">
        <v>5615</v>
      </c>
      <c r="E234" s="7">
        <v>5319</v>
      </c>
      <c r="F234" s="7">
        <v>3147</v>
      </c>
      <c r="G234" s="7">
        <v>3757</v>
      </c>
      <c r="H234" s="7">
        <v>5682</v>
      </c>
      <c r="I234" s="7">
        <v>7064</v>
      </c>
      <c r="J234" s="7">
        <v>5787</v>
      </c>
      <c r="K234" s="7">
        <v>14753</v>
      </c>
      <c r="L234" s="7">
        <v>4942</v>
      </c>
      <c r="M234" s="7">
        <v>2778</v>
      </c>
      <c r="N234" s="7">
        <v>4811</v>
      </c>
      <c r="O234" s="7">
        <v>6958</v>
      </c>
      <c r="P234" s="7">
        <v>3976</v>
      </c>
      <c r="Q234" s="7">
        <v>9364</v>
      </c>
      <c r="R234" s="7">
        <v>5436</v>
      </c>
      <c r="S234" s="7">
        <v>7410</v>
      </c>
      <c r="T234" s="7">
        <v>5528</v>
      </c>
      <c r="U234" s="31">
        <v>4275</v>
      </c>
      <c r="V234" s="7">
        <v>5770</v>
      </c>
      <c r="W234" s="7">
        <v>4062</v>
      </c>
      <c r="X234" s="7">
        <v>5658</v>
      </c>
      <c r="Y234" s="7">
        <v>6716</v>
      </c>
      <c r="Z234" s="7">
        <v>7335</v>
      </c>
      <c r="AA234" s="7">
        <v>9233</v>
      </c>
      <c r="AB234" s="7">
        <v>7319</v>
      </c>
      <c r="AC234" s="7">
        <v>6057</v>
      </c>
      <c r="AE234" s="76">
        <f t="shared" si="52"/>
        <v>14753</v>
      </c>
      <c r="AF234" s="8">
        <f t="shared" si="53"/>
        <v>2778</v>
      </c>
      <c r="AG234" s="19">
        <f t="shared" si="54"/>
        <v>2222.4</v>
      </c>
      <c r="AH234" s="19">
        <f t="shared" si="55"/>
        <v>2083.5</v>
      </c>
      <c r="AK234">
        <v>1</v>
      </c>
      <c r="AL234" s="24">
        <v>1</v>
      </c>
      <c r="AM234">
        <f t="shared" si="44"/>
        <v>0</v>
      </c>
      <c r="AO234" s="80">
        <v>2222.4</v>
      </c>
      <c r="AP234" s="83">
        <f>AO234/AK234</f>
        <v>2222.4</v>
      </c>
      <c r="AQ234" s="28">
        <v>2222.4</v>
      </c>
      <c r="AR234" s="85">
        <f>AP234-AQ234</f>
        <v>0</v>
      </c>
      <c r="AS234">
        <f t="shared" si="45"/>
        <v>4275</v>
      </c>
      <c r="AT234">
        <f t="shared" si="46"/>
        <v>2052.6</v>
      </c>
      <c r="AU234" s="32">
        <f t="shared" si="47"/>
        <v>0.48014035087719298</v>
      </c>
      <c r="AV234">
        <f t="shared" si="48"/>
        <v>2222.4</v>
      </c>
      <c r="AW234" s="32">
        <f t="shared" si="49"/>
        <v>0.2</v>
      </c>
      <c r="AX234" s="32" cm="1">
        <f t="array" ref="AX234">_xlfn.IFS(AQ234=0," ",AW234=20%,20%,AW234=25%,25%,AW234&lt;20%,"MV",AW234=21%,"MV",AW234=22%,"MV",AW234=23%,"MV",AW234=24%,MV)</f>
        <v>0.2</v>
      </c>
    </row>
    <row r="235" spans="1:50">
      <c r="A235" s="3">
        <v>206</v>
      </c>
      <c r="B235" s="1" t="s">
        <v>225</v>
      </c>
      <c r="C235" s="2" t="s">
        <v>367</v>
      </c>
      <c r="D235" s="7">
        <v>37751</v>
      </c>
      <c r="E235" s="7">
        <v>42128</v>
      </c>
      <c r="F235" s="7">
        <v>45296</v>
      </c>
      <c r="G235" s="7">
        <v>18028</v>
      </c>
      <c r="H235" s="7">
        <v>37305</v>
      </c>
      <c r="I235" s="7">
        <v>73992</v>
      </c>
      <c r="J235" s="7">
        <v>62942</v>
      </c>
      <c r="K235" s="7">
        <v>52350</v>
      </c>
      <c r="L235" s="7">
        <v>55529</v>
      </c>
      <c r="M235" s="7">
        <v>2953</v>
      </c>
      <c r="N235" s="7">
        <v>43825</v>
      </c>
      <c r="O235" s="7">
        <v>72884</v>
      </c>
      <c r="P235" s="7">
        <v>81316</v>
      </c>
      <c r="Q235" s="7">
        <v>30561</v>
      </c>
      <c r="R235" s="7">
        <v>61082</v>
      </c>
      <c r="S235" s="7">
        <v>98764</v>
      </c>
      <c r="T235" s="7">
        <v>57904</v>
      </c>
      <c r="U235" s="31">
        <v>23213</v>
      </c>
      <c r="V235" s="7">
        <v>15475</v>
      </c>
      <c r="W235" s="7">
        <v>11588</v>
      </c>
      <c r="X235" s="7">
        <v>29260</v>
      </c>
      <c r="Y235" s="7">
        <v>39734</v>
      </c>
      <c r="Z235" s="7">
        <v>76336</v>
      </c>
      <c r="AA235" s="7">
        <v>16126</v>
      </c>
      <c r="AB235" s="7">
        <v>76651</v>
      </c>
      <c r="AC235" s="7">
        <v>60284</v>
      </c>
      <c r="AE235" s="76">
        <f t="shared" si="52"/>
        <v>98764</v>
      </c>
      <c r="AF235" s="8">
        <f t="shared" si="53"/>
        <v>2953</v>
      </c>
      <c r="AG235" s="19">
        <f t="shared" si="54"/>
        <v>2362.4</v>
      </c>
      <c r="AH235" s="19">
        <f t="shared" si="55"/>
        <v>2214.75</v>
      </c>
      <c r="AM235">
        <f t="shared" si="44"/>
        <v>0</v>
      </c>
      <c r="AS235">
        <f t="shared" si="45"/>
        <v>0</v>
      </c>
      <c r="AT235">
        <f t="shared" si="46"/>
        <v>0</v>
      </c>
      <c r="AU235" s="32" t="str">
        <f t="shared" si="47"/>
        <v xml:space="preserve"> </v>
      </c>
      <c r="AV235">
        <f t="shared" si="48"/>
        <v>0</v>
      </c>
      <c r="AW235" s="32" t="str">
        <f t="shared" si="49"/>
        <v xml:space="preserve"> </v>
      </c>
      <c r="AX235" s="32" t="str" cm="1">
        <f t="array" ref="AX235">_xlfn.IFS(AQ235=0," ",AW235=20%,20%,AW235=25%,25%,AW235&lt;20%,"MV",AW235=21%,"MV",AW235=22%,"MV",AW235=23%,"MV",AW235=24%,MV)</f>
        <v xml:space="preserve"> </v>
      </c>
    </row>
    <row r="236" spans="1:50">
      <c r="A236" s="3">
        <v>207</v>
      </c>
      <c r="B236" s="1" t="s">
        <v>226</v>
      </c>
      <c r="C236" s="2" t="s">
        <v>367</v>
      </c>
      <c r="D236" s="7">
        <v>3084</v>
      </c>
      <c r="E236" s="7">
        <v>4551</v>
      </c>
      <c r="F236" s="7">
        <v>3460</v>
      </c>
      <c r="G236" s="7">
        <v>2168</v>
      </c>
      <c r="H236" s="7">
        <v>3121</v>
      </c>
      <c r="I236" s="7">
        <v>4384</v>
      </c>
      <c r="J236" s="7">
        <v>4162</v>
      </c>
      <c r="K236" s="7">
        <v>5347</v>
      </c>
      <c r="L236" s="7">
        <v>2861</v>
      </c>
      <c r="M236" s="7">
        <v>1570</v>
      </c>
      <c r="N236" s="7">
        <v>3770</v>
      </c>
      <c r="O236" s="7">
        <v>4321</v>
      </c>
      <c r="P236" s="7">
        <v>3415</v>
      </c>
      <c r="Q236" s="7">
        <v>3902</v>
      </c>
      <c r="R236" s="7">
        <v>4005</v>
      </c>
      <c r="S236" s="7">
        <v>5571</v>
      </c>
      <c r="T236" s="7">
        <v>3432</v>
      </c>
      <c r="U236" s="31">
        <v>3095</v>
      </c>
      <c r="V236" s="7">
        <v>3868</v>
      </c>
      <c r="W236" s="7">
        <v>1692</v>
      </c>
      <c r="X236" s="7">
        <v>3511</v>
      </c>
      <c r="Y236" s="7">
        <v>3519</v>
      </c>
      <c r="Z236" s="7">
        <v>4551</v>
      </c>
      <c r="AA236" s="7">
        <v>4877</v>
      </c>
      <c r="AB236" s="7">
        <v>4543</v>
      </c>
      <c r="AC236" s="7">
        <v>3141</v>
      </c>
      <c r="AE236" s="76">
        <f t="shared" si="52"/>
        <v>5571</v>
      </c>
      <c r="AF236" s="8">
        <f t="shared" si="53"/>
        <v>1570</v>
      </c>
      <c r="AG236" s="19">
        <f t="shared" si="54"/>
        <v>1256</v>
      </c>
      <c r="AH236" s="19">
        <f t="shared" si="55"/>
        <v>1177.5</v>
      </c>
      <c r="AM236">
        <f t="shared" si="44"/>
        <v>0</v>
      </c>
      <c r="AS236">
        <f t="shared" si="45"/>
        <v>0</v>
      </c>
      <c r="AT236">
        <f t="shared" si="46"/>
        <v>0</v>
      </c>
      <c r="AU236" s="32" t="str">
        <f t="shared" si="47"/>
        <v xml:space="preserve"> </v>
      </c>
      <c r="AV236">
        <f t="shared" si="48"/>
        <v>0</v>
      </c>
      <c r="AW236" s="32" t="str">
        <f t="shared" si="49"/>
        <v xml:space="preserve"> </v>
      </c>
      <c r="AX236" s="32" t="str" cm="1">
        <f t="array" ref="AX236">_xlfn.IFS(AQ236=0," ",AW236=20%,20%,AW236=25%,25%,AW236&lt;20%,"MV",AW236=21%,"MV",AW236=22%,"MV",AW236=23%,"MV",AW236=24%,MV)</f>
        <v xml:space="preserve"> </v>
      </c>
    </row>
    <row r="237" spans="1:50" ht="22.5">
      <c r="A237" s="3">
        <v>208</v>
      </c>
      <c r="B237" s="1" t="s">
        <v>227</v>
      </c>
      <c r="C237" s="2" t="s">
        <v>368</v>
      </c>
      <c r="D237" s="7">
        <v>38860</v>
      </c>
      <c r="E237" s="7">
        <v>17745</v>
      </c>
      <c r="F237" s="7">
        <v>2929</v>
      </c>
      <c r="G237" s="7">
        <v>8475</v>
      </c>
      <c r="H237" s="7">
        <v>38401</v>
      </c>
      <c r="I237" s="7">
        <v>10717</v>
      </c>
      <c r="J237" s="7">
        <v>4162</v>
      </c>
      <c r="K237" s="7">
        <v>23086</v>
      </c>
      <c r="L237" s="7">
        <v>49418</v>
      </c>
      <c r="M237" s="7">
        <v>5145</v>
      </c>
      <c r="N237" s="7">
        <v>5332</v>
      </c>
      <c r="O237" s="7">
        <v>10558</v>
      </c>
      <c r="P237" s="7">
        <v>2667</v>
      </c>
      <c r="Q237" s="7">
        <v>4942</v>
      </c>
      <c r="R237" s="7">
        <v>13590</v>
      </c>
      <c r="S237" s="7">
        <v>8401</v>
      </c>
      <c r="T237" s="7">
        <v>7521</v>
      </c>
      <c r="U237" s="31">
        <v>2704</v>
      </c>
      <c r="V237" s="7">
        <v>8054</v>
      </c>
      <c r="W237" s="7">
        <v>5894</v>
      </c>
      <c r="X237" s="7">
        <v>21458</v>
      </c>
      <c r="Y237" s="7">
        <v>5033</v>
      </c>
      <c r="Z237" s="7">
        <v>11080</v>
      </c>
      <c r="AA237" s="7">
        <v>5851</v>
      </c>
      <c r="AB237" s="7">
        <v>11103</v>
      </c>
      <c r="AC237" s="7">
        <v>11115</v>
      </c>
      <c r="AE237" s="76">
        <f t="shared" si="52"/>
        <v>49418</v>
      </c>
      <c r="AF237" s="8">
        <f t="shared" si="53"/>
        <v>2667</v>
      </c>
      <c r="AG237" s="19">
        <f t="shared" si="54"/>
        <v>2133.6</v>
      </c>
      <c r="AH237" s="19">
        <f t="shared" si="55"/>
        <v>2000.25</v>
      </c>
      <c r="AM237">
        <f t="shared" si="44"/>
        <v>0</v>
      </c>
      <c r="AS237">
        <f t="shared" si="45"/>
        <v>0</v>
      </c>
      <c r="AT237">
        <f t="shared" si="46"/>
        <v>0</v>
      </c>
      <c r="AU237" s="32" t="str">
        <f t="shared" si="47"/>
        <v xml:space="preserve"> </v>
      </c>
      <c r="AV237">
        <f t="shared" si="48"/>
        <v>0</v>
      </c>
      <c r="AW237" s="32" t="str">
        <f t="shared" si="49"/>
        <v xml:space="preserve"> </v>
      </c>
      <c r="AX237" s="32" t="str" cm="1">
        <f t="array" ref="AX237">_xlfn.IFS(AQ237=0," ",AW237=20%,20%,AW237=25%,25%,AW237&lt;20%,"MV",AW237=21%,"MV",AW237=22%,"MV",AW237=23%,"MV",AW237=24%,MV)</f>
        <v xml:space="preserve"> </v>
      </c>
    </row>
    <row r="238" spans="1:50">
      <c r="A238" s="3">
        <v>209</v>
      </c>
      <c r="B238" s="1" t="s">
        <v>227</v>
      </c>
      <c r="C238" s="2" t="s">
        <v>367</v>
      </c>
      <c r="D238" s="7">
        <v>28514</v>
      </c>
      <c r="E238" s="7">
        <v>65023</v>
      </c>
      <c r="F238" s="7">
        <v>35148</v>
      </c>
      <c r="G238" s="7">
        <v>101702</v>
      </c>
      <c r="H238" s="7">
        <v>28854</v>
      </c>
      <c r="I238" s="7">
        <v>55214</v>
      </c>
      <c r="J238" s="7">
        <v>65023</v>
      </c>
      <c r="K238" s="7">
        <v>69893</v>
      </c>
      <c r="L238" s="7">
        <v>49418</v>
      </c>
      <c r="M238" s="7">
        <v>17615</v>
      </c>
      <c r="N238" s="7">
        <v>52538</v>
      </c>
      <c r="O238" s="7">
        <v>54389</v>
      </c>
      <c r="P238" s="7">
        <v>64015</v>
      </c>
      <c r="Q238" s="7">
        <v>69445</v>
      </c>
      <c r="R238" s="7">
        <v>54359</v>
      </c>
      <c r="S238" s="7">
        <v>50400</v>
      </c>
      <c r="T238" s="7">
        <v>35765</v>
      </c>
      <c r="U238" s="31">
        <v>64893</v>
      </c>
      <c r="V238" s="7">
        <v>55131</v>
      </c>
      <c r="W238" s="7">
        <v>20069</v>
      </c>
      <c r="X238" s="7">
        <v>42915</v>
      </c>
      <c r="Y238" s="7">
        <v>26699</v>
      </c>
      <c r="Z238" s="7">
        <v>57311</v>
      </c>
      <c r="AA238" s="7">
        <v>58521</v>
      </c>
      <c r="AB238" s="7">
        <v>57200</v>
      </c>
      <c r="AC238" s="7">
        <v>44464</v>
      </c>
      <c r="AE238" s="76">
        <f t="shared" si="52"/>
        <v>101702</v>
      </c>
      <c r="AF238" s="8">
        <f t="shared" si="53"/>
        <v>17615</v>
      </c>
      <c r="AG238" s="19">
        <f t="shared" si="54"/>
        <v>14092</v>
      </c>
      <c r="AH238" s="19">
        <f t="shared" si="55"/>
        <v>13211.25</v>
      </c>
      <c r="AM238">
        <f t="shared" si="44"/>
        <v>0</v>
      </c>
      <c r="AS238">
        <f t="shared" si="45"/>
        <v>0</v>
      </c>
      <c r="AT238">
        <f t="shared" si="46"/>
        <v>0</v>
      </c>
      <c r="AU238" s="32" t="str">
        <f t="shared" si="47"/>
        <v xml:space="preserve"> </v>
      </c>
      <c r="AV238">
        <f t="shared" si="48"/>
        <v>0</v>
      </c>
      <c r="AW238" s="32" t="str">
        <f t="shared" si="49"/>
        <v xml:space="preserve"> </v>
      </c>
      <c r="AX238" s="32" t="str" cm="1">
        <f t="array" ref="AX238">_xlfn.IFS(AQ238=0," ",AW238=20%,20%,AW238=25%,25%,AW238&lt;20%,"MV",AW238=21%,"MV",AW238=22%,"MV",AW238=23%,"MV",AW238=24%,MV)</f>
        <v xml:space="preserve"> </v>
      </c>
    </row>
    <row r="239" spans="1:50" ht="22.5">
      <c r="A239" s="3">
        <v>210</v>
      </c>
      <c r="B239" s="1" t="s">
        <v>228</v>
      </c>
      <c r="C239" s="2" t="s">
        <v>368</v>
      </c>
      <c r="D239" s="7">
        <v>4543</v>
      </c>
      <c r="E239" s="7">
        <v>622</v>
      </c>
      <c r="F239" s="7">
        <v>878</v>
      </c>
      <c r="G239" s="7">
        <v>615</v>
      </c>
      <c r="H239" s="7">
        <v>4488</v>
      </c>
      <c r="I239" s="7">
        <v>980</v>
      </c>
      <c r="J239" s="7">
        <v>781</v>
      </c>
      <c r="K239" s="7">
        <v>1523</v>
      </c>
      <c r="L239" s="7">
        <v>260</v>
      </c>
      <c r="M239" s="7">
        <v>592</v>
      </c>
      <c r="N239" s="7">
        <v>781</v>
      </c>
      <c r="O239" s="7">
        <v>966</v>
      </c>
      <c r="P239" s="7">
        <v>510</v>
      </c>
      <c r="Q239" s="7">
        <v>1821</v>
      </c>
      <c r="R239" s="7">
        <v>720</v>
      </c>
      <c r="S239" s="7">
        <v>830</v>
      </c>
      <c r="T239" s="7">
        <v>689</v>
      </c>
      <c r="U239" s="31">
        <v>373</v>
      </c>
      <c r="V239" s="7">
        <v>607</v>
      </c>
      <c r="W239" s="7">
        <v>457</v>
      </c>
      <c r="X239" s="7">
        <v>2731</v>
      </c>
      <c r="Y239" s="7">
        <v>587</v>
      </c>
      <c r="Z239" s="7">
        <v>1014</v>
      </c>
      <c r="AA239" s="7">
        <v>3251</v>
      </c>
      <c r="AB239" s="7">
        <v>1017</v>
      </c>
      <c r="AC239" s="7">
        <v>1040</v>
      </c>
      <c r="AE239" s="76">
        <f t="shared" si="52"/>
        <v>4543</v>
      </c>
      <c r="AF239" s="8">
        <f t="shared" si="53"/>
        <v>260</v>
      </c>
      <c r="AG239" s="19">
        <f t="shared" si="54"/>
        <v>208</v>
      </c>
      <c r="AH239" s="19">
        <f t="shared" si="55"/>
        <v>195</v>
      </c>
      <c r="AK239">
        <v>100</v>
      </c>
      <c r="AL239" s="24">
        <v>100</v>
      </c>
      <c r="AM239">
        <f t="shared" si="44"/>
        <v>0</v>
      </c>
      <c r="AO239" s="80">
        <v>20800</v>
      </c>
      <c r="AP239" s="83">
        <f>AO239/AK239</f>
        <v>208</v>
      </c>
      <c r="AQ239" s="28">
        <v>208</v>
      </c>
      <c r="AR239" s="85">
        <f>AP239-AQ239</f>
        <v>0</v>
      </c>
      <c r="AS239">
        <f t="shared" si="45"/>
        <v>373</v>
      </c>
      <c r="AT239">
        <f t="shared" si="46"/>
        <v>165</v>
      </c>
      <c r="AU239" s="32">
        <f t="shared" si="47"/>
        <v>0.44235924932975873</v>
      </c>
      <c r="AV239">
        <f t="shared" si="48"/>
        <v>20800</v>
      </c>
      <c r="AW239" s="32">
        <f t="shared" si="49"/>
        <v>0.2</v>
      </c>
      <c r="AX239" s="32" cm="1">
        <f t="array" ref="AX239">_xlfn.IFS(AQ239=0," ",AW239=20%,20%,AW239=25%,25%,AW239&lt;20%,"MV",AW239=21%,"MV",AW239=22%,"MV",AW239=23%,"MV",AW239=24%,MV)</f>
        <v>0.2</v>
      </c>
    </row>
    <row r="240" spans="1:50">
      <c r="A240" s="3">
        <v>211</v>
      </c>
      <c r="B240" s="1" t="s">
        <v>228</v>
      </c>
      <c r="C240" s="2" t="s">
        <v>367</v>
      </c>
      <c r="D240" s="7">
        <v>3717</v>
      </c>
      <c r="E240" s="7">
        <v>3727</v>
      </c>
      <c r="F240" s="7">
        <v>3514</v>
      </c>
      <c r="G240" s="7">
        <v>3694</v>
      </c>
      <c r="H240" s="7">
        <v>3761</v>
      </c>
      <c r="I240" s="7">
        <v>3071</v>
      </c>
      <c r="J240" s="7">
        <v>4395</v>
      </c>
      <c r="K240" s="7">
        <v>4610</v>
      </c>
      <c r="L240" s="7">
        <v>2601</v>
      </c>
      <c r="M240" s="7">
        <v>1771</v>
      </c>
      <c r="N240" s="7">
        <v>4162</v>
      </c>
      <c r="O240" s="7">
        <v>3025</v>
      </c>
      <c r="P240" s="7">
        <v>4903</v>
      </c>
      <c r="Q240" s="7">
        <v>5591</v>
      </c>
      <c r="R240" s="7">
        <v>2875</v>
      </c>
      <c r="S240" s="7">
        <v>4978</v>
      </c>
      <c r="T240" s="7">
        <v>1989</v>
      </c>
      <c r="U240" s="31">
        <v>8973</v>
      </c>
      <c r="V240" s="7">
        <v>3639</v>
      </c>
      <c r="W240" s="7">
        <v>3863</v>
      </c>
      <c r="X240" s="7">
        <v>5462</v>
      </c>
      <c r="Y240" s="7">
        <v>3655</v>
      </c>
      <c r="Z240" s="7">
        <v>3185</v>
      </c>
      <c r="AA240" s="7">
        <v>5332</v>
      </c>
      <c r="AB240" s="7">
        <v>7066</v>
      </c>
      <c r="AC240" s="7">
        <v>3765</v>
      </c>
      <c r="AE240" s="76">
        <f t="shared" si="52"/>
        <v>8973</v>
      </c>
      <c r="AF240" s="8">
        <f t="shared" si="53"/>
        <v>1771</v>
      </c>
      <c r="AG240" s="19">
        <f t="shared" si="54"/>
        <v>1416.8</v>
      </c>
      <c r="AH240" s="19">
        <f t="shared" si="55"/>
        <v>1328.25</v>
      </c>
      <c r="AM240">
        <f t="shared" si="44"/>
        <v>0</v>
      </c>
      <c r="AS240">
        <f t="shared" si="45"/>
        <v>0</v>
      </c>
      <c r="AT240">
        <f t="shared" si="46"/>
        <v>0</v>
      </c>
      <c r="AU240" s="32" t="str">
        <f t="shared" si="47"/>
        <v xml:space="preserve"> </v>
      </c>
      <c r="AV240">
        <f t="shared" si="48"/>
        <v>0</v>
      </c>
      <c r="AW240" s="32" t="str">
        <f t="shared" si="49"/>
        <v xml:space="preserve"> </v>
      </c>
      <c r="AX240" s="32" t="str" cm="1">
        <f t="array" ref="AX240">_xlfn.IFS(AQ240=0," ",AW240=20%,20%,AW240=25%,25%,AW240&lt;20%,"MV",AW240=21%,"MV",AW240=22%,"MV",AW240=23%,"MV",AW240=24%,MV)</f>
        <v xml:space="preserve"> </v>
      </c>
    </row>
    <row r="241" spans="1:50" ht="22.5">
      <c r="A241" s="3">
        <v>212</v>
      </c>
      <c r="B241" s="1" t="s">
        <v>229</v>
      </c>
      <c r="C241" s="2" t="s">
        <v>368</v>
      </c>
      <c r="D241" s="7">
        <v>7020</v>
      </c>
      <c r="E241" s="7">
        <v>1083</v>
      </c>
      <c r="F241" s="7">
        <v>878</v>
      </c>
      <c r="G241" s="7">
        <v>369</v>
      </c>
      <c r="H241" s="7">
        <v>6937</v>
      </c>
      <c r="I241" s="7">
        <v>1357</v>
      </c>
      <c r="J241" s="7">
        <v>781</v>
      </c>
      <c r="K241" s="7">
        <v>4569</v>
      </c>
      <c r="L241" s="7">
        <v>260</v>
      </c>
      <c r="M241" s="7">
        <v>537</v>
      </c>
      <c r="N241" s="7">
        <v>1170</v>
      </c>
      <c r="O241" s="7">
        <v>1336</v>
      </c>
      <c r="P241" s="7">
        <v>546</v>
      </c>
      <c r="Q241" s="7">
        <v>5462</v>
      </c>
      <c r="R241" s="7">
        <v>894</v>
      </c>
      <c r="S241" s="7">
        <v>1314</v>
      </c>
      <c r="T241" s="7">
        <v>952</v>
      </c>
      <c r="U241" s="31">
        <v>585</v>
      </c>
      <c r="V241" s="7">
        <v>705</v>
      </c>
      <c r="W241" s="7">
        <v>644</v>
      </c>
      <c r="X241" s="7">
        <v>3414</v>
      </c>
      <c r="Y241" s="7">
        <v>639</v>
      </c>
      <c r="Z241" s="7">
        <v>1404</v>
      </c>
      <c r="AA241" s="7">
        <v>4551</v>
      </c>
      <c r="AB241" s="7">
        <v>1404</v>
      </c>
      <c r="AC241" s="7">
        <v>1177</v>
      </c>
      <c r="AE241" s="76">
        <f t="shared" si="52"/>
        <v>7020</v>
      </c>
      <c r="AF241" s="8">
        <f t="shared" si="53"/>
        <v>260</v>
      </c>
      <c r="AG241" s="19">
        <f t="shared" si="54"/>
        <v>208</v>
      </c>
      <c r="AH241" s="19">
        <f t="shared" si="55"/>
        <v>195</v>
      </c>
      <c r="AM241">
        <f t="shared" si="44"/>
        <v>0</v>
      </c>
      <c r="AS241">
        <f t="shared" si="45"/>
        <v>0</v>
      </c>
      <c r="AT241">
        <f t="shared" si="46"/>
        <v>0</v>
      </c>
      <c r="AU241" s="32" t="str">
        <f t="shared" si="47"/>
        <v xml:space="preserve"> </v>
      </c>
      <c r="AV241">
        <f t="shared" si="48"/>
        <v>0</v>
      </c>
      <c r="AW241" s="32" t="str">
        <f t="shared" si="49"/>
        <v xml:space="preserve"> </v>
      </c>
      <c r="AX241" s="32" t="str" cm="1">
        <f t="array" ref="AX241">_xlfn.IFS(AQ241=0," ",AW241=20%,20%,AW241=25%,25%,AW241&lt;20%,"MV",AW241=21%,"MV",AW241=22%,"MV",AW241=23%,"MV",AW241=24%,MV)</f>
        <v xml:space="preserve"> </v>
      </c>
    </row>
    <row r="242" spans="1:50">
      <c r="A242" s="3">
        <v>213</v>
      </c>
      <c r="B242" s="1" t="s">
        <v>229</v>
      </c>
      <c r="C242" s="2" t="s">
        <v>367</v>
      </c>
      <c r="D242" s="7">
        <v>3717</v>
      </c>
      <c r="E242" s="7">
        <v>6502</v>
      </c>
      <c r="F242" s="7">
        <v>3514</v>
      </c>
      <c r="G242" s="7">
        <v>3694</v>
      </c>
      <c r="H242" s="7">
        <v>3761</v>
      </c>
      <c r="I242" s="7">
        <v>5745</v>
      </c>
      <c r="J242" s="7">
        <v>5449</v>
      </c>
      <c r="K242" s="7">
        <v>13831</v>
      </c>
      <c r="L242" s="7">
        <v>3251</v>
      </c>
      <c r="M242" s="7">
        <v>2655</v>
      </c>
      <c r="N242" s="7">
        <v>6762</v>
      </c>
      <c r="O242" s="7">
        <v>5659</v>
      </c>
      <c r="P242" s="7">
        <v>5243</v>
      </c>
      <c r="Q242" s="7">
        <v>9233</v>
      </c>
      <c r="R242" s="7">
        <v>3577</v>
      </c>
      <c r="S242" s="7">
        <v>7878</v>
      </c>
      <c r="T242" s="7">
        <v>3721</v>
      </c>
      <c r="U242" s="31">
        <v>14045</v>
      </c>
      <c r="V242" s="7">
        <v>4231</v>
      </c>
      <c r="W242" s="7">
        <v>3010</v>
      </c>
      <c r="X242" s="7">
        <v>6827</v>
      </c>
      <c r="Y242" s="7">
        <v>4551</v>
      </c>
      <c r="Z242" s="7">
        <v>5944</v>
      </c>
      <c r="AA242" s="7">
        <v>7803</v>
      </c>
      <c r="AB242" s="7">
        <v>5950</v>
      </c>
      <c r="AC242" s="7">
        <v>4705</v>
      </c>
      <c r="AE242" s="76">
        <f t="shared" si="52"/>
        <v>14045</v>
      </c>
      <c r="AF242" s="8">
        <f t="shared" si="53"/>
        <v>2655</v>
      </c>
      <c r="AG242" s="19">
        <f t="shared" si="54"/>
        <v>2124</v>
      </c>
      <c r="AH242" s="19">
        <f t="shared" si="55"/>
        <v>1991.25</v>
      </c>
      <c r="AM242">
        <f t="shared" si="44"/>
        <v>0</v>
      </c>
      <c r="AS242">
        <f t="shared" si="45"/>
        <v>0</v>
      </c>
      <c r="AT242">
        <f t="shared" si="46"/>
        <v>0</v>
      </c>
      <c r="AU242" s="32" t="str">
        <f t="shared" si="47"/>
        <v xml:space="preserve"> </v>
      </c>
      <c r="AV242">
        <f t="shared" si="48"/>
        <v>0</v>
      </c>
      <c r="AW242" s="32" t="str">
        <f t="shared" si="49"/>
        <v xml:space="preserve"> </v>
      </c>
      <c r="AX242" s="32" t="str" cm="1">
        <f t="array" ref="AX242">_xlfn.IFS(AQ242=0," ",AW242=20%,20%,AW242=25%,25%,AW242&lt;20%,"MV",AW242=21%,"MV",AW242=22%,"MV",AW242=23%,"MV",AW242=24%,MV)</f>
        <v xml:space="preserve"> </v>
      </c>
    </row>
    <row r="243" spans="1:50">
      <c r="A243" s="3">
        <v>214</v>
      </c>
      <c r="B243" s="1" t="s">
        <v>230</v>
      </c>
      <c r="C243" s="2" t="s">
        <v>367</v>
      </c>
      <c r="D243" s="7">
        <v>2625</v>
      </c>
      <c r="E243" s="7">
        <v>2981</v>
      </c>
      <c r="F243" s="7">
        <v>3040</v>
      </c>
      <c r="G243" s="7">
        <v>5633</v>
      </c>
      <c r="H243" s="7">
        <v>2593</v>
      </c>
      <c r="I243" s="7">
        <v>4863</v>
      </c>
      <c r="J243" s="7">
        <v>5176</v>
      </c>
      <c r="K243" s="7">
        <v>13777</v>
      </c>
      <c r="L243" s="7">
        <v>4253</v>
      </c>
      <c r="M243" s="7">
        <v>3452</v>
      </c>
      <c r="N243" s="7">
        <v>4811</v>
      </c>
      <c r="O243" s="7">
        <v>4790</v>
      </c>
      <c r="P243" s="7">
        <v>4257</v>
      </c>
      <c r="Q243" s="7">
        <v>4422</v>
      </c>
      <c r="R243" s="7">
        <v>4679</v>
      </c>
      <c r="S243" s="7">
        <v>5805</v>
      </c>
      <c r="T243" s="7">
        <v>3150</v>
      </c>
      <c r="U243" s="31">
        <v>5591</v>
      </c>
      <c r="V243" s="7">
        <v>4256</v>
      </c>
      <c r="W243" s="7">
        <v>4448</v>
      </c>
      <c r="X243" s="7">
        <v>6827</v>
      </c>
      <c r="Y243" s="7">
        <v>2684</v>
      </c>
      <c r="Z243" s="7">
        <v>5019</v>
      </c>
      <c r="AA243" s="7">
        <v>5072</v>
      </c>
      <c r="AB243" s="7">
        <v>8833</v>
      </c>
      <c r="AC243" s="7">
        <v>4070</v>
      </c>
      <c r="AE243" s="76">
        <f t="shared" si="52"/>
        <v>13777</v>
      </c>
      <c r="AF243" s="8">
        <f t="shared" si="53"/>
        <v>2593</v>
      </c>
      <c r="AG243" s="19">
        <f t="shared" si="54"/>
        <v>2074.4</v>
      </c>
      <c r="AH243" s="19">
        <f t="shared" si="55"/>
        <v>1944.75</v>
      </c>
      <c r="AM243">
        <f t="shared" si="44"/>
        <v>0</v>
      </c>
      <c r="AS243">
        <f t="shared" si="45"/>
        <v>0</v>
      </c>
      <c r="AT243">
        <f t="shared" si="46"/>
        <v>0</v>
      </c>
      <c r="AU243" s="32" t="str">
        <f t="shared" si="47"/>
        <v xml:space="preserve"> </v>
      </c>
      <c r="AV243">
        <f t="shared" si="48"/>
        <v>0</v>
      </c>
      <c r="AW243" s="32" t="str">
        <f t="shared" si="49"/>
        <v xml:space="preserve"> </v>
      </c>
      <c r="AX243" s="32" t="str" cm="1">
        <f t="array" ref="AX243">_xlfn.IFS(AQ243=0," ",AW243=20%,20%,AW243=25%,25%,AW243&lt;20%,"MV",AW243=21%,"MV",AW243=22%,"MV",AW243=23%,"MV",AW243=24%,MV)</f>
        <v xml:space="preserve"> </v>
      </c>
    </row>
    <row r="244" spans="1:50">
      <c r="A244" s="3">
        <v>215</v>
      </c>
      <c r="B244" s="1" t="s">
        <v>231</v>
      </c>
      <c r="C244" s="2" t="s">
        <v>367</v>
      </c>
      <c r="D244" s="7">
        <v>2593</v>
      </c>
      <c r="E244" s="7">
        <v>2981</v>
      </c>
      <c r="F244" s="7">
        <v>3040</v>
      </c>
      <c r="G244" s="7">
        <v>5633</v>
      </c>
      <c r="H244" s="7">
        <v>2625</v>
      </c>
      <c r="I244" s="7">
        <v>5502</v>
      </c>
      <c r="J244" s="7">
        <v>5176</v>
      </c>
      <c r="K244" s="7">
        <v>14200</v>
      </c>
      <c r="L244" s="7">
        <v>4487</v>
      </c>
      <c r="M244" s="7">
        <v>4718</v>
      </c>
      <c r="N244" s="7">
        <v>4811</v>
      </c>
      <c r="O244" s="7">
        <v>5421</v>
      </c>
      <c r="P244" s="7">
        <v>4257</v>
      </c>
      <c r="Q244" s="7">
        <v>4422</v>
      </c>
      <c r="R244" s="7">
        <v>4871</v>
      </c>
      <c r="S244" s="7">
        <v>5805</v>
      </c>
      <c r="T244" s="7">
        <v>3564</v>
      </c>
      <c r="U244" s="31">
        <v>5591</v>
      </c>
      <c r="V244" s="7">
        <v>4256</v>
      </c>
      <c r="W244" s="7">
        <v>4448</v>
      </c>
      <c r="X244" s="7">
        <v>6827</v>
      </c>
      <c r="Y244" s="7">
        <v>2684</v>
      </c>
      <c r="Z244" s="7">
        <v>5683</v>
      </c>
      <c r="AA244" s="7">
        <v>5072</v>
      </c>
      <c r="AB244" s="7">
        <v>8833</v>
      </c>
      <c r="AC244" s="7">
        <v>4011</v>
      </c>
      <c r="AE244" s="76">
        <f t="shared" si="52"/>
        <v>14200</v>
      </c>
      <c r="AF244" s="8">
        <f t="shared" si="53"/>
        <v>2593</v>
      </c>
      <c r="AG244" s="19">
        <f t="shared" si="54"/>
        <v>2074.4</v>
      </c>
      <c r="AH244" s="19">
        <f t="shared" si="55"/>
        <v>1944.75</v>
      </c>
      <c r="AM244">
        <f t="shared" si="44"/>
        <v>0</v>
      </c>
      <c r="AS244">
        <f t="shared" si="45"/>
        <v>0</v>
      </c>
      <c r="AT244">
        <f t="shared" si="46"/>
        <v>0</v>
      </c>
      <c r="AU244" s="32" t="str">
        <f t="shared" si="47"/>
        <v xml:space="preserve"> </v>
      </c>
      <c r="AV244">
        <f t="shared" si="48"/>
        <v>0</v>
      </c>
      <c r="AW244" s="32" t="str">
        <f t="shared" si="49"/>
        <v xml:space="preserve"> </v>
      </c>
      <c r="AX244" s="32" t="str" cm="1">
        <f t="array" ref="AX244">_xlfn.IFS(AQ244=0," ",AW244=20%,20%,AW244=25%,25%,AW244&lt;20%,"MV",AW244=21%,"MV",AW244=22%,"MV",AW244=23%,"MV",AW244=24%,MV)</f>
        <v xml:space="preserve"> </v>
      </c>
    </row>
    <row r="245" spans="1:50">
      <c r="A245" s="3">
        <v>216</v>
      </c>
      <c r="B245" s="1" t="s">
        <v>232</v>
      </c>
      <c r="C245" s="2" t="s">
        <v>367</v>
      </c>
      <c r="D245" s="7">
        <v>3498</v>
      </c>
      <c r="E245" s="7">
        <v>2981</v>
      </c>
      <c r="F245" s="7">
        <v>8023</v>
      </c>
      <c r="G245" s="7">
        <v>6145</v>
      </c>
      <c r="H245" s="7">
        <v>3457</v>
      </c>
      <c r="I245" s="7">
        <v>7955</v>
      </c>
      <c r="J245" s="7">
        <v>5865</v>
      </c>
      <c r="K245" s="7">
        <v>68684</v>
      </c>
      <c r="L245" s="7">
        <v>4487</v>
      </c>
      <c r="M245" s="7">
        <v>1328</v>
      </c>
      <c r="N245" s="7">
        <v>6112</v>
      </c>
      <c r="O245" s="7">
        <v>7837</v>
      </c>
      <c r="P245" s="7">
        <v>8019</v>
      </c>
      <c r="Q245" s="7">
        <v>34462</v>
      </c>
      <c r="R245" s="7">
        <v>6566</v>
      </c>
      <c r="S245" s="7">
        <v>7739</v>
      </c>
      <c r="T245" s="7">
        <v>5153</v>
      </c>
      <c r="U245" s="31">
        <v>5591</v>
      </c>
      <c r="V245" s="7">
        <v>6345</v>
      </c>
      <c r="W245" s="7">
        <v>4698</v>
      </c>
      <c r="X245" s="7">
        <v>6827</v>
      </c>
      <c r="Y245" s="7">
        <v>4253</v>
      </c>
      <c r="Z245" s="7">
        <v>8206</v>
      </c>
      <c r="AA245" s="7">
        <v>5072</v>
      </c>
      <c r="AB245" s="7">
        <v>8240</v>
      </c>
      <c r="AC245" s="7">
        <v>7108</v>
      </c>
      <c r="AE245" s="76">
        <f t="shared" si="52"/>
        <v>68684</v>
      </c>
      <c r="AF245" s="8">
        <f t="shared" si="53"/>
        <v>1328</v>
      </c>
      <c r="AG245" s="19">
        <f t="shared" si="54"/>
        <v>1062.4000000000001</v>
      </c>
      <c r="AH245" s="19">
        <f t="shared" si="55"/>
        <v>996</v>
      </c>
      <c r="AM245">
        <f t="shared" si="44"/>
        <v>0</v>
      </c>
      <c r="AS245">
        <f t="shared" si="45"/>
        <v>0</v>
      </c>
      <c r="AT245">
        <f t="shared" si="46"/>
        <v>0</v>
      </c>
      <c r="AU245" s="32" t="str">
        <f t="shared" si="47"/>
        <v xml:space="preserve"> </v>
      </c>
      <c r="AV245">
        <f t="shared" si="48"/>
        <v>0</v>
      </c>
      <c r="AW245" s="32" t="str">
        <f t="shared" si="49"/>
        <v xml:space="preserve"> </v>
      </c>
      <c r="AX245" s="32" t="str" cm="1">
        <f t="array" ref="AX245">_xlfn.IFS(AQ245=0," ",AW245=20%,20%,AW245=25%,25%,AW245&lt;20%,"MV",AW245=21%,"MV",AW245=22%,"MV",AW245=23%,"MV",AW245=24%,MV)</f>
        <v xml:space="preserve"> </v>
      </c>
    </row>
    <row r="246" spans="1:50">
      <c r="A246" s="3">
        <v>217</v>
      </c>
      <c r="B246" s="1" t="s">
        <v>233</v>
      </c>
      <c r="C246" s="2" t="s">
        <v>367</v>
      </c>
      <c r="D246" s="7">
        <v>1726</v>
      </c>
      <c r="E246" s="7">
        <v>2303</v>
      </c>
      <c r="F246" s="7">
        <v>2203</v>
      </c>
      <c r="G246" s="7">
        <v>4532</v>
      </c>
      <c r="H246" s="7">
        <v>1747</v>
      </c>
      <c r="I246" s="7">
        <v>4503</v>
      </c>
      <c r="J246" s="7">
        <v>4149</v>
      </c>
      <c r="K246" s="7">
        <v>7376</v>
      </c>
      <c r="L246" s="7">
        <v>4487</v>
      </c>
      <c r="M246" s="7">
        <v>3452</v>
      </c>
      <c r="N246" s="7">
        <v>2601</v>
      </c>
      <c r="O246" s="7">
        <v>4437</v>
      </c>
      <c r="P246" s="7">
        <v>3795</v>
      </c>
      <c r="Q246" s="7">
        <v>4811</v>
      </c>
      <c r="R246" s="7">
        <v>3450</v>
      </c>
      <c r="S246" s="7">
        <v>4836</v>
      </c>
      <c r="T246" s="7">
        <v>2916</v>
      </c>
      <c r="U246" s="31">
        <v>3902</v>
      </c>
      <c r="V246" s="7">
        <v>3774</v>
      </c>
      <c r="W246" s="7">
        <v>3745</v>
      </c>
      <c r="X246" s="7">
        <v>4877</v>
      </c>
      <c r="Y246" s="7">
        <v>1943</v>
      </c>
      <c r="Z246" s="7">
        <v>4669</v>
      </c>
      <c r="AA246" s="7">
        <v>1625</v>
      </c>
      <c r="AB246" s="7">
        <v>4667</v>
      </c>
      <c r="AC246" s="7">
        <v>3517</v>
      </c>
      <c r="AE246" s="76">
        <f t="shared" si="52"/>
        <v>7376</v>
      </c>
      <c r="AF246" s="8">
        <f t="shared" si="53"/>
        <v>1625</v>
      </c>
      <c r="AG246" s="19">
        <f t="shared" si="54"/>
        <v>1300</v>
      </c>
      <c r="AH246" s="19">
        <f t="shared" si="55"/>
        <v>1218.75</v>
      </c>
      <c r="AM246">
        <f t="shared" si="44"/>
        <v>0</v>
      </c>
      <c r="AS246">
        <f t="shared" si="45"/>
        <v>0</v>
      </c>
      <c r="AT246">
        <f t="shared" si="46"/>
        <v>0</v>
      </c>
      <c r="AU246" s="32" t="str">
        <f t="shared" si="47"/>
        <v xml:space="preserve"> </v>
      </c>
      <c r="AV246">
        <f t="shared" si="48"/>
        <v>0</v>
      </c>
      <c r="AW246" s="32" t="str">
        <f t="shared" si="49"/>
        <v xml:space="preserve"> </v>
      </c>
      <c r="AX246" s="32" t="str" cm="1">
        <f t="array" ref="AX246">_xlfn.IFS(AQ246=0," ",AW246=20%,20%,AW246=25%,25%,AW246&lt;20%,"MV",AW246=21%,"MV",AW246=22%,"MV",AW246=23%,"MV",AW246=24%,MV)</f>
        <v xml:space="preserve"> </v>
      </c>
    </row>
    <row r="247" spans="1:50" ht="22.5">
      <c r="A247" s="3">
        <v>218</v>
      </c>
      <c r="B247" s="1" t="s">
        <v>234</v>
      </c>
      <c r="C247" s="2" t="s">
        <v>368</v>
      </c>
      <c r="D247" s="7">
        <v>17136</v>
      </c>
      <c r="E247" s="7">
        <v>2151</v>
      </c>
      <c r="F247" s="7">
        <v>1675</v>
      </c>
      <c r="G247" s="7">
        <v>2934</v>
      </c>
      <c r="H247" s="7">
        <v>16934</v>
      </c>
      <c r="I247" s="7">
        <v>4928</v>
      </c>
      <c r="J247" s="7">
        <v>3303</v>
      </c>
      <c r="K247" s="7">
        <v>29785</v>
      </c>
      <c r="L247" s="7">
        <v>781</v>
      </c>
      <c r="M247" s="7">
        <v>2814</v>
      </c>
      <c r="N247" s="7">
        <v>2470</v>
      </c>
      <c r="O247" s="7">
        <v>4855</v>
      </c>
      <c r="P247" s="7">
        <v>1886</v>
      </c>
      <c r="Q247" s="7">
        <v>5983</v>
      </c>
      <c r="R247" s="7">
        <v>4113</v>
      </c>
      <c r="S247" s="7">
        <v>3868</v>
      </c>
      <c r="T247" s="7">
        <v>3458</v>
      </c>
      <c r="U247" s="31">
        <v>833</v>
      </c>
      <c r="V247" s="7">
        <v>6738</v>
      </c>
      <c r="W247" s="7">
        <v>1875</v>
      </c>
      <c r="X247" s="7">
        <v>11705</v>
      </c>
      <c r="Y247" s="7">
        <v>2349</v>
      </c>
      <c r="Z247" s="7">
        <v>5084</v>
      </c>
      <c r="AA247" s="7">
        <v>6502</v>
      </c>
      <c r="AB247" s="7">
        <v>5105</v>
      </c>
      <c r="AC247" s="7">
        <v>4361</v>
      </c>
      <c r="AE247" s="76">
        <f t="shared" si="52"/>
        <v>29785</v>
      </c>
      <c r="AF247" s="8">
        <f t="shared" si="53"/>
        <v>781</v>
      </c>
      <c r="AG247" s="19">
        <f t="shared" si="54"/>
        <v>624.79999999999995</v>
      </c>
      <c r="AH247" s="19">
        <f t="shared" si="55"/>
        <v>585.75</v>
      </c>
      <c r="AM247">
        <f t="shared" si="44"/>
        <v>0</v>
      </c>
      <c r="AS247">
        <f t="shared" si="45"/>
        <v>0</v>
      </c>
      <c r="AT247">
        <f t="shared" si="46"/>
        <v>0</v>
      </c>
      <c r="AU247" s="32" t="str">
        <f t="shared" si="47"/>
        <v xml:space="preserve"> </v>
      </c>
      <c r="AV247">
        <f t="shared" si="48"/>
        <v>0</v>
      </c>
      <c r="AW247" s="32" t="str">
        <f t="shared" si="49"/>
        <v xml:space="preserve"> </v>
      </c>
      <c r="AX247" s="32" t="str" cm="1">
        <f t="array" ref="AX247">_xlfn.IFS(AQ247=0," ",AW247=20%,20%,AW247=25%,25%,AW247&lt;20%,"MV",AW247=21%,"MV",AW247=22%,"MV",AW247=23%,"MV",AW247=24%,MV)</f>
        <v xml:space="preserve"> </v>
      </c>
    </row>
    <row r="248" spans="1:50">
      <c r="A248" s="3">
        <v>219</v>
      </c>
      <c r="B248" s="1" t="s">
        <v>234</v>
      </c>
      <c r="C248" s="2" t="s">
        <v>367</v>
      </c>
      <c r="D248" s="7">
        <v>17136</v>
      </c>
      <c r="E248" s="7">
        <v>17204</v>
      </c>
      <c r="F248" s="7">
        <v>20101</v>
      </c>
      <c r="G248" s="7">
        <v>29336</v>
      </c>
      <c r="H248" s="7">
        <v>16934</v>
      </c>
      <c r="I248" s="7">
        <v>25408</v>
      </c>
      <c r="J248" s="7">
        <v>20677</v>
      </c>
      <c r="K248" s="7">
        <v>90177</v>
      </c>
      <c r="L248" s="7">
        <v>8713</v>
      </c>
      <c r="M248" s="7">
        <v>7967</v>
      </c>
      <c r="N248" s="7">
        <v>17426</v>
      </c>
      <c r="O248" s="7">
        <v>25029</v>
      </c>
      <c r="P248" s="7">
        <v>27172</v>
      </c>
      <c r="Q248" s="7">
        <v>19117</v>
      </c>
      <c r="R248" s="7">
        <v>16451</v>
      </c>
      <c r="S248" s="7">
        <v>23213</v>
      </c>
      <c r="T248" s="7">
        <v>16459</v>
      </c>
      <c r="U248" s="31">
        <v>20027</v>
      </c>
      <c r="V248" s="7">
        <v>40430</v>
      </c>
      <c r="W248" s="7">
        <v>22706</v>
      </c>
      <c r="X248" s="7">
        <v>23409</v>
      </c>
      <c r="Y248" s="7">
        <v>18095</v>
      </c>
      <c r="Z248" s="7">
        <v>26413</v>
      </c>
      <c r="AA248" s="7">
        <v>26010</v>
      </c>
      <c r="AB248" s="7">
        <v>26323</v>
      </c>
      <c r="AC248" s="7">
        <v>18713</v>
      </c>
      <c r="AE248" s="76">
        <f t="shared" si="52"/>
        <v>90177</v>
      </c>
      <c r="AF248" s="8">
        <f t="shared" si="53"/>
        <v>7967</v>
      </c>
      <c r="AG248" s="19">
        <f t="shared" si="54"/>
        <v>6373.6</v>
      </c>
      <c r="AH248" s="19">
        <f t="shared" si="55"/>
        <v>5975.25</v>
      </c>
      <c r="AM248">
        <f t="shared" si="44"/>
        <v>0</v>
      </c>
      <c r="AS248">
        <f t="shared" si="45"/>
        <v>0</v>
      </c>
      <c r="AT248">
        <f t="shared" si="46"/>
        <v>0</v>
      </c>
      <c r="AU248" s="32" t="str">
        <f t="shared" si="47"/>
        <v xml:space="preserve"> </v>
      </c>
      <c r="AV248">
        <f t="shared" si="48"/>
        <v>0</v>
      </c>
      <c r="AW248" s="32" t="str">
        <f t="shared" si="49"/>
        <v xml:space="preserve"> </v>
      </c>
      <c r="AX248" s="32" t="str" cm="1">
        <f t="array" ref="AX248">_xlfn.IFS(AQ248=0," ",AW248=20%,20%,AW248=25%,25%,AW248&lt;20%,"MV",AW248=21%,"MV",AW248=22%,"MV",AW248=23%,"MV",AW248=24%,MV)</f>
        <v xml:space="preserve"> </v>
      </c>
    </row>
    <row r="249" spans="1:50" ht="22.5">
      <c r="A249" s="3">
        <v>220</v>
      </c>
      <c r="B249" s="1" t="s">
        <v>235</v>
      </c>
      <c r="C249" s="2" t="s">
        <v>368</v>
      </c>
      <c r="D249" s="7">
        <v>9618</v>
      </c>
      <c r="E249" s="7">
        <v>1372</v>
      </c>
      <c r="F249" s="7">
        <v>1238</v>
      </c>
      <c r="G249" s="7">
        <v>2416</v>
      </c>
      <c r="H249" s="7">
        <v>9505</v>
      </c>
      <c r="I249" s="7">
        <v>4015</v>
      </c>
      <c r="J249" s="7">
        <v>2731</v>
      </c>
      <c r="K249" s="7">
        <v>18821</v>
      </c>
      <c r="L249" s="7">
        <v>781</v>
      </c>
      <c r="M249" s="7">
        <v>2268</v>
      </c>
      <c r="N249" s="7">
        <v>2341</v>
      </c>
      <c r="O249" s="7">
        <v>3956</v>
      </c>
      <c r="P249" s="7">
        <v>1187</v>
      </c>
      <c r="Q249" s="7">
        <v>5591</v>
      </c>
      <c r="R249" s="7">
        <v>3040</v>
      </c>
      <c r="S249" s="7">
        <v>2742</v>
      </c>
      <c r="T249" s="7">
        <v>2817</v>
      </c>
      <c r="U249" s="31">
        <v>666</v>
      </c>
      <c r="V249" s="7">
        <v>5771</v>
      </c>
      <c r="W249" s="7">
        <v>1458</v>
      </c>
      <c r="X249" s="7">
        <v>9753</v>
      </c>
      <c r="Y249" s="7">
        <v>2181</v>
      </c>
      <c r="Z249" s="7">
        <v>4162</v>
      </c>
      <c r="AA249" s="7">
        <v>5202</v>
      </c>
      <c r="AB249" s="7">
        <v>4161</v>
      </c>
      <c r="AC249" s="7">
        <v>3498</v>
      </c>
      <c r="AE249" s="76">
        <f t="shared" si="52"/>
        <v>18821</v>
      </c>
      <c r="AF249" s="8">
        <f t="shared" si="53"/>
        <v>666</v>
      </c>
      <c r="AG249" s="19">
        <f t="shared" si="54"/>
        <v>532.79999999999995</v>
      </c>
      <c r="AH249" s="19">
        <f t="shared" si="55"/>
        <v>499.5</v>
      </c>
      <c r="AM249">
        <f t="shared" si="44"/>
        <v>0</v>
      </c>
      <c r="AS249">
        <f t="shared" si="45"/>
        <v>0</v>
      </c>
      <c r="AT249">
        <f t="shared" si="46"/>
        <v>0</v>
      </c>
      <c r="AU249" s="32" t="str">
        <f t="shared" si="47"/>
        <v xml:space="preserve"> </v>
      </c>
      <c r="AV249">
        <f t="shared" si="48"/>
        <v>0</v>
      </c>
      <c r="AW249" s="32" t="str">
        <f t="shared" si="49"/>
        <v xml:space="preserve"> </v>
      </c>
      <c r="AX249" s="32" t="str" cm="1">
        <f t="array" ref="AX249">_xlfn.IFS(AQ249=0," ",AW249=20%,20%,AW249=25%,25%,AW249&lt;20%,"MV",AW249=21%,"MV",AW249=22%,"MV",AW249=23%,"MV",AW249=24%,MV)</f>
        <v xml:space="preserve"> </v>
      </c>
    </row>
    <row r="250" spans="1:50">
      <c r="A250" s="3">
        <v>221</v>
      </c>
      <c r="B250" s="1" t="s">
        <v>235</v>
      </c>
      <c r="C250" s="2" t="s">
        <v>367</v>
      </c>
      <c r="D250" s="7">
        <v>9618</v>
      </c>
      <c r="E250" s="7">
        <v>10973</v>
      </c>
      <c r="F250" s="7">
        <v>14856</v>
      </c>
      <c r="G250" s="7">
        <v>24157</v>
      </c>
      <c r="H250" s="7">
        <v>9505</v>
      </c>
      <c r="I250" s="7">
        <v>21260</v>
      </c>
      <c r="J250" s="7">
        <v>16256</v>
      </c>
      <c r="K250" s="7">
        <v>56984</v>
      </c>
      <c r="L250" s="7">
        <v>9364</v>
      </c>
      <c r="M250" s="7">
        <v>6196</v>
      </c>
      <c r="N250" s="7">
        <v>14826</v>
      </c>
      <c r="O250" s="7">
        <v>20943</v>
      </c>
      <c r="P250" s="7">
        <v>17089</v>
      </c>
      <c r="Q250" s="7">
        <v>14175</v>
      </c>
      <c r="R250" s="7">
        <v>12160</v>
      </c>
      <c r="S250" s="7">
        <v>16443</v>
      </c>
      <c r="T250" s="7">
        <v>13772</v>
      </c>
      <c r="U250" s="31">
        <v>15996</v>
      </c>
      <c r="V250" s="7">
        <v>34626</v>
      </c>
      <c r="W250" s="7">
        <v>17322</v>
      </c>
      <c r="X250" s="7">
        <v>19507</v>
      </c>
      <c r="Y250" s="7">
        <v>11753</v>
      </c>
      <c r="Z250" s="7">
        <v>21991</v>
      </c>
      <c r="AA250" s="7">
        <v>16256</v>
      </c>
      <c r="AB250" s="7">
        <v>22025</v>
      </c>
      <c r="AC250" s="7">
        <v>15307</v>
      </c>
      <c r="AE250" s="76">
        <f t="shared" si="52"/>
        <v>56984</v>
      </c>
      <c r="AF250" s="8">
        <f t="shared" si="53"/>
        <v>6196</v>
      </c>
      <c r="AG250" s="19">
        <f t="shared" si="54"/>
        <v>4956.8</v>
      </c>
      <c r="AH250" s="19">
        <f t="shared" si="55"/>
        <v>4647</v>
      </c>
      <c r="AM250">
        <f t="shared" si="44"/>
        <v>0</v>
      </c>
      <c r="AS250">
        <f t="shared" si="45"/>
        <v>0</v>
      </c>
      <c r="AT250">
        <f t="shared" si="46"/>
        <v>0</v>
      </c>
      <c r="AU250" s="32" t="str">
        <f t="shared" si="47"/>
        <v xml:space="preserve"> </v>
      </c>
      <c r="AV250">
        <f t="shared" si="48"/>
        <v>0</v>
      </c>
      <c r="AW250" s="32" t="str">
        <f t="shared" si="49"/>
        <v xml:space="preserve"> </v>
      </c>
      <c r="AX250" s="32" t="str" cm="1">
        <f t="array" ref="AX250">_xlfn.IFS(AQ250=0," ",AW250=20%,20%,AW250=25%,25%,AW250&lt;20%,"MV",AW250=21%,"MV",AW250=22%,"MV",AW250=23%,"MV",AW250=24%,MV)</f>
        <v xml:space="preserve"> </v>
      </c>
    </row>
    <row r="251" spans="1:50" ht="22.5">
      <c r="A251" s="3">
        <v>222</v>
      </c>
      <c r="B251" s="1" t="s">
        <v>236</v>
      </c>
      <c r="C251" s="2" t="s">
        <v>368</v>
      </c>
      <c r="D251" s="7">
        <v>8395</v>
      </c>
      <c r="E251" s="7">
        <v>1506</v>
      </c>
      <c r="F251" s="7">
        <v>947</v>
      </c>
      <c r="G251" s="7">
        <v>1141</v>
      </c>
      <c r="H251" s="7">
        <v>8296</v>
      </c>
      <c r="I251" s="7">
        <v>2945</v>
      </c>
      <c r="J251" s="7">
        <v>2238</v>
      </c>
      <c r="K251" s="7">
        <v>29785</v>
      </c>
      <c r="L251" s="7">
        <v>781</v>
      </c>
      <c r="M251" s="7">
        <v>1538</v>
      </c>
      <c r="N251" s="7">
        <v>1950</v>
      </c>
      <c r="O251" s="7">
        <v>2900</v>
      </c>
      <c r="P251" s="7">
        <v>694</v>
      </c>
      <c r="Q251" s="7">
        <v>4291</v>
      </c>
      <c r="R251" s="7">
        <v>2575</v>
      </c>
      <c r="S251" s="7">
        <v>2192</v>
      </c>
      <c r="T251" s="7">
        <v>2066</v>
      </c>
      <c r="U251" s="31">
        <v>573</v>
      </c>
      <c r="V251" s="7">
        <v>2644</v>
      </c>
      <c r="W251" s="7">
        <v>1275</v>
      </c>
      <c r="X251" s="7">
        <v>6827</v>
      </c>
      <c r="Y251" s="7">
        <v>1845</v>
      </c>
      <c r="Z251" s="7">
        <v>3056</v>
      </c>
      <c r="AA251" s="7">
        <v>4551</v>
      </c>
      <c r="AB251" s="7">
        <v>3050</v>
      </c>
      <c r="AC251" s="7">
        <v>2480</v>
      </c>
      <c r="AE251" s="76">
        <f t="shared" si="52"/>
        <v>29785</v>
      </c>
      <c r="AF251" s="8">
        <f t="shared" si="53"/>
        <v>573</v>
      </c>
      <c r="AG251" s="19">
        <f t="shared" si="54"/>
        <v>458.4</v>
      </c>
      <c r="AH251" s="19">
        <f t="shared" si="55"/>
        <v>429.75</v>
      </c>
      <c r="AM251">
        <f t="shared" si="44"/>
        <v>0</v>
      </c>
      <c r="AS251">
        <f t="shared" si="45"/>
        <v>0</v>
      </c>
      <c r="AT251">
        <f t="shared" si="46"/>
        <v>0</v>
      </c>
      <c r="AU251" s="32" t="str">
        <f t="shared" si="47"/>
        <v xml:space="preserve"> </v>
      </c>
      <c r="AV251">
        <f t="shared" si="48"/>
        <v>0</v>
      </c>
      <c r="AW251" s="32" t="str">
        <f t="shared" si="49"/>
        <v xml:space="preserve"> </v>
      </c>
      <c r="AX251" s="32" t="str" cm="1">
        <f t="array" ref="AX251">_xlfn.IFS(AQ251=0," ",AW251=20%,20%,AW251=25%,25%,AW251&lt;20%,"MV",AW251=21%,"MV",AW251=22%,"MV",AW251=23%,"MV",AW251=24%,MV)</f>
        <v xml:space="preserve"> </v>
      </c>
    </row>
    <row r="252" spans="1:50">
      <c r="A252" s="3">
        <v>223</v>
      </c>
      <c r="B252" s="1" t="s">
        <v>236</v>
      </c>
      <c r="C252" s="2" t="s">
        <v>367</v>
      </c>
      <c r="D252" s="7">
        <v>8395</v>
      </c>
      <c r="E252" s="7">
        <v>12042</v>
      </c>
      <c r="F252" s="7">
        <v>11361</v>
      </c>
      <c r="G252" s="7">
        <v>11425</v>
      </c>
      <c r="H252" s="7">
        <v>8296</v>
      </c>
      <c r="I252" s="7">
        <v>14346</v>
      </c>
      <c r="J252" s="7">
        <v>12745</v>
      </c>
      <c r="K252" s="7">
        <v>36698</v>
      </c>
      <c r="L252" s="7">
        <v>10143</v>
      </c>
      <c r="M252" s="7">
        <v>6196</v>
      </c>
      <c r="N252" s="7">
        <v>12224</v>
      </c>
      <c r="O252" s="7">
        <v>14133</v>
      </c>
      <c r="P252" s="7">
        <v>9997</v>
      </c>
      <c r="Q252" s="7">
        <v>11313</v>
      </c>
      <c r="R252" s="7">
        <v>10299</v>
      </c>
      <c r="S252" s="7">
        <v>13154</v>
      </c>
      <c r="T252" s="7">
        <v>9293</v>
      </c>
      <c r="U252" s="31">
        <v>13785</v>
      </c>
      <c r="V252" s="7">
        <v>15862</v>
      </c>
      <c r="W252" s="7">
        <v>9949</v>
      </c>
      <c r="X252" s="7">
        <v>13655</v>
      </c>
      <c r="Y252" s="7">
        <v>9200</v>
      </c>
      <c r="Z252" s="7">
        <v>14826</v>
      </c>
      <c r="AA252" s="7">
        <v>20157</v>
      </c>
      <c r="AB252" s="7">
        <v>14863</v>
      </c>
      <c r="AC252" s="7">
        <v>9859</v>
      </c>
      <c r="AE252" s="76">
        <f t="shared" si="52"/>
        <v>36698</v>
      </c>
      <c r="AF252" s="8">
        <f t="shared" si="53"/>
        <v>6196</v>
      </c>
      <c r="AG252" s="19">
        <f t="shared" si="54"/>
        <v>4956.8</v>
      </c>
      <c r="AH252" s="19">
        <f t="shared" si="55"/>
        <v>4647</v>
      </c>
      <c r="AM252">
        <f t="shared" si="44"/>
        <v>0</v>
      </c>
      <c r="AS252">
        <f t="shared" si="45"/>
        <v>0</v>
      </c>
      <c r="AT252">
        <f t="shared" si="46"/>
        <v>0</v>
      </c>
      <c r="AU252" s="32" t="str">
        <f t="shared" si="47"/>
        <v xml:space="preserve"> </v>
      </c>
      <c r="AV252">
        <f t="shared" si="48"/>
        <v>0</v>
      </c>
      <c r="AW252" s="32" t="str">
        <f t="shared" si="49"/>
        <v xml:space="preserve"> </v>
      </c>
      <c r="AX252" s="32" t="str" cm="1">
        <f t="array" ref="AX252">_xlfn.IFS(AQ252=0," ",AW252=20%,20%,AW252=25%,25%,AW252&lt;20%,"MV",AW252=21%,"MV",AW252=22%,"MV",AW252=23%,"MV",AW252=24%,MV)</f>
        <v xml:space="preserve"> </v>
      </c>
    </row>
    <row r="253" spans="1:50" ht="22.5">
      <c r="A253" s="3">
        <v>224</v>
      </c>
      <c r="B253" s="1" t="s">
        <v>237</v>
      </c>
      <c r="C253" s="2" t="s">
        <v>368</v>
      </c>
      <c r="D253" s="7">
        <v>9618</v>
      </c>
      <c r="E253" s="7">
        <v>1683</v>
      </c>
      <c r="F253" s="7">
        <v>947</v>
      </c>
      <c r="G253" s="7">
        <v>2290</v>
      </c>
      <c r="H253" s="7">
        <v>9505</v>
      </c>
      <c r="I253" s="7">
        <v>3759</v>
      </c>
      <c r="J253" s="7">
        <v>2861</v>
      </c>
      <c r="K253" s="7">
        <v>15776</v>
      </c>
      <c r="L253" s="7">
        <v>781</v>
      </c>
      <c r="M253" s="7">
        <v>1174</v>
      </c>
      <c r="N253" s="7">
        <v>1950</v>
      </c>
      <c r="O253" s="7">
        <v>3704</v>
      </c>
      <c r="P253" s="7">
        <v>1481</v>
      </c>
      <c r="Q253" s="7">
        <v>4942</v>
      </c>
      <c r="R253" s="7">
        <v>2431</v>
      </c>
      <c r="S253" s="7">
        <v>2742</v>
      </c>
      <c r="T253" s="7">
        <v>2637</v>
      </c>
      <c r="U253" s="31">
        <v>697</v>
      </c>
      <c r="V253" s="7">
        <v>3515</v>
      </c>
      <c r="W253" s="7">
        <v>1873</v>
      </c>
      <c r="X253" s="7">
        <v>11705</v>
      </c>
      <c r="Y253" s="7">
        <v>1845</v>
      </c>
      <c r="Z253" s="7">
        <v>3902</v>
      </c>
      <c r="AA253" s="7">
        <v>4551</v>
      </c>
      <c r="AB253" s="7">
        <v>3895</v>
      </c>
      <c r="AC253" s="7">
        <v>3485</v>
      </c>
      <c r="AE253" s="76">
        <f t="shared" si="52"/>
        <v>15776</v>
      </c>
      <c r="AF253" s="8">
        <f t="shared" si="53"/>
        <v>697</v>
      </c>
      <c r="AG253" s="19">
        <f t="shared" si="54"/>
        <v>557.6</v>
      </c>
      <c r="AH253" s="19">
        <f t="shared" si="55"/>
        <v>522.75</v>
      </c>
      <c r="AM253">
        <f t="shared" si="44"/>
        <v>0</v>
      </c>
      <c r="AS253">
        <f t="shared" si="45"/>
        <v>0</v>
      </c>
      <c r="AT253">
        <f t="shared" si="46"/>
        <v>0</v>
      </c>
      <c r="AU253" s="32" t="str">
        <f t="shared" si="47"/>
        <v xml:space="preserve"> </v>
      </c>
      <c r="AV253">
        <f t="shared" si="48"/>
        <v>0</v>
      </c>
      <c r="AW253" s="32" t="str">
        <f t="shared" si="49"/>
        <v xml:space="preserve"> </v>
      </c>
      <c r="AX253" s="32" t="str" cm="1">
        <f t="array" ref="AX253">_xlfn.IFS(AQ253=0," ",AW253=20%,20%,AW253=25%,25%,AW253&lt;20%,"MV",AW253=21%,"MV",AW253=22%,"MV",AW253=23%,"MV",AW253=24%,MV)</f>
        <v xml:space="preserve"> </v>
      </c>
    </row>
    <row r="254" spans="1:50">
      <c r="A254" s="3">
        <v>225</v>
      </c>
      <c r="B254" s="1" t="s">
        <v>237</v>
      </c>
      <c r="C254" s="2" t="s">
        <v>367</v>
      </c>
      <c r="D254" s="7">
        <v>9618</v>
      </c>
      <c r="E254" s="7">
        <v>13465</v>
      </c>
      <c r="F254" s="7">
        <v>11361</v>
      </c>
      <c r="G254" s="7">
        <v>22903</v>
      </c>
      <c r="H254" s="7">
        <v>9505</v>
      </c>
      <c r="I254" s="7">
        <v>21362</v>
      </c>
      <c r="J254" s="7">
        <v>9364</v>
      </c>
      <c r="K254" s="7">
        <v>47764</v>
      </c>
      <c r="L254" s="7">
        <v>10664</v>
      </c>
      <c r="M254" s="7">
        <v>6195</v>
      </c>
      <c r="N254" s="7">
        <v>12224</v>
      </c>
      <c r="O254" s="7">
        <v>21043</v>
      </c>
      <c r="P254" s="7">
        <v>21327</v>
      </c>
      <c r="Q254" s="7">
        <v>13134</v>
      </c>
      <c r="R254" s="7">
        <v>9727</v>
      </c>
      <c r="S254" s="7">
        <v>16443</v>
      </c>
      <c r="T254" s="7">
        <v>13837</v>
      </c>
      <c r="U254" s="31">
        <v>16775</v>
      </c>
      <c r="V254" s="7">
        <v>21085</v>
      </c>
      <c r="W254" s="7">
        <v>15566</v>
      </c>
      <c r="X254" s="7">
        <v>23409</v>
      </c>
      <c r="Y254" s="7">
        <v>10030</v>
      </c>
      <c r="Z254" s="7">
        <v>22212</v>
      </c>
      <c r="AA254" s="7">
        <v>15866</v>
      </c>
      <c r="AB254" s="7">
        <v>22130</v>
      </c>
      <c r="AC254" s="7">
        <v>15436</v>
      </c>
      <c r="AE254" s="76">
        <f t="shared" si="52"/>
        <v>47764</v>
      </c>
      <c r="AF254" s="8">
        <f t="shared" si="53"/>
        <v>6195</v>
      </c>
      <c r="AG254" s="19">
        <f t="shared" si="54"/>
        <v>4956</v>
      </c>
      <c r="AH254" s="19">
        <f t="shared" si="55"/>
        <v>4646.25</v>
      </c>
      <c r="AM254">
        <f t="shared" si="44"/>
        <v>0</v>
      </c>
      <c r="AS254">
        <f t="shared" si="45"/>
        <v>0</v>
      </c>
      <c r="AT254">
        <f t="shared" si="46"/>
        <v>0</v>
      </c>
      <c r="AU254" s="32" t="str">
        <f t="shared" si="47"/>
        <v xml:space="preserve"> </v>
      </c>
      <c r="AV254">
        <f t="shared" si="48"/>
        <v>0</v>
      </c>
      <c r="AW254" s="32" t="str">
        <f t="shared" si="49"/>
        <v xml:space="preserve"> </v>
      </c>
      <c r="AX254" s="32" t="str" cm="1">
        <f t="array" ref="AX254">_xlfn.IFS(AQ254=0," ",AW254=20%,20%,AW254=25%,25%,AW254&lt;20%,"MV",AW254=21%,"MV",AW254=22%,"MV",AW254=23%,"MV",AW254=24%,MV)</f>
        <v xml:space="preserve"> </v>
      </c>
    </row>
    <row r="255" spans="1:50" ht="22.5">
      <c r="A255" s="3">
        <v>226</v>
      </c>
      <c r="B255" s="1" t="s">
        <v>238</v>
      </c>
      <c r="C255" s="2" t="s">
        <v>368</v>
      </c>
      <c r="D255" s="7">
        <v>12767</v>
      </c>
      <c r="E255" s="7">
        <v>3373</v>
      </c>
      <c r="F255" s="7">
        <v>1238</v>
      </c>
      <c r="G255" s="7">
        <v>2290</v>
      </c>
      <c r="H255" s="7">
        <v>12616</v>
      </c>
      <c r="I255" s="7">
        <v>4183</v>
      </c>
      <c r="J255" s="7">
        <v>3056</v>
      </c>
      <c r="K255" s="7">
        <v>21867</v>
      </c>
      <c r="L255" s="7">
        <v>781</v>
      </c>
      <c r="M255" s="7">
        <v>2814</v>
      </c>
      <c r="N255" s="7">
        <v>2601</v>
      </c>
      <c r="O255" s="7">
        <v>4120</v>
      </c>
      <c r="P255" s="7">
        <v>1623</v>
      </c>
      <c r="Q255" s="7">
        <v>5591</v>
      </c>
      <c r="R255" s="7">
        <v>3040</v>
      </c>
      <c r="S255" s="7">
        <v>2742</v>
      </c>
      <c r="T255" s="7">
        <v>2935</v>
      </c>
      <c r="U255" s="31">
        <v>878</v>
      </c>
      <c r="V255" s="7">
        <v>4836</v>
      </c>
      <c r="W255" s="7">
        <v>2048</v>
      </c>
      <c r="X255" s="7">
        <v>11705</v>
      </c>
      <c r="Y255" s="7">
        <v>2012</v>
      </c>
      <c r="Z255" s="7">
        <v>4318</v>
      </c>
      <c r="AA255" s="7">
        <v>5202</v>
      </c>
      <c r="AB255" s="7">
        <v>4332</v>
      </c>
      <c r="AC255" s="7">
        <v>3965</v>
      </c>
      <c r="AE255" s="76">
        <f t="shared" si="52"/>
        <v>21867</v>
      </c>
      <c r="AF255" s="8">
        <f t="shared" si="53"/>
        <v>781</v>
      </c>
      <c r="AG255" s="19">
        <f t="shared" si="54"/>
        <v>624.79999999999995</v>
      </c>
      <c r="AH255" s="19">
        <f t="shared" si="55"/>
        <v>585.75</v>
      </c>
      <c r="AM255">
        <f t="shared" si="44"/>
        <v>0</v>
      </c>
      <c r="AS255">
        <f t="shared" si="45"/>
        <v>0</v>
      </c>
      <c r="AT255">
        <f t="shared" si="46"/>
        <v>0</v>
      </c>
      <c r="AU255" s="32" t="str">
        <f t="shared" si="47"/>
        <v xml:space="preserve"> </v>
      </c>
      <c r="AV255">
        <f t="shared" si="48"/>
        <v>0</v>
      </c>
      <c r="AW255" s="32" t="str">
        <f t="shared" si="49"/>
        <v xml:space="preserve"> </v>
      </c>
      <c r="AX255" s="32" t="str" cm="1">
        <f t="array" ref="AX255">_xlfn.IFS(AQ255=0," ",AW255=20%,20%,AW255=25%,25%,AW255&lt;20%,"MV",AW255=21%,"MV",AW255=22%,"MV",AW255=23%,"MV",AW255=24%,MV)</f>
        <v xml:space="preserve"> </v>
      </c>
    </row>
    <row r="256" spans="1:50">
      <c r="A256" s="3">
        <v>227</v>
      </c>
      <c r="B256" s="1" t="s">
        <v>238</v>
      </c>
      <c r="C256" s="2" t="s">
        <v>367</v>
      </c>
      <c r="D256" s="7">
        <v>12767</v>
      </c>
      <c r="E256" s="7">
        <v>26984</v>
      </c>
      <c r="F256" s="7">
        <v>14856</v>
      </c>
      <c r="G256" s="7">
        <v>22903</v>
      </c>
      <c r="H256" s="7">
        <v>12616</v>
      </c>
      <c r="I256" s="7">
        <v>23709</v>
      </c>
      <c r="J256" s="7">
        <v>18727</v>
      </c>
      <c r="K256" s="7">
        <v>66204</v>
      </c>
      <c r="L256" s="7">
        <v>11053</v>
      </c>
      <c r="M256" s="7">
        <v>5312</v>
      </c>
      <c r="N256" s="7">
        <v>16126</v>
      </c>
      <c r="O256" s="7">
        <v>23355</v>
      </c>
      <c r="P256" s="7">
        <v>23382</v>
      </c>
      <c r="Q256" s="7">
        <v>15996</v>
      </c>
      <c r="R256" s="7">
        <v>12160</v>
      </c>
      <c r="S256" s="7">
        <v>16443</v>
      </c>
      <c r="T256" s="7">
        <v>15358</v>
      </c>
      <c r="U256" s="31">
        <v>21067</v>
      </c>
      <c r="V256" s="7">
        <v>29016</v>
      </c>
      <c r="W256" s="7">
        <v>16737</v>
      </c>
      <c r="X256" s="7">
        <v>23409</v>
      </c>
      <c r="Y256" s="7">
        <v>13116</v>
      </c>
      <c r="Z256" s="7">
        <v>24618</v>
      </c>
      <c r="AA256" s="7">
        <v>23409</v>
      </c>
      <c r="AB256" s="7">
        <v>24562</v>
      </c>
      <c r="AC256" s="7">
        <v>18090</v>
      </c>
      <c r="AE256" s="76">
        <f t="shared" si="52"/>
        <v>66204</v>
      </c>
      <c r="AF256" s="8">
        <f t="shared" si="53"/>
        <v>5312</v>
      </c>
      <c r="AG256" s="19">
        <f t="shared" si="54"/>
        <v>4249.6000000000004</v>
      </c>
      <c r="AH256" s="19">
        <f t="shared" si="55"/>
        <v>3984</v>
      </c>
      <c r="AM256">
        <f t="shared" si="44"/>
        <v>0</v>
      </c>
      <c r="AS256">
        <f t="shared" si="45"/>
        <v>0</v>
      </c>
      <c r="AT256">
        <f t="shared" si="46"/>
        <v>0</v>
      </c>
      <c r="AU256" s="32" t="str">
        <f t="shared" si="47"/>
        <v xml:space="preserve"> </v>
      </c>
      <c r="AV256">
        <f t="shared" si="48"/>
        <v>0</v>
      </c>
      <c r="AW256" s="32" t="str">
        <f t="shared" si="49"/>
        <v xml:space="preserve"> </v>
      </c>
      <c r="AX256" s="32" t="str" cm="1">
        <f t="array" ref="AX256">_xlfn.IFS(AQ256=0," ",AW256=20%,20%,AW256=25%,25%,AW256&lt;20%,"MV",AW256=21%,"MV",AW256=22%,"MV",AW256=23%,"MV",AW256=24%,MV)</f>
        <v xml:space="preserve"> </v>
      </c>
    </row>
    <row r="257" spans="1:50" ht="22.5">
      <c r="A257" s="3">
        <v>228</v>
      </c>
      <c r="B257" s="1" t="s">
        <v>239</v>
      </c>
      <c r="C257" s="2" t="s">
        <v>368</v>
      </c>
      <c r="D257" s="7">
        <v>10142</v>
      </c>
      <c r="E257" s="7">
        <v>1794</v>
      </c>
      <c r="F257" s="7">
        <v>758</v>
      </c>
      <c r="G257" s="7">
        <v>1706</v>
      </c>
      <c r="H257" s="7">
        <v>10022</v>
      </c>
      <c r="I257" s="7">
        <v>1699</v>
      </c>
      <c r="J257" s="7">
        <v>1664</v>
      </c>
      <c r="K257" s="7">
        <v>5056</v>
      </c>
      <c r="L257" s="7">
        <v>5851</v>
      </c>
      <c r="M257" s="7">
        <v>902</v>
      </c>
      <c r="N257" s="7">
        <v>1692</v>
      </c>
      <c r="O257" s="7">
        <v>1675</v>
      </c>
      <c r="P257" s="7">
        <v>726</v>
      </c>
      <c r="Q257" s="7">
        <v>4291</v>
      </c>
      <c r="R257" s="7">
        <v>1863</v>
      </c>
      <c r="S257" s="7">
        <v>1774</v>
      </c>
      <c r="T257" s="7">
        <v>1193</v>
      </c>
      <c r="U257" s="31">
        <v>731</v>
      </c>
      <c r="V257" s="7">
        <v>2289</v>
      </c>
      <c r="W257" s="7">
        <v>1601</v>
      </c>
      <c r="X257" s="7">
        <v>7803</v>
      </c>
      <c r="Y257" s="7">
        <v>1425</v>
      </c>
      <c r="Z257" s="7">
        <v>1756</v>
      </c>
      <c r="AA257" s="7">
        <v>3251</v>
      </c>
      <c r="AB257" s="7">
        <v>1762</v>
      </c>
      <c r="AC257" s="7">
        <v>3193</v>
      </c>
      <c r="AE257" s="76">
        <f t="shared" si="52"/>
        <v>10142</v>
      </c>
      <c r="AF257" s="8">
        <f t="shared" si="53"/>
        <v>726</v>
      </c>
      <c r="AG257" s="19">
        <f t="shared" si="54"/>
        <v>580.79999999999995</v>
      </c>
      <c r="AH257" s="19">
        <f t="shared" si="55"/>
        <v>544.5</v>
      </c>
      <c r="AM257">
        <f t="shared" si="44"/>
        <v>0</v>
      </c>
      <c r="AS257">
        <f t="shared" si="45"/>
        <v>0</v>
      </c>
      <c r="AT257">
        <f t="shared" si="46"/>
        <v>0</v>
      </c>
      <c r="AU257" s="32" t="str">
        <f t="shared" si="47"/>
        <v xml:space="preserve"> </v>
      </c>
      <c r="AV257">
        <f t="shared" si="48"/>
        <v>0</v>
      </c>
      <c r="AW257" s="32" t="str">
        <f t="shared" si="49"/>
        <v xml:space="preserve"> </v>
      </c>
      <c r="AX257" s="32" t="str" cm="1">
        <f t="array" ref="AX257">_xlfn.IFS(AQ257=0," ",AW257=20%,20%,AW257=25%,25%,AW257&lt;20%,"MV",AW257=21%,"MV",AW257=22%,"MV",AW257=23%,"MV",AW257=24%,MV)</f>
        <v xml:space="preserve"> </v>
      </c>
    </row>
    <row r="258" spans="1:50">
      <c r="A258" s="3">
        <v>229</v>
      </c>
      <c r="B258" s="1" t="s">
        <v>239</v>
      </c>
      <c r="C258" s="2" t="s">
        <v>367</v>
      </c>
      <c r="D258" s="7">
        <v>10142</v>
      </c>
      <c r="E258" s="7">
        <v>14345</v>
      </c>
      <c r="F258" s="7">
        <v>9106</v>
      </c>
      <c r="G258" s="7">
        <v>17057</v>
      </c>
      <c r="H258" s="7">
        <v>10022</v>
      </c>
      <c r="I258" s="7">
        <v>10367</v>
      </c>
      <c r="J258" s="7">
        <v>9078</v>
      </c>
      <c r="K258" s="7">
        <v>15307</v>
      </c>
      <c r="L258" s="7">
        <v>5851</v>
      </c>
      <c r="M258" s="7">
        <v>4427</v>
      </c>
      <c r="N258" s="7">
        <v>9624</v>
      </c>
      <c r="O258" s="7">
        <v>10212</v>
      </c>
      <c r="P258" s="7">
        <v>10444</v>
      </c>
      <c r="Q258" s="7">
        <v>12354</v>
      </c>
      <c r="R258" s="7">
        <v>7453</v>
      </c>
      <c r="S258" s="7">
        <v>10639</v>
      </c>
      <c r="T258" s="7">
        <v>6715</v>
      </c>
      <c r="U258" s="31">
        <v>17556</v>
      </c>
      <c r="V258" s="7">
        <v>13735</v>
      </c>
      <c r="W258" s="7">
        <v>12289</v>
      </c>
      <c r="X258" s="7">
        <v>15605</v>
      </c>
      <c r="Y258" s="7">
        <v>11604</v>
      </c>
      <c r="Z258" s="7">
        <v>10781</v>
      </c>
      <c r="AA258" s="7">
        <v>12874</v>
      </c>
      <c r="AB258" s="7">
        <v>20190</v>
      </c>
      <c r="AC258" s="7">
        <v>10052</v>
      </c>
      <c r="AE258" s="76">
        <f t="shared" si="52"/>
        <v>20190</v>
      </c>
      <c r="AF258" s="8">
        <f t="shared" si="53"/>
        <v>4427</v>
      </c>
      <c r="AG258" s="19">
        <f t="shared" si="54"/>
        <v>3541.6</v>
      </c>
      <c r="AH258" s="19">
        <f t="shared" si="55"/>
        <v>3320.25</v>
      </c>
      <c r="AM258">
        <f t="shared" si="44"/>
        <v>0</v>
      </c>
      <c r="AS258">
        <f t="shared" si="45"/>
        <v>0</v>
      </c>
      <c r="AT258">
        <f t="shared" si="46"/>
        <v>0</v>
      </c>
      <c r="AU258" s="32" t="str">
        <f t="shared" si="47"/>
        <v xml:space="preserve"> </v>
      </c>
      <c r="AV258">
        <f t="shared" si="48"/>
        <v>0</v>
      </c>
      <c r="AW258" s="32" t="str">
        <f t="shared" si="49"/>
        <v xml:space="preserve"> </v>
      </c>
      <c r="AX258" s="32" t="str" cm="1">
        <f t="array" ref="AX258">_xlfn.IFS(AQ258=0," ",AW258=20%,20%,AW258=25%,25%,AW258&lt;20%,"MV",AW258=21%,"MV",AW258=22%,"MV",AW258=23%,"MV",AW258=24%,MV)</f>
        <v xml:space="preserve"> </v>
      </c>
    </row>
    <row r="259" spans="1:50">
      <c r="A259" s="3">
        <v>230</v>
      </c>
      <c r="B259" s="1" t="s">
        <v>240</v>
      </c>
      <c r="C259" s="2" t="s">
        <v>367</v>
      </c>
      <c r="D259" s="7">
        <v>5783</v>
      </c>
      <c r="E259" s="7">
        <v>325114</v>
      </c>
      <c r="F259" s="7">
        <v>96217</v>
      </c>
      <c r="G259" s="7">
        <v>164025</v>
      </c>
      <c r="H259" s="7">
        <v>6610</v>
      </c>
      <c r="I259" s="7">
        <v>152656</v>
      </c>
      <c r="J259" s="7">
        <v>171400</v>
      </c>
      <c r="K259" s="7">
        <v>586483</v>
      </c>
      <c r="L259" s="7">
        <v>58521</v>
      </c>
      <c r="M259" s="7">
        <v>6143</v>
      </c>
      <c r="N259" s="7">
        <v>59561</v>
      </c>
      <c r="O259" s="7">
        <v>150373</v>
      </c>
      <c r="P259" s="7">
        <v>124395</v>
      </c>
      <c r="Q259" s="7">
        <v>122243</v>
      </c>
      <c r="R259" s="7">
        <v>78750</v>
      </c>
      <c r="S259" s="7">
        <v>174099</v>
      </c>
      <c r="T259" s="7">
        <v>98880</v>
      </c>
      <c r="U259" s="31">
        <v>97534</v>
      </c>
      <c r="V259" s="7">
        <v>127591</v>
      </c>
      <c r="W259" s="7">
        <v>99486</v>
      </c>
      <c r="X259" s="7">
        <v>165808</v>
      </c>
      <c r="Y259" s="7">
        <v>76286</v>
      </c>
      <c r="Z259" s="7">
        <v>158109</v>
      </c>
      <c r="AA259" s="7">
        <v>97534</v>
      </c>
      <c r="AB259" s="7">
        <v>158144</v>
      </c>
      <c r="AC259" s="7">
        <v>107060</v>
      </c>
      <c r="AE259" s="76">
        <f t="shared" si="52"/>
        <v>586483</v>
      </c>
      <c r="AF259" s="8">
        <f t="shared" si="53"/>
        <v>5783</v>
      </c>
      <c r="AG259" s="19">
        <f t="shared" si="54"/>
        <v>4626.3999999999996</v>
      </c>
      <c r="AH259" s="19">
        <f t="shared" si="55"/>
        <v>4337.25</v>
      </c>
      <c r="AM259">
        <f t="shared" si="44"/>
        <v>0</v>
      </c>
      <c r="AS259">
        <f t="shared" si="45"/>
        <v>0</v>
      </c>
      <c r="AT259">
        <f t="shared" si="46"/>
        <v>0</v>
      </c>
      <c r="AU259" s="32" t="str">
        <f t="shared" si="47"/>
        <v xml:space="preserve"> </v>
      </c>
      <c r="AV259">
        <f t="shared" si="48"/>
        <v>0</v>
      </c>
      <c r="AW259" s="32" t="str">
        <f t="shared" si="49"/>
        <v xml:space="preserve"> </v>
      </c>
      <c r="AX259" s="32" t="str" cm="1">
        <f t="array" ref="AX259">_xlfn.IFS(AQ259=0," ",AW259=20%,20%,AW259=25%,25%,AW259&lt;20%,"MV",AW259=21%,"MV",AW259=22%,"MV",AW259=23%,"MV",AW259=24%,MV)</f>
        <v xml:space="preserve"> </v>
      </c>
    </row>
    <row r="260" spans="1:50" ht="22.5">
      <c r="A260" s="3">
        <v>231</v>
      </c>
      <c r="B260" s="1" t="s">
        <v>241</v>
      </c>
      <c r="C260" s="2" t="s">
        <v>368</v>
      </c>
      <c r="D260" s="7">
        <v>15552</v>
      </c>
      <c r="E260" s="7">
        <v>2209</v>
      </c>
      <c r="F260" s="7">
        <v>1397</v>
      </c>
      <c r="G260" s="7">
        <v>3518</v>
      </c>
      <c r="H260" s="7">
        <v>15738</v>
      </c>
      <c r="I260" s="7">
        <v>3689</v>
      </c>
      <c r="J260" s="7">
        <v>2861</v>
      </c>
      <c r="K260" s="7">
        <v>41094</v>
      </c>
      <c r="L260" s="7">
        <v>1300</v>
      </c>
      <c r="M260" s="7">
        <v>4334</v>
      </c>
      <c r="N260" s="7">
        <v>2470</v>
      </c>
      <c r="O260" s="7">
        <v>3635</v>
      </c>
      <c r="P260" s="7">
        <v>2181</v>
      </c>
      <c r="Q260" s="7">
        <v>19637</v>
      </c>
      <c r="R260" s="7">
        <v>4291</v>
      </c>
      <c r="S260" s="7">
        <v>2901</v>
      </c>
      <c r="T260" s="7">
        <v>2589</v>
      </c>
      <c r="U260" s="31">
        <v>1187</v>
      </c>
      <c r="V260" s="7">
        <v>3170</v>
      </c>
      <c r="W260" s="7">
        <v>3006</v>
      </c>
      <c r="X260" s="7">
        <v>10728</v>
      </c>
      <c r="Y260" s="7">
        <v>2097</v>
      </c>
      <c r="Z260" s="7">
        <v>3837</v>
      </c>
      <c r="AA260" s="7">
        <v>5202</v>
      </c>
      <c r="AB260" s="7">
        <v>3823</v>
      </c>
      <c r="AC260" s="7">
        <v>6520</v>
      </c>
      <c r="AE260" s="76">
        <f t="shared" si="52"/>
        <v>41094</v>
      </c>
      <c r="AF260" s="8">
        <f t="shared" si="53"/>
        <v>1187</v>
      </c>
      <c r="AG260" s="19">
        <f t="shared" si="54"/>
        <v>949.6</v>
      </c>
      <c r="AH260" s="19">
        <f t="shared" si="55"/>
        <v>890.25</v>
      </c>
      <c r="AK260">
        <v>100</v>
      </c>
      <c r="AL260" s="24">
        <v>100</v>
      </c>
      <c r="AM260">
        <f t="shared" si="44"/>
        <v>0</v>
      </c>
      <c r="AO260" s="80">
        <v>89025</v>
      </c>
      <c r="AP260" s="83">
        <f>AO260/AK260</f>
        <v>890.25</v>
      </c>
      <c r="AQ260" s="28">
        <v>890.25</v>
      </c>
      <c r="AR260" s="85">
        <f>AP260-AQ260</f>
        <v>0</v>
      </c>
      <c r="AS260">
        <f t="shared" si="45"/>
        <v>1187</v>
      </c>
      <c r="AT260">
        <f t="shared" si="46"/>
        <v>296.75</v>
      </c>
      <c r="AU260" s="32">
        <f t="shared" si="47"/>
        <v>0.25</v>
      </c>
      <c r="AV260">
        <f t="shared" si="48"/>
        <v>89025</v>
      </c>
      <c r="AW260" s="32">
        <f t="shared" si="49"/>
        <v>0.25</v>
      </c>
      <c r="AX260" s="32" cm="1">
        <f t="array" ref="AX260">_xlfn.IFS(AQ260=0," ",AW260=20%,20%,AW260=25%,25%,AW260&lt;20%,"MV",AW260=21%,"MV",AW260=22%,"MV",AW260=23%,"MV",AW260=24%,MV)</f>
        <v>0.25</v>
      </c>
    </row>
    <row r="261" spans="1:50">
      <c r="A261" s="3">
        <v>232</v>
      </c>
      <c r="B261" s="1" t="s">
        <v>241</v>
      </c>
      <c r="C261" s="2" t="s">
        <v>367</v>
      </c>
      <c r="D261" s="7">
        <v>15552</v>
      </c>
      <c r="E261" s="7">
        <v>17679</v>
      </c>
      <c r="F261" s="7">
        <v>16762</v>
      </c>
      <c r="G261" s="7">
        <v>21109</v>
      </c>
      <c r="H261" s="7">
        <v>15738</v>
      </c>
      <c r="I261" s="7">
        <v>21646</v>
      </c>
      <c r="J261" s="7">
        <v>17947</v>
      </c>
      <c r="K261" s="7">
        <v>141700</v>
      </c>
      <c r="L261" s="7">
        <v>15605</v>
      </c>
      <c r="M261" s="7">
        <v>11418</v>
      </c>
      <c r="N261" s="7">
        <v>14826</v>
      </c>
      <c r="O261" s="7">
        <v>21321</v>
      </c>
      <c r="P261" s="7">
        <v>52331</v>
      </c>
      <c r="Q261" s="7">
        <v>38754</v>
      </c>
      <c r="R261" s="7">
        <v>17167</v>
      </c>
      <c r="S261" s="7">
        <v>17411</v>
      </c>
      <c r="T261" s="7">
        <v>14020</v>
      </c>
      <c r="U261" s="31">
        <v>28480</v>
      </c>
      <c r="V261" s="7">
        <v>19015</v>
      </c>
      <c r="W261" s="7">
        <v>25750</v>
      </c>
      <c r="X261" s="7">
        <v>21458</v>
      </c>
      <c r="Y261" s="7">
        <v>14308</v>
      </c>
      <c r="Z261" s="7">
        <v>22484</v>
      </c>
      <c r="AA261" s="7">
        <v>22758</v>
      </c>
      <c r="AB261" s="7">
        <v>22422</v>
      </c>
      <c r="AC261" s="7">
        <v>22843</v>
      </c>
      <c r="AE261" s="76">
        <f t="shared" si="52"/>
        <v>141700</v>
      </c>
      <c r="AF261" s="8">
        <f t="shared" si="53"/>
        <v>11418</v>
      </c>
      <c r="AG261" s="19">
        <f t="shared" si="54"/>
        <v>9134.4</v>
      </c>
      <c r="AH261" s="19">
        <f t="shared" si="55"/>
        <v>8563.5</v>
      </c>
      <c r="AM261">
        <f t="shared" si="44"/>
        <v>0</v>
      </c>
      <c r="AS261">
        <f t="shared" si="45"/>
        <v>0</v>
      </c>
      <c r="AT261">
        <f t="shared" si="46"/>
        <v>0</v>
      </c>
      <c r="AU261" s="32" t="str">
        <f t="shared" si="47"/>
        <v xml:space="preserve"> </v>
      </c>
      <c r="AV261">
        <f t="shared" si="48"/>
        <v>0</v>
      </c>
      <c r="AW261" s="32" t="str">
        <f t="shared" si="49"/>
        <v xml:space="preserve"> </v>
      </c>
      <c r="AX261" s="32" t="str" cm="1">
        <f t="array" ref="AX261">_xlfn.IFS(AQ261=0," ",AW261=20%,20%,AW261=25%,25%,AW261&lt;20%,"MV",AW261=21%,"MV",AW261=22%,"MV",AW261=23%,"MV",AW261=24%,MV)</f>
        <v xml:space="preserve"> </v>
      </c>
    </row>
    <row r="262" spans="1:50" ht="22.5">
      <c r="A262" s="3">
        <v>233</v>
      </c>
      <c r="B262" s="1" t="s">
        <v>242</v>
      </c>
      <c r="C262" s="2" t="s">
        <v>368</v>
      </c>
      <c r="D262" s="7">
        <v>9880</v>
      </c>
      <c r="E262" s="7">
        <v>44704</v>
      </c>
      <c r="F262" s="7">
        <v>21848</v>
      </c>
      <c r="G262" s="7">
        <v>50360</v>
      </c>
      <c r="H262" s="7">
        <v>11290</v>
      </c>
      <c r="I262" s="7">
        <v>72932</v>
      </c>
      <c r="J262" s="7">
        <v>49529</v>
      </c>
      <c r="K262" s="7">
        <v>269284</v>
      </c>
      <c r="L262" s="7">
        <v>17556</v>
      </c>
      <c r="M262" s="7">
        <v>18208</v>
      </c>
      <c r="N262" s="7">
        <v>38754</v>
      </c>
      <c r="O262" s="7">
        <v>71842</v>
      </c>
      <c r="P262" s="7">
        <v>24047</v>
      </c>
      <c r="Q262" s="7">
        <v>118732</v>
      </c>
      <c r="R262" s="7">
        <v>89406</v>
      </c>
      <c r="S262" s="7">
        <v>41912</v>
      </c>
      <c r="T262" s="7">
        <v>51177</v>
      </c>
      <c r="U262" s="31">
        <v>4870</v>
      </c>
      <c r="V262" s="7">
        <v>75765</v>
      </c>
      <c r="W262" s="7">
        <v>44826</v>
      </c>
      <c r="X262" s="7">
        <v>165808</v>
      </c>
      <c r="Y262" s="7">
        <v>60393</v>
      </c>
      <c r="Z262" s="7">
        <v>75466</v>
      </c>
      <c r="AA262" s="7">
        <v>78028</v>
      </c>
      <c r="AB262" s="7">
        <v>75554</v>
      </c>
      <c r="AC262" s="7">
        <v>71896</v>
      </c>
      <c r="AE262" s="76">
        <f t="shared" si="52"/>
        <v>269284</v>
      </c>
      <c r="AF262" s="8">
        <f t="shared" si="53"/>
        <v>4870</v>
      </c>
      <c r="AG262" s="19">
        <f t="shared" si="54"/>
        <v>3896</v>
      </c>
      <c r="AH262" s="19">
        <f t="shared" si="55"/>
        <v>3652.5</v>
      </c>
      <c r="AM262">
        <f t="shared" si="44"/>
        <v>0</v>
      </c>
      <c r="AS262">
        <f t="shared" si="45"/>
        <v>0</v>
      </c>
      <c r="AT262">
        <f t="shared" si="46"/>
        <v>0</v>
      </c>
      <c r="AU262" s="32" t="str">
        <f t="shared" si="47"/>
        <v xml:space="preserve"> </v>
      </c>
      <c r="AV262">
        <f t="shared" si="48"/>
        <v>0</v>
      </c>
      <c r="AW262" s="32" t="str">
        <f t="shared" si="49"/>
        <v xml:space="preserve"> </v>
      </c>
      <c r="AX262" s="32" t="str" cm="1">
        <f t="array" ref="AX262">_xlfn.IFS(AQ262=0," ",AW262=20%,20%,AW262=25%,25%,AW262&lt;20%,"MV",AW262=21%,"MV",AW262=22%,"MV",AW262=23%,"MV",AW262=24%,MV)</f>
        <v xml:space="preserve"> </v>
      </c>
    </row>
    <row r="263" spans="1:50">
      <c r="A263" s="3">
        <v>234</v>
      </c>
      <c r="B263" s="1" t="s">
        <v>242</v>
      </c>
      <c r="C263" s="2" t="s">
        <v>367</v>
      </c>
      <c r="D263" s="7">
        <v>9880</v>
      </c>
      <c r="E263" s="7">
        <v>357625</v>
      </c>
      <c r="F263" s="7">
        <v>262172</v>
      </c>
      <c r="G263" s="7">
        <v>302161</v>
      </c>
      <c r="H263" s="7">
        <v>56455</v>
      </c>
      <c r="I263" s="7">
        <v>340923</v>
      </c>
      <c r="J263" s="7">
        <v>289716</v>
      </c>
      <c r="K263" s="7">
        <v>928531</v>
      </c>
      <c r="L263" s="7">
        <v>195068</v>
      </c>
      <c r="M263" s="7">
        <v>53110</v>
      </c>
      <c r="N263" s="7">
        <v>272836</v>
      </c>
      <c r="O263" s="7">
        <v>335829</v>
      </c>
      <c r="P263" s="7">
        <v>577124</v>
      </c>
      <c r="Q263" s="7">
        <v>391047</v>
      </c>
      <c r="R263" s="7">
        <v>357625</v>
      </c>
      <c r="S263" s="7">
        <v>251476</v>
      </c>
      <c r="T263" s="7">
        <v>220827</v>
      </c>
      <c r="U263" s="31">
        <v>116911</v>
      </c>
      <c r="V263" s="7">
        <v>909182</v>
      </c>
      <c r="W263" s="7">
        <v>449439</v>
      </c>
      <c r="X263" s="7">
        <v>33162</v>
      </c>
      <c r="Y263" s="7">
        <v>360677</v>
      </c>
      <c r="Z263" s="7">
        <v>352190</v>
      </c>
      <c r="AA263" s="7">
        <v>390137</v>
      </c>
      <c r="AB263" s="7">
        <v>353184</v>
      </c>
      <c r="AC263" s="7">
        <v>393894</v>
      </c>
      <c r="AE263" s="76">
        <f t="shared" si="52"/>
        <v>928531</v>
      </c>
      <c r="AF263" s="8">
        <f t="shared" si="53"/>
        <v>9880</v>
      </c>
      <c r="AG263" s="19">
        <f t="shared" si="54"/>
        <v>7904</v>
      </c>
      <c r="AH263" s="19">
        <f t="shared" si="55"/>
        <v>7410</v>
      </c>
      <c r="AM263">
        <f t="shared" si="44"/>
        <v>0</v>
      </c>
      <c r="AS263">
        <f t="shared" si="45"/>
        <v>0</v>
      </c>
      <c r="AT263">
        <f t="shared" si="46"/>
        <v>0</v>
      </c>
      <c r="AU263" s="32" t="str">
        <f t="shared" si="47"/>
        <v xml:space="preserve"> </v>
      </c>
      <c r="AV263">
        <f t="shared" si="48"/>
        <v>0</v>
      </c>
      <c r="AW263" s="32" t="str">
        <f t="shared" si="49"/>
        <v xml:space="preserve"> </v>
      </c>
      <c r="AX263" s="32" t="str" cm="1">
        <f t="array" ref="AX263">_xlfn.IFS(AQ263=0," ",AW263=20%,20%,AW263=25%,25%,AW263&lt;20%,"MV",AW263=21%,"MV",AW263=22%,"MV",AW263=23%,"MV",AW263=24%,MV)</f>
        <v xml:space="preserve"> </v>
      </c>
    </row>
    <row r="264" spans="1:50" ht="22.5">
      <c r="A264" s="3">
        <v>235</v>
      </c>
      <c r="B264" s="1" t="s">
        <v>243</v>
      </c>
      <c r="C264" s="2" t="s">
        <v>368</v>
      </c>
      <c r="D264" s="7">
        <v>4940</v>
      </c>
      <c r="E264" s="7">
        <v>24383</v>
      </c>
      <c r="F264" s="7">
        <v>10924</v>
      </c>
      <c r="G264" s="7">
        <v>60432</v>
      </c>
      <c r="H264" s="7">
        <v>5646</v>
      </c>
      <c r="I264" s="7">
        <v>35121</v>
      </c>
      <c r="J264" s="7">
        <v>26394</v>
      </c>
      <c r="K264" s="7">
        <v>134643</v>
      </c>
      <c r="L264" s="7">
        <v>18856</v>
      </c>
      <c r="M264" s="7">
        <v>7549</v>
      </c>
      <c r="N264" s="7">
        <v>23929</v>
      </c>
      <c r="O264" s="7">
        <v>34595</v>
      </c>
      <c r="P264" s="7">
        <v>12858</v>
      </c>
      <c r="Q264" s="7">
        <v>59431</v>
      </c>
      <c r="R264" s="7">
        <v>53644</v>
      </c>
      <c r="S264" s="7">
        <v>35012</v>
      </c>
      <c r="T264" s="7">
        <v>24644</v>
      </c>
      <c r="U264" s="31">
        <v>5033</v>
      </c>
      <c r="V264" s="7">
        <v>75765</v>
      </c>
      <c r="W264" s="7">
        <v>30443</v>
      </c>
      <c r="X264" s="7">
        <v>82904</v>
      </c>
      <c r="Y264" s="7">
        <v>35229</v>
      </c>
      <c r="Z264" s="7">
        <v>36453</v>
      </c>
      <c r="AA264" s="7">
        <v>65023</v>
      </c>
      <c r="AB264" s="7">
        <v>36384</v>
      </c>
      <c r="AC264" s="7">
        <v>39466</v>
      </c>
      <c r="AE264" s="76">
        <f t="shared" si="52"/>
        <v>134643</v>
      </c>
      <c r="AF264" s="8">
        <f t="shared" si="53"/>
        <v>4940</v>
      </c>
      <c r="AG264" s="19">
        <f t="shared" si="54"/>
        <v>3952</v>
      </c>
      <c r="AH264" s="19">
        <f t="shared" si="55"/>
        <v>3705</v>
      </c>
      <c r="AM264">
        <f t="shared" ref="AM264:AM327" si="56">AK264-AL264</f>
        <v>0</v>
      </c>
      <c r="AS264">
        <f t="shared" ref="AS264:AS327" si="57">IF(AK264&gt;0,U264,0)</f>
        <v>0</v>
      </c>
      <c r="AT264">
        <f t="shared" ref="AT264:AT327" si="58">AS264-AQ264</f>
        <v>0</v>
      </c>
      <c r="AU264" s="32" t="str">
        <f t="shared" ref="AU264:AU327" si="59">IF(AQ264&gt;0,((AT264*100%)/AS264)," ")</f>
        <v xml:space="preserve"> </v>
      </c>
      <c r="AV264">
        <f t="shared" ref="AV264:AV327" si="60">AK264*AQ264</f>
        <v>0</v>
      </c>
      <c r="AW264" s="32" t="str">
        <f t="shared" ref="AW264:AW327" si="61">IF(AQ264=0," ",ROUND(100%-(AQ264/AF264),2))</f>
        <v xml:space="preserve"> </v>
      </c>
      <c r="AX264" s="32" t="str" cm="1">
        <f t="array" ref="AX264">_xlfn.IFS(AQ264=0," ",AW264=20%,20%,AW264=25%,25%,AW264&lt;20%,"MV",AW264=21%,"MV",AW264=22%,"MV",AW264=23%,"MV",AW264=24%,MV)</f>
        <v xml:space="preserve"> </v>
      </c>
    </row>
    <row r="265" spans="1:50">
      <c r="A265" s="3">
        <v>236</v>
      </c>
      <c r="B265" s="1" t="s">
        <v>243</v>
      </c>
      <c r="C265" s="2" t="s">
        <v>367</v>
      </c>
      <c r="D265" s="7">
        <v>4940</v>
      </c>
      <c r="E265" s="7">
        <v>195068</v>
      </c>
      <c r="F265" s="7">
        <v>131087</v>
      </c>
      <c r="G265" s="7">
        <v>604322</v>
      </c>
      <c r="H265" s="7">
        <v>5646</v>
      </c>
      <c r="I265" s="7">
        <v>194474</v>
      </c>
      <c r="J265" s="7">
        <v>147043</v>
      </c>
      <c r="K265" s="7">
        <v>464265</v>
      </c>
      <c r="L265" s="7">
        <v>169060</v>
      </c>
      <c r="M265" s="7">
        <v>6718</v>
      </c>
      <c r="N265" s="7">
        <v>146171</v>
      </c>
      <c r="O265" s="7">
        <v>191569</v>
      </c>
      <c r="P265" s="7">
        <v>308581</v>
      </c>
      <c r="Q265" s="7">
        <v>195588</v>
      </c>
      <c r="R265" s="7">
        <v>214575</v>
      </c>
      <c r="S265" s="7">
        <v>210069</v>
      </c>
      <c r="T265" s="7">
        <v>125966</v>
      </c>
      <c r="U265" s="31">
        <v>120812</v>
      </c>
      <c r="V265" s="7">
        <v>454592</v>
      </c>
      <c r="W265" s="7">
        <v>304957</v>
      </c>
      <c r="X265" s="7">
        <v>165808</v>
      </c>
      <c r="Y265" s="7">
        <v>180338</v>
      </c>
      <c r="Z265" s="7">
        <v>201818</v>
      </c>
      <c r="AA265" s="7">
        <v>234083</v>
      </c>
      <c r="AB265" s="7">
        <v>201469</v>
      </c>
      <c r="AC265" s="7">
        <v>206077</v>
      </c>
      <c r="AE265" s="76">
        <f t="shared" si="52"/>
        <v>604322</v>
      </c>
      <c r="AF265" s="8">
        <f t="shared" si="53"/>
        <v>4940</v>
      </c>
      <c r="AG265" s="19">
        <f t="shared" si="54"/>
        <v>3952</v>
      </c>
      <c r="AH265" s="19">
        <f t="shared" si="55"/>
        <v>3705</v>
      </c>
      <c r="AM265">
        <f t="shared" si="56"/>
        <v>0</v>
      </c>
      <c r="AS265">
        <f t="shared" si="57"/>
        <v>0</v>
      </c>
      <c r="AT265">
        <f t="shared" si="58"/>
        <v>0</v>
      </c>
      <c r="AU265" s="32" t="str">
        <f t="shared" si="59"/>
        <v xml:space="preserve"> </v>
      </c>
      <c r="AV265">
        <f t="shared" si="60"/>
        <v>0</v>
      </c>
      <c r="AW265" s="32" t="str">
        <f t="shared" si="61"/>
        <v xml:space="preserve"> </v>
      </c>
      <c r="AX265" s="32" t="str" cm="1">
        <f t="array" ref="AX265">_xlfn.IFS(AQ265=0," ",AW265=20%,20%,AW265=25%,25%,AW265&lt;20%,"MV",AW265=21%,"MV",AW265=22%,"MV",AW265=23%,"MV",AW265=24%,MV)</f>
        <v xml:space="preserve"> </v>
      </c>
    </row>
    <row r="266" spans="1:50">
      <c r="A266" s="3">
        <v>237</v>
      </c>
      <c r="B266" s="1" t="s">
        <v>244</v>
      </c>
      <c r="C266" s="2" t="s">
        <v>367</v>
      </c>
      <c r="D266" s="7">
        <v>579</v>
      </c>
      <c r="E266" s="7">
        <v>36671</v>
      </c>
      <c r="F266" s="7">
        <v>17111</v>
      </c>
      <c r="G266" s="7">
        <v>48627</v>
      </c>
      <c r="H266" s="7">
        <v>661</v>
      </c>
      <c r="I266" s="7">
        <v>38562</v>
      </c>
      <c r="J266" s="7">
        <v>34592</v>
      </c>
      <c r="K266" s="7">
        <v>184413</v>
      </c>
      <c r="L266" s="7">
        <v>16126</v>
      </c>
      <c r="M266" s="7">
        <v>4213</v>
      </c>
      <c r="N266" s="7">
        <v>29130</v>
      </c>
      <c r="O266" s="7">
        <v>37986</v>
      </c>
      <c r="P266" s="7">
        <v>138517</v>
      </c>
      <c r="Q266" s="7">
        <v>28220</v>
      </c>
      <c r="R266" s="7">
        <v>17739</v>
      </c>
      <c r="S266" s="7">
        <v>29016</v>
      </c>
      <c r="T266" s="7">
        <v>24978</v>
      </c>
      <c r="U266" s="31">
        <v>37713</v>
      </c>
      <c r="V266" s="7">
        <v>43524</v>
      </c>
      <c r="W266" s="7">
        <v>14580</v>
      </c>
      <c r="X266" s="7">
        <v>39013</v>
      </c>
      <c r="Y266" s="7">
        <v>20552</v>
      </c>
      <c r="Z266" s="7">
        <v>39858</v>
      </c>
      <c r="AA266" s="7">
        <v>71525</v>
      </c>
      <c r="AB266" s="7">
        <v>39949</v>
      </c>
      <c r="AC266" s="7">
        <v>41418</v>
      </c>
      <c r="AE266" s="76">
        <f t="shared" si="52"/>
        <v>184413</v>
      </c>
      <c r="AF266" s="8">
        <f t="shared" si="53"/>
        <v>579</v>
      </c>
      <c r="AG266" s="19">
        <f t="shared" si="54"/>
        <v>463.2</v>
      </c>
      <c r="AH266" s="19">
        <f t="shared" si="55"/>
        <v>434.25</v>
      </c>
      <c r="AM266">
        <f t="shared" si="56"/>
        <v>0</v>
      </c>
      <c r="AS266">
        <f t="shared" si="57"/>
        <v>0</v>
      </c>
      <c r="AT266">
        <f t="shared" si="58"/>
        <v>0</v>
      </c>
      <c r="AU266" s="32" t="str">
        <f t="shared" si="59"/>
        <v xml:space="preserve"> </v>
      </c>
      <c r="AV266">
        <f t="shared" si="60"/>
        <v>0</v>
      </c>
      <c r="AW266" s="32" t="str">
        <f t="shared" si="61"/>
        <v xml:space="preserve"> </v>
      </c>
      <c r="AX266" s="32" t="str" cm="1">
        <f t="array" ref="AX266">_xlfn.IFS(AQ266=0," ",AW266=20%,20%,AW266=25%,25%,AW266&lt;20%,"MV",AW266=21%,"MV",AW266=22%,"MV",AW266=23%,"MV",AW266=24%,MV)</f>
        <v xml:space="preserve"> </v>
      </c>
    </row>
    <row r="267" spans="1:50">
      <c r="A267" s="3">
        <v>238</v>
      </c>
      <c r="B267" s="1" t="s">
        <v>245</v>
      </c>
      <c r="C267" s="2" t="s">
        <v>367</v>
      </c>
      <c r="D267" s="7">
        <v>651</v>
      </c>
      <c r="E267" s="7">
        <v>20154</v>
      </c>
      <c r="F267" s="7">
        <v>12724</v>
      </c>
      <c r="G267" s="7">
        <v>16363</v>
      </c>
      <c r="H267" s="7">
        <v>744</v>
      </c>
      <c r="I267" s="7">
        <v>27284</v>
      </c>
      <c r="J267" s="7">
        <v>26075</v>
      </c>
      <c r="K267" s="7">
        <v>88563</v>
      </c>
      <c r="L267" s="7">
        <v>16907</v>
      </c>
      <c r="M267" s="7">
        <v>13694</v>
      </c>
      <c r="N267" s="7">
        <v>22629</v>
      </c>
      <c r="O267" s="7">
        <v>26874</v>
      </c>
      <c r="P267" s="7">
        <v>33185</v>
      </c>
      <c r="Q267" s="7">
        <v>33942</v>
      </c>
      <c r="R267" s="7">
        <v>18596</v>
      </c>
      <c r="S267" s="7">
        <v>29016</v>
      </c>
      <c r="T267" s="7">
        <v>17673</v>
      </c>
      <c r="U267" s="31">
        <v>25879</v>
      </c>
      <c r="V267" s="7">
        <v>47467</v>
      </c>
      <c r="W267" s="7">
        <v>11253</v>
      </c>
      <c r="X267" s="7">
        <v>23409</v>
      </c>
      <c r="Y267" s="7">
        <v>26570</v>
      </c>
      <c r="Z267" s="7">
        <v>28285</v>
      </c>
      <c r="AA267" s="7">
        <v>78028</v>
      </c>
      <c r="AB267" s="7">
        <v>28265</v>
      </c>
      <c r="AC267" s="7">
        <v>25263</v>
      </c>
      <c r="AE267" s="76">
        <f t="shared" si="52"/>
        <v>88563</v>
      </c>
      <c r="AF267" s="8">
        <f t="shared" si="53"/>
        <v>651</v>
      </c>
      <c r="AG267" s="19">
        <f t="shared" si="54"/>
        <v>520.79999999999995</v>
      </c>
      <c r="AH267" s="19">
        <f t="shared" si="55"/>
        <v>488.25</v>
      </c>
      <c r="AM267">
        <f t="shared" si="56"/>
        <v>0</v>
      </c>
      <c r="AS267">
        <f t="shared" si="57"/>
        <v>0</v>
      </c>
      <c r="AT267">
        <f t="shared" si="58"/>
        <v>0</v>
      </c>
      <c r="AU267" s="32" t="str">
        <f t="shared" si="59"/>
        <v xml:space="preserve"> </v>
      </c>
      <c r="AV267">
        <f t="shared" si="60"/>
        <v>0</v>
      </c>
      <c r="AW267" s="32" t="str">
        <f t="shared" si="61"/>
        <v xml:space="preserve"> </v>
      </c>
      <c r="AX267" s="32" t="str" cm="1">
        <f t="array" ref="AX267">_xlfn.IFS(AQ267=0," ",AW267=20%,20%,AW267=25%,25%,AW267&lt;20%,"MV",AW267=21%,"MV",AW267=22%,"MV",AW267=23%,"MV",AW267=24%,MV)</f>
        <v xml:space="preserve"> </v>
      </c>
    </row>
    <row r="268" spans="1:50" ht="22.5">
      <c r="A268" s="3">
        <v>239</v>
      </c>
      <c r="B268" s="1" t="s">
        <v>246</v>
      </c>
      <c r="C268" s="2" t="s">
        <v>368</v>
      </c>
      <c r="D268" s="7">
        <v>868</v>
      </c>
      <c r="E268" s="7">
        <v>3931</v>
      </c>
      <c r="F268" s="7">
        <v>1060</v>
      </c>
      <c r="G268" s="7">
        <v>1646</v>
      </c>
      <c r="H268" s="7">
        <v>991</v>
      </c>
      <c r="I268" s="7">
        <v>4093</v>
      </c>
      <c r="J268" s="7">
        <v>4551</v>
      </c>
      <c r="K268" s="7">
        <v>34246</v>
      </c>
      <c r="L268" s="7">
        <v>17994</v>
      </c>
      <c r="M268" s="7">
        <v>2085</v>
      </c>
      <c r="N268" s="7">
        <v>2861</v>
      </c>
      <c r="O268" s="7">
        <v>4033</v>
      </c>
      <c r="P268" s="7">
        <v>1625</v>
      </c>
      <c r="Q268" s="7">
        <v>15996</v>
      </c>
      <c r="R268" s="7">
        <v>4948</v>
      </c>
      <c r="S268" s="7">
        <v>5470</v>
      </c>
      <c r="T268" s="7">
        <v>2873</v>
      </c>
      <c r="U268" s="31">
        <v>2439</v>
      </c>
      <c r="V268" s="7">
        <v>5980</v>
      </c>
      <c r="W268" s="7">
        <v>2575</v>
      </c>
      <c r="X268" s="7">
        <v>16581</v>
      </c>
      <c r="Y268" s="7">
        <v>5368</v>
      </c>
      <c r="Z268" s="7">
        <v>4226</v>
      </c>
      <c r="AA268" s="7">
        <v>7803</v>
      </c>
      <c r="AB268" s="7">
        <v>4242</v>
      </c>
      <c r="AC268" s="7">
        <v>9582</v>
      </c>
      <c r="AE268" s="76">
        <f t="shared" si="52"/>
        <v>34246</v>
      </c>
      <c r="AF268" s="8">
        <f t="shared" si="53"/>
        <v>868</v>
      </c>
      <c r="AG268" s="19">
        <f t="shared" si="54"/>
        <v>694.4</v>
      </c>
      <c r="AH268" s="19">
        <f t="shared" si="55"/>
        <v>651</v>
      </c>
      <c r="AK268">
        <v>6</v>
      </c>
      <c r="AL268" s="24">
        <v>6</v>
      </c>
      <c r="AM268">
        <f t="shared" si="56"/>
        <v>0</v>
      </c>
      <c r="AO268" s="80">
        <v>4166.3999999999996</v>
      </c>
      <c r="AP268" s="83">
        <f>AO268/AK268</f>
        <v>694.4</v>
      </c>
      <c r="AQ268" s="28">
        <v>694.4</v>
      </c>
      <c r="AR268" s="85">
        <f>AP268-AQ268</f>
        <v>0</v>
      </c>
      <c r="AS268">
        <f t="shared" si="57"/>
        <v>2439</v>
      </c>
      <c r="AT268">
        <f t="shared" si="58"/>
        <v>1744.6</v>
      </c>
      <c r="AU268" s="32">
        <f t="shared" si="59"/>
        <v>0.71529315293152929</v>
      </c>
      <c r="AV268">
        <f t="shared" si="60"/>
        <v>4166.3999999999996</v>
      </c>
      <c r="AW268" s="32">
        <f t="shared" si="61"/>
        <v>0.2</v>
      </c>
      <c r="AX268" s="32" cm="1">
        <f t="array" ref="AX268">_xlfn.IFS(AQ268=0," ",AW268=20%,20%,AW268=25%,25%,AW268&lt;20%,"MV",AW268=21%,"MV",AW268=22%,"MV",AW268=23%,"MV",AW268=24%,MV)</f>
        <v>0.2</v>
      </c>
    </row>
    <row r="269" spans="1:50">
      <c r="A269" s="3">
        <v>240</v>
      </c>
      <c r="B269" s="1" t="s">
        <v>246</v>
      </c>
      <c r="C269" s="2" t="s">
        <v>367</v>
      </c>
      <c r="D269" s="7">
        <v>868</v>
      </c>
      <c r="E269" s="7">
        <v>23584</v>
      </c>
      <c r="F269" s="7">
        <v>12724</v>
      </c>
      <c r="G269" s="7">
        <v>16466</v>
      </c>
      <c r="H269" s="7">
        <v>991</v>
      </c>
      <c r="I269" s="7">
        <v>26626</v>
      </c>
      <c r="J269" s="7">
        <v>24318</v>
      </c>
      <c r="K269" s="7">
        <v>118084</v>
      </c>
      <c r="L269" s="7">
        <v>17994</v>
      </c>
      <c r="M269" s="7">
        <v>3717</v>
      </c>
      <c r="N269" s="7">
        <v>20027</v>
      </c>
      <c r="O269" s="7">
        <v>26227</v>
      </c>
      <c r="P269" s="7">
        <v>23415</v>
      </c>
      <c r="Q269" s="7">
        <v>42785</v>
      </c>
      <c r="R269" s="7">
        <v>19794</v>
      </c>
      <c r="S269" s="7">
        <v>32689</v>
      </c>
      <c r="T269" s="7">
        <v>17246</v>
      </c>
      <c r="U269" s="31">
        <v>58521</v>
      </c>
      <c r="V269" s="7">
        <v>35872</v>
      </c>
      <c r="W269" s="7">
        <v>26920</v>
      </c>
      <c r="X269" s="7">
        <v>33162</v>
      </c>
      <c r="Y269" s="7">
        <v>29352</v>
      </c>
      <c r="Z269" s="7">
        <v>27674</v>
      </c>
      <c r="AA269" s="7">
        <v>42915</v>
      </c>
      <c r="AB269" s="7">
        <v>42900</v>
      </c>
      <c r="AC269" s="7">
        <v>21441</v>
      </c>
      <c r="AE269" s="76">
        <f t="shared" si="52"/>
        <v>118084</v>
      </c>
      <c r="AF269" s="8">
        <f t="shared" si="53"/>
        <v>868</v>
      </c>
      <c r="AG269" s="19">
        <f t="shared" si="54"/>
        <v>694.4</v>
      </c>
      <c r="AH269" s="19">
        <f t="shared" si="55"/>
        <v>651</v>
      </c>
      <c r="AM269">
        <f t="shared" si="56"/>
        <v>0</v>
      </c>
      <c r="AS269">
        <f t="shared" si="57"/>
        <v>0</v>
      </c>
      <c r="AT269">
        <f t="shared" si="58"/>
        <v>0</v>
      </c>
      <c r="AU269" s="32" t="str">
        <f t="shared" si="59"/>
        <v xml:space="preserve"> </v>
      </c>
      <c r="AV269">
        <f t="shared" si="60"/>
        <v>0</v>
      </c>
      <c r="AW269" s="32" t="str">
        <f t="shared" si="61"/>
        <v xml:space="preserve"> </v>
      </c>
      <c r="AX269" s="32" t="str" cm="1">
        <f t="array" ref="AX269">_xlfn.IFS(AQ269=0," ",AW269=20%,20%,AW269=25%,25%,AW269&lt;20%,"MV",AW269=21%,"MV",AW269=22%,"MV",AW269=23%,"MV",AW269=24%,MV)</f>
        <v xml:space="preserve"> </v>
      </c>
    </row>
    <row r="270" spans="1:50">
      <c r="A270" s="3">
        <v>241</v>
      </c>
      <c r="B270" s="1" t="s">
        <v>247</v>
      </c>
      <c r="C270" s="2" t="s">
        <v>367</v>
      </c>
      <c r="D270" s="7">
        <v>15995</v>
      </c>
      <c r="E270" s="7">
        <v>21133</v>
      </c>
      <c r="F270" s="7">
        <v>17478</v>
      </c>
      <c r="G270" s="7">
        <v>27179</v>
      </c>
      <c r="H270" s="7">
        <v>16186</v>
      </c>
      <c r="I270" s="7">
        <v>22517</v>
      </c>
      <c r="J270" s="7">
        <v>17893</v>
      </c>
      <c r="K270" s="7">
        <v>16126</v>
      </c>
      <c r="L270" s="7">
        <v>12615</v>
      </c>
      <c r="M270" s="7">
        <v>7948</v>
      </c>
      <c r="N270" s="7">
        <v>19767</v>
      </c>
      <c r="O270" s="7">
        <v>22180</v>
      </c>
      <c r="P270" s="7">
        <v>20624</v>
      </c>
      <c r="Q270" s="7">
        <v>29910</v>
      </c>
      <c r="R270" s="7">
        <v>21848</v>
      </c>
      <c r="S270" s="7">
        <v>19345</v>
      </c>
      <c r="T270" s="7">
        <v>14585</v>
      </c>
      <c r="U270" s="31">
        <v>15605</v>
      </c>
      <c r="V270" s="7">
        <v>23987</v>
      </c>
      <c r="W270" s="7">
        <v>13999</v>
      </c>
      <c r="X270" s="7">
        <v>15996</v>
      </c>
      <c r="Y270" s="7">
        <v>14093</v>
      </c>
      <c r="Z270" s="7">
        <v>23330</v>
      </c>
      <c r="AA270" s="7">
        <v>19507</v>
      </c>
      <c r="AB270" s="7">
        <v>23327</v>
      </c>
      <c r="AC270" s="7">
        <v>21161</v>
      </c>
      <c r="AE270" s="76">
        <f t="shared" si="52"/>
        <v>29910</v>
      </c>
      <c r="AF270" s="8">
        <f t="shared" si="53"/>
        <v>7948</v>
      </c>
      <c r="AG270" s="19">
        <f t="shared" si="54"/>
        <v>6358.4</v>
      </c>
      <c r="AH270" s="19">
        <f t="shared" si="55"/>
        <v>5961</v>
      </c>
      <c r="AM270">
        <f t="shared" si="56"/>
        <v>0</v>
      </c>
      <c r="AS270">
        <f t="shared" si="57"/>
        <v>0</v>
      </c>
      <c r="AT270">
        <f t="shared" si="58"/>
        <v>0</v>
      </c>
      <c r="AU270" s="32" t="str">
        <f t="shared" si="59"/>
        <v xml:space="preserve"> </v>
      </c>
      <c r="AV270">
        <f t="shared" si="60"/>
        <v>0</v>
      </c>
      <c r="AW270" s="32" t="str">
        <f t="shared" si="61"/>
        <v xml:space="preserve"> </v>
      </c>
      <c r="AX270" s="32" t="str" cm="1">
        <f t="array" ref="AX270">_xlfn.IFS(AQ270=0," ",AW270=20%,20%,AW270=25%,25%,AW270&lt;20%,"MV",AW270=21%,"MV",AW270=22%,"MV",AW270=23%,"MV",AW270=24%,MV)</f>
        <v xml:space="preserve"> </v>
      </c>
    </row>
    <row r="271" spans="1:50">
      <c r="A271" s="3">
        <v>242</v>
      </c>
      <c r="B271" s="1" t="s">
        <v>248</v>
      </c>
      <c r="C271" s="2" t="s">
        <v>367</v>
      </c>
      <c r="D271" s="7">
        <v>449</v>
      </c>
      <c r="E271" s="7">
        <v>22758</v>
      </c>
      <c r="F271" s="7">
        <v>15381</v>
      </c>
      <c r="G271" s="7">
        <v>20027</v>
      </c>
      <c r="H271" s="7">
        <v>513</v>
      </c>
      <c r="I271" s="7">
        <v>26545</v>
      </c>
      <c r="J271" s="7">
        <v>20548</v>
      </c>
      <c r="K271" s="7">
        <v>25585</v>
      </c>
      <c r="L271" s="7">
        <v>7803</v>
      </c>
      <c r="M271" s="7">
        <v>7524</v>
      </c>
      <c r="N271" s="7">
        <v>18727</v>
      </c>
      <c r="O271" s="7">
        <v>26147</v>
      </c>
      <c r="P271" s="7">
        <v>24373</v>
      </c>
      <c r="Q271" s="7">
        <v>29520</v>
      </c>
      <c r="R271" s="7">
        <v>12588</v>
      </c>
      <c r="S271" s="7">
        <v>24181</v>
      </c>
      <c r="T271" s="7">
        <v>17194</v>
      </c>
      <c r="U271" s="31">
        <v>45386</v>
      </c>
      <c r="V271" s="7">
        <v>13927</v>
      </c>
      <c r="W271" s="7">
        <v>16009</v>
      </c>
      <c r="X271" s="7">
        <v>15605</v>
      </c>
      <c r="Y271" s="7">
        <v>18722</v>
      </c>
      <c r="Z271" s="7">
        <v>27517</v>
      </c>
      <c r="AA271" s="7">
        <v>14955</v>
      </c>
      <c r="AB271" s="7">
        <v>27499</v>
      </c>
      <c r="AC271" s="7">
        <v>21052</v>
      </c>
      <c r="AE271" s="76">
        <f t="shared" si="52"/>
        <v>45386</v>
      </c>
      <c r="AF271" s="8">
        <f t="shared" si="53"/>
        <v>449</v>
      </c>
      <c r="AG271" s="19">
        <f t="shared" si="54"/>
        <v>359.2</v>
      </c>
      <c r="AH271" s="19">
        <f t="shared" si="55"/>
        <v>336.75</v>
      </c>
      <c r="AM271">
        <f t="shared" si="56"/>
        <v>0</v>
      </c>
      <c r="AS271">
        <f t="shared" si="57"/>
        <v>0</v>
      </c>
      <c r="AT271">
        <f t="shared" si="58"/>
        <v>0</v>
      </c>
      <c r="AU271" s="32" t="str">
        <f t="shared" si="59"/>
        <v xml:space="preserve"> </v>
      </c>
      <c r="AV271">
        <f t="shared" si="60"/>
        <v>0</v>
      </c>
      <c r="AW271" s="32" t="str">
        <f t="shared" si="61"/>
        <v xml:space="preserve"> </v>
      </c>
      <c r="AX271" s="32" t="str" cm="1">
        <f t="array" ref="AX271">_xlfn.IFS(AQ271=0," ",AW271=20%,20%,AW271=25%,25%,AW271&lt;20%,"MV",AW271=21%,"MV",AW271=22%,"MV",AW271=23%,"MV",AW271=24%,MV)</f>
        <v xml:space="preserve"> </v>
      </c>
    </row>
    <row r="272" spans="1:50">
      <c r="A272" s="3">
        <v>243</v>
      </c>
      <c r="B272" s="1" t="s">
        <v>249</v>
      </c>
      <c r="C272" s="2" t="s">
        <v>367</v>
      </c>
      <c r="D272" s="7">
        <v>115</v>
      </c>
      <c r="E272" s="7">
        <v>3414</v>
      </c>
      <c r="F272" s="7">
        <v>3670</v>
      </c>
      <c r="G272" s="7">
        <v>7153</v>
      </c>
      <c r="H272" s="7">
        <v>132</v>
      </c>
      <c r="I272" s="7">
        <v>7778</v>
      </c>
      <c r="J272" s="7">
        <v>6307</v>
      </c>
      <c r="K272" s="7">
        <v>33195</v>
      </c>
      <c r="L272" s="7">
        <v>3902</v>
      </c>
      <c r="M272" s="7">
        <v>3098</v>
      </c>
      <c r="N272" s="7">
        <v>6112</v>
      </c>
      <c r="O272" s="7">
        <v>7663</v>
      </c>
      <c r="P272" s="7">
        <v>11084</v>
      </c>
      <c r="Q272" s="7">
        <v>8843</v>
      </c>
      <c r="R272" s="7">
        <v>4291</v>
      </c>
      <c r="S272" s="7">
        <v>6191</v>
      </c>
      <c r="T272" s="7">
        <v>5039</v>
      </c>
      <c r="U272" s="31">
        <v>10924</v>
      </c>
      <c r="V272" s="7">
        <v>14122</v>
      </c>
      <c r="W272" s="7">
        <v>4449</v>
      </c>
      <c r="X272" s="7">
        <v>6632</v>
      </c>
      <c r="Y272" s="7">
        <v>4796</v>
      </c>
      <c r="Z272" s="7">
        <v>8050</v>
      </c>
      <c r="AA272" s="7">
        <v>4551</v>
      </c>
      <c r="AB272" s="7">
        <v>8059</v>
      </c>
      <c r="AC272" s="7">
        <v>9181</v>
      </c>
      <c r="AE272" s="76">
        <f t="shared" si="52"/>
        <v>33195</v>
      </c>
      <c r="AF272" s="8">
        <f t="shared" si="53"/>
        <v>115</v>
      </c>
      <c r="AG272" s="19">
        <f t="shared" si="54"/>
        <v>92</v>
      </c>
      <c r="AH272" s="19">
        <f t="shared" si="55"/>
        <v>86.25</v>
      </c>
      <c r="AM272">
        <f t="shared" si="56"/>
        <v>0</v>
      </c>
      <c r="AS272">
        <f t="shared" si="57"/>
        <v>0</v>
      </c>
      <c r="AT272">
        <f t="shared" si="58"/>
        <v>0</v>
      </c>
      <c r="AU272" s="32" t="str">
        <f t="shared" si="59"/>
        <v xml:space="preserve"> </v>
      </c>
      <c r="AV272">
        <f t="shared" si="60"/>
        <v>0</v>
      </c>
      <c r="AW272" s="32" t="str">
        <f t="shared" si="61"/>
        <v xml:space="preserve"> </v>
      </c>
      <c r="AX272" s="32" t="str" cm="1">
        <f t="array" ref="AX272">_xlfn.IFS(AQ272=0," ",AW272=20%,20%,AW272=25%,25%,AW272&lt;20%,"MV",AW272=21%,"MV",AW272=22%,"MV",AW272=23%,"MV",AW272=24%,MV)</f>
        <v xml:space="preserve"> </v>
      </c>
    </row>
    <row r="273" spans="1:50">
      <c r="A273" s="3">
        <v>244</v>
      </c>
      <c r="B273" s="1" t="s">
        <v>250</v>
      </c>
      <c r="C273" s="2" t="s">
        <v>367</v>
      </c>
      <c r="D273" s="7">
        <v>8621</v>
      </c>
      <c r="E273" s="7">
        <v>23490</v>
      </c>
      <c r="F273" s="7">
        <v>18877</v>
      </c>
      <c r="G273" s="7">
        <v>14108</v>
      </c>
      <c r="H273" s="7">
        <v>8520</v>
      </c>
      <c r="I273" s="7">
        <v>25561</v>
      </c>
      <c r="J273" s="7">
        <v>35372</v>
      </c>
      <c r="K273" s="7">
        <v>27553</v>
      </c>
      <c r="L273" s="7">
        <v>50718</v>
      </c>
      <c r="M273" s="7">
        <v>6762</v>
      </c>
      <c r="N273" s="7">
        <v>18467</v>
      </c>
      <c r="O273" s="7">
        <v>25180</v>
      </c>
      <c r="P273" s="7">
        <v>37905</v>
      </c>
      <c r="Q273" s="7">
        <v>113920</v>
      </c>
      <c r="R273" s="7">
        <v>55789</v>
      </c>
      <c r="S273" s="7">
        <v>67706</v>
      </c>
      <c r="T273" s="7">
        <v>16558</v>
      </c>
      <c r="U273" s="31">
        <v>26010</v>
      </c>
      <c r="V273" s="7">
        <v>9140</v>
      </c>
      <c r="W273" s="7">
        <v>25982</v>
      </c>
      <c r="X273" s="7">
        <v>21458</v>
      </c>
      <c r="Y273" s="7">
        <v>14132</v>
      </c>
      <c r="Z273" s="7">
        <v>26425</v>
      </c>
      <c r="AA273" s="7">
        <v>65023</v>
      </c>
      <c r="AB273" s="7">
        <v>26482</v>
      </c>
      <c r="AC273" s="7">
        <v>31869</v>
      </c>
      <c r="AE273" s="76">
        <f t="shared" si="52"/>
        <v>113920</v>
      </c>
      <c r="AF273" s="8">
        <f t="shared" si="53"/>
        <v>6762</v>
      </c>
      <c r="AG273" s="19">
        <f t="shared" si="54"/>
        <v>5409.6</v>
      </c>
      <c r="AH273" s="19">
        <f t="shared" si="55"/>
        <v>5071.5</v>
      </c>
      <c r="AM273">
        <f t="shared" si="56"/>
        <v>0</v>
      </c>
      <c r="AS273">
        <f t="shared" si="57"/>
        <v>0</v>
      </c>
      <c r="AT273">
        <f t="shared" si="58"/>
        <v>0</v>
      </c>
      <c r="AU273" s="32" t="str">
        <f t="shared" si="59"/>
        <v xml:space="preserve"> </v>
      </c>
      <c r="AV273">
        <f t="shared" si="60"/>
        <v>0</v>
      </c>
      <c r="AW273" s="32" t="str">
        <f t="shared" si="61"/>
        <v xml:space="preserve"> </v>
      </c>
      <c r="AX273" s="32" t="str" cm="1">
        <f t="array" ref="AX273">_xlfn.IFS(AQ273=0," ",AW273=20%,20%,AW273=25%,25%,AW273&lt;20%,"MV",AW273=21%,"MV",AW273=22%,"MV",AW273=23%,"MV",AW273=24%,MV)</f>
        <v xml:space="preserve"> </v>
      </c>
    </row>
    <row r="274" spans="1:50">
      <c r="A274" s="3">
        <v>245</v>
      </c>
      <c r="B274" s="1" t="s">
        <v>251</v>
      </c>
      <c r="C274" s="2" t="s">
        <v>367</v>
      </c>
      <c r="D274" s="7">
        <v>49354</v>
      </c>
      <c r="E274" s="7">
        <v>63600</v>
      </c>
      <c r="F274" s="7">
        <v>25034</v>
      </c>
      <c r="G274" s="7">
        <v>20576</v>
      </c>
      <c r="H274" s="7">
        <v>49945</v>
      </c>
      <c r="I274" s="7">
        <v>73078</v>
      </c>
      <c r="J274" s="7">
        <v>60471</v>
      </c>
      <c r="K274" s="7">
        <v>82986</v>
      </c>
      <c r="L274" s="7">
        <v>45516</v>
      </c>
      <c r="M274" s="7">
        <v>8853</v>
      </c>
      <c r="N274" s="7">
        <v>54880</v>
      </c>
      <c r="O274" s="7">
        <v>71985</v>
      </c>
      <c r="P274" s="7">
        <v>75889</v>
      </c>
      <c r="Q274" s="7">
        <v>200661</v>
      </c>
      <c r="R274" s="7">
        <v>50068</v>
      </c>
      <c r="S274" s="7">
        <v>87050</v>
      </c>
      <c r="T274" s="7">
        <v>47335</v>
      </c>
      <c r="U274" s="31">
        <v>60276</v>
      </c>
      <c r="V274" s="7">
        <v>107495</v>
      </c>
      <c r="W274" s="7">
        <v>42149</v>
      </c>
      <c r="X274" s="7">
        <v>58521</v>
      </c>
      <c r="Y274" s="7">
        <v>56997</v>
      </c>
      <c r="Z274" s="7">
        <v>75543</v>
      </c>
      <c r="AA274" s="7">
        <v>104036</v>
      </c>
      <c r="AB274" s="7">
        <v>75705</v>
      </c>
      <c r="AC274" s="7">
        <v>75650</v>
      </c>
      <c r="AE274" s="76">
        <f t="shared" si="52"/>
        <v>200661</v>
      </c>
      <c r="AF274" s="8">
        <f t="shared" si="53"/>
        <v>8853</v>
      </c>
      <c r="AG274" s="19">
        <f t="shared" si="54"/>
        <v>7082.4</v>
      </c>
      <c r="AH274" s="19">
        <f t="shared" si="55"/>
        <v>6639.75</v>
      </c>
      <c r="AM274">
        <f t="shared" si="56"/>
        <v>0</v>
      </c>
      <c r="AS274">
        <f t="shared" si="57"/>
        <v>0</v>
      </c>
      <c r="AT274">
        <f t="shared" si="58"/>
        <v>0</v>
      </c>
      <c r="AU274" s="32" t="str">
        <f t="shared" si="59"/>
        <v xml:space="preserve"> </v>
      </c>
      <c r="AV274">
        <f t="shared" si="60"/>
        <v>0</v>
      </c>
      <c r="AW274" s="32" t="str">
        <f t="shared" si="61"/>
        <v xml:space="preserve"> </v>
      </c>
      <c r="AX274" s="32" t="str" cm="1">
        <f t="array" ref="AX274">_xlfn.IFS(AQ274=0," ",AW274=20%,20%,AW274=25%,25%,AW274&lt;20%,"MV",AW274=21%,"MV",AW274=22%,"MV",AW274=23%,"MV",AW274=24%,MV)</f>
        <v xml:space="preserve"> </v>
      </c>
    </row>
    <row r="275" spans="1:50">
      <c r="A275" s="3">
        <v>246</v>
      </c>
      <c r="B275" s="1" t="s">
        <v>252</v>
      </c>
      <c r="C275" s="2" t="s">
        <v>367</v>
      </c>
      <c r="D275" s="7">
        <v>46822</v>
      </c>
      <c r="E275" s="7">
        <v>48747</v>
      </c>
      <c r="F275" s="7">
        <v>26776</v>
      </c>
      <c r="G275" s="7">
        <v>34293</v>
      </c>
      <c r="H275" s="7">
        <v>46269</v>
      </c>
      <c r="I275" s="7">
        <v>37870</v>
      </c>
      <c r="J275" s="7">
        <v>37453</v>
      </c>
      <c r="K275" s="7">
        <v>62979</v>
      </c>
      <c r="L275" s="7">
        <v>58521</v>
      </c>
      <c r="M275" s="7">
        <v>4559</v>
      </c>
      <c r="N275" s="7">
        <v>34071</v>
      </c>
      <c r="O275" s="7">
        <v>37303</v>
      </c>
      <c r="P275" s="7">
        <v>58583</v>
      </c>
      <c r="Q275" s="7">
        <v>47987</v>
      </c>
      <c r="R275" s="7">
        <v>64372</v>
      </c>
      <c r="S275" s="7">
        <v>48361</v>
      </c>
      <c r="T275" s="7">
        <v>24529</v>
      </c>
      <c r="U275" s="31">
        <v>55009</v>
      </c>
      <c r="V275" s="7">
        <v>81624</v>
      </c>
      <c r="W275" s="7">
        <v>44894</v>
      </c>
      <c r="X275" s="7">
        <v>50718</v>
      </c>
      <c r="Y275" s="7">
        <v>50653</v>
      </c>
      <c r="Z275" s="7">
        <v>39080</v>
      </c>
      <c r="AA275" s="7">
        <v>22108</v>
      </c>
      <c r="AB275" s="7">
        <v>65611</v>
      </c>
      <c r="AC275" s="7">
        <v>66805</v>
      </c>
      <c r="AE275" s="76">
        <f t="shared" si="52"/>
        <v>81624</v>
      </c>
      <c r="AF275" s="8">
        <f t="shared" si="53"/>
        <v>4559</v>
      </c>
      <c r="AG275" s="19">
        <f t="shared" si="54"/>
        <v>3647.2</v>
      </c>
      <c r="AH275" s="19">
        <f t="shared" si="55"/>
        <v>3419.25</v>
      </c>
      <c r="AM275">
        <f t="shared" si="56"/>
        <v>0</v>
      </c>
      <c r="AS275">
        <f t="shared" si="57"/>
        <v>0</v>
      </c>
      <c r="AT275">
        <f t="shared" si="58"/>
        <v>0</v>
      </c>
      <c r="AU275" s="32" t="str">
        <f t="shared" si="59"/>
        <v xml:space="preserve"> </v>
      </c>
      <c r="AV275">
        <f t="shared" si="60"/>
        <v>0</v>
      </c>
      <c r="AW275" s="32" t="str">
        <f t="shared" si="61"/>
        <v xml:space="preserve"> </v>
      </c>
      <c r="AX275" s="32" t="str" cm="1">
        <f t="array" ref="AX275">_xlfn.IFS(AQ275=0," ",AW275=20%,20%,AW275=25%,25%,AW275&lt;20%,"MV",AW275=21%,"MV",AW275=22%,"MV",AW275=23%,"MV",AW275=24%,MV)</f>
        <v xml:space="preserve"> </v>
      </c>
    </row>
    <row r="276" spans="1:50">
      <c r="A276" s="3">
        <v>247</v>
      </c>
      <c r="B276" s="1" t="s">
        <v>253</v>
      </c>
      <c r="C276" s="2" t="s">
        <v>367</v>
      </c>
      <c r="D276" s="7">
        <v>54288</v>
      </c>
      <c r="E276" s="7">
        <v>62012</v>
      </c>
      <c r="F276" s="7">
        <v>35568</v>
      </c>
      <c r="G276" s="7">
        <v>51733</v>
      </c>
      <c r="H276" s="7">
        <v>54939</v>
      </c>
      <c r="I276" s="7">
        <v>89914</v>
      </c>
      <c r="J276" s="7">
        <v>62423</v>
      </c>
      <c r="K276" s="7">
        <v>95895</v>
      </c>
      <c r="L276" s="7">
        <v>71525</v>
      </c>
      <c r="M276" s="7">
        <v>8853</v>
      </c>
      <c r="N276" s="7">
        <v>54880</v>
      </c>
      <c r="O276" s="7">
        <v>88571</v>
      </c>
      <c r="P276" s="7">
        <v>62287</v>
      </c>
      <c r="Q276" s="7">
        <v>72826</v>
      </c>
      <c r="R276" s="7">
        <v>78678</v>
      </c>
      <c r="S276" s="7">
        <v>101114</v>
      </c>
      <c r="T276" s="7">
        <v>58240</v>
      </c>
      <c r="U276" s="31">
        <v>60276</v>
      </c>
      <c r="V276" s="7">
        <v>92114</v>
      </c>
      <c r="W276" s="7">
        <v>47797</v>
      </c>
      <c r="X276" s="7">
        <v>62423</v>
      </c>
      <c r="Y276" s="7">
        <v>57009</v>
      </c>
      <c r="Z276" s="7">
        <v>93347</v>
      </c>
      <c r="AA276" s="7">
        <v>46816</v>
      </c>
      <c r="AB276" s="7">
        <v>93147</v>
      </c>
      <c r="AC276" s="7">
        <v>69728</v>
      </c>
      <c r="AE276" s="76">
        <f t="shared" si="52"/>
        <v>101114</v>
      </c>
      <c r="AF276" s="8">
        <f t="shared" si="53"/>
        <v>8853</v>
      </c>
      <c r="AG276" s="19">
        <f t="shared" si="54"/>
        <v>7082.4</v>
      </c>
      <c r="AH276" s="19">
        <f t="shared" si="55"/>
        <v>6639.75</v>
      </c>
      <c r="AM276">
        <f t="shared" si="56"/>
        <v>0</v>
      </c>
      <c r="AS276">
        <f t="shared" si="57"/>
        <v>0</v>
      </c>
      <c r="AT276">
        <f t="shared" si="58"/>
        <v>0</v>
      </c>
      <c r="AU276" s="32" t="str">
        <f t="shared" si="59"/>
        <v xml:space="preserve"> </v>
      </c>
      <c r="AV276">
        <f t="shared" si="60"/>
        <v>0</v>
      </c>
      <c r="AW276" s="32" t="str">
        <f t="shared" si="61"/>
        <v xml:space="preserve"> </v>
      </c>
      <c r="AX276" s="32" t="str" cm="1">
        <f t="array" ref="AX276">_xlfn.IFS(AQ276=0," ",AW276=20%,20%,AW276=25%,25%,AW276&lt;20%,"MV",AW276=21%,"MV",AW276=22%,"MV",AW276=23%,"MV",AW276=24%,MV)</f>
        <v xml:space="preserve"> </v>
      </c>
    </row>
    <row r="277" spans="1:50" ht="22.5">
      <c r="A277" s="3">
        <v>248</v>
      </c>
      <c r="B277" s="1" t="s">
        <v>254</v>
      </c>
      <c r="C277" s="2" t="s">
        <v>368</v>
      </c>
      <c r="D277" s="7">
        <v>9255</v>
      </c>
      <c r="E277" s="7">
        <v>1288</v>
      </c>
      <c r="F277" s="7">
        <v>827</v>
      </c>
      <c r="G277" s="7">
        <v>1258</v>
      </c>
      <c r="H277" s="7">
        <v>9146</v>
      </c>
      <c r="I277" s="7">
        <v>1632</v>
      </c>
      <c r="J277" s="7">
        <v>1496</v>
      </c>
      <c r="K277" s="7">
        <v>10599</v>
      </c>
      <c r="L277" s="7">
        <v>585</v>
      </c>
      <c r="M277" s="7">
        <v>501</v>
      </c>
      <c r="N277" s="7">
        <v>1821</v>
      </c>
      <c r="O277" s="7">
        <v>1607</v>
      </c>
      <c r="P277" s="7">
        <v>397</v>
      </c>
      <c r="Q277" s="7">
        <v>2341</v>
      </c>
      <c r="R277" s="7">
        <v>1717</v>
      </c>
      <c r="S277" s="7">
        <v>1182</v>
      </c>
      <c r="T277" s="7">
        <v>1144</v>
      </c>
      <c r="U277" s="31">
        <v>1240</v>
      </c>
      <c r="V277" s="7">
        <v>980</v>
      </c>
      <c r="W277" s="7">
        <v>1347</v>
      </c>
      <c r="X277" s="7">
        <v>3902</v>
      </c>
      <c r="Y277" s="7">
        <v>1644</v>
      </c>
      <c r="Z277" s="7">
        <v>1692</v>
      </c>
      <c r="AA277" s="7">
        <v>6502</v>
      </c>
      <c r="AB277" s="7">
        <v>1688</v>
      </c>
      <c r="AC277" s="7">
        <v>2712</v>
      </c>
      <c r="AE277" s="76">
        <f t="shared" si="52"/>
        <v>10599</v>
      </c>
      <c r="AF277" s="8">
        <f t="shared" si="53"/>
        <v>397</v>
      </c>
      <c r="AG277" s="19">
        <f t="shared" si="54"/>
        <v>317.60000000000002</v>
      </c>
      <c r="AH277" s="19">
        <f t="shared" si="55"/>
        <v>297.75</v>
      </c>
      <c r="AK277">
        <v>8</v>
      </c>
      <c r="AL277" s="24">
        <v>8</v>
      </c>
      <c r="AM277">
        <f t="shared" si="56"/>
        <v>0</v>
      </c>
      <c r="AO277" s="80">
        <v>2540.8000000000002</v>
      </c>
      <c r="AP277" s="83">
        <f>AO277/AK277</f>
        <v>317.60000000000002</v>
      </c>
      <c r="AQ277" s="28">
        <v>317.60000000000002</v>
      </c>
      <c r="AR277" s="85">
        <f>AP277-AQ277</f>
        <v>0</v>
      </c>
      <c r="AS277">
        <f t="shared" si="57"/>
        <v>1240</v>
      </c>
      <c r="AT277">
        <f t="shared" si="58"/>
        <v>922.4</v>
      </c>
      <c r="AU277" s="32">
        <f t="shared" si="59"/>
        <v>0.74387096774193551</v>
      </c>
      <c r="AV277">
        <f t="shared" si="60"/>
        <v>2540.8000000000002</v>
      </c>
      <c r="AW277" s="32">
        <f t="shared" si="61"/>
        <v>0.2</v>
      </c>
      <c r="AX277" s="32" cm="1">
        <f t="array" ref="AX277">_xlfn.IFS(AQ277=0," ",AW277=20%,20%,AW277=25%,25%,AW277&lt;20%,"MV",AW277=21%,"MV",AW277=22%,"MV",AW277=23%,"MV",AW277=24%,MV)</f>
        <v>0.2</v>
      </c>
    </row>
    <row r="278" spans="1:50">
      <c r="A278" s="3">
        <v>249</v>
      </c>
      <c r="B278" s="1" t="s">
        <v>254</v>
      </c>
      <c r="C278" s="2" t="s">
        <v>367</v>
      </c>
      <c r="D278" s="7">
        <v>9255</v>
      </c>
      <c r="E278" s="7">
        <v>10296</v>
      </c>
      <c r="F278" s="7">
        <v>6610</v>
      </c>
      <c r="G278" s="7">
        <v>7544</v>
      </c>
      <c r="H278" s="7">
        <v>9146</v>
      </c>
      <c r="I278" s="7">
        <v>10235</v>
      </c>
      <c r="J278" s="7">
        <v>9884</v>
      </c>
      <c r="K278" s="7">
        <v>32087</v>
      </c>
      <c r="L278" s="7">
        <v>6243</v>
      </c>
      <c r="M278" s="7">
        <v>4871</v>
      </c>
      <c r="N278" s="7">
        <v>7932</v>
      </c>
      <c r="O278" s="7">
        <v>10081</v>
      </c>
      <c r="P278" s="7">
        <v>3811</v>
      </c>
      <c r="Q278" s="7">
        <v>15736</v>
      </c>
      <c r="R278" s="7">
        <v>6866</v>
      </c>
      <c r="S278" s="7">
        <v>14193</v>
      </c>
      <c r="T278" s="7">
        <v>6630</v>
      </c>
      <c r="U278" s="31">
        <v>29780</v>
      </c>
      <c r="V278" s="7">
        <v>5881</v>
      </c>
      <c r="W278" s="7">
        <v>7958</v>
      </c>
      <c r="X278" s="7">
        <v>7803</v>
      </c>
      <c r="Y278" s="7">
        <v>9969</v>
      </c>
      <c r="Z278" s="7">
        <v>10613</v>
      </c>
      <c r="AA278" s="7">
        <v>17686</v>
      </c>
      <c r="AB278" s="7">
        <v>10603</v>
      </c>
      <c r="AC278" s="7">
        <v>8279</v>
      </c>
      <c r="AE278" s="76">
        <f t="shared" si="52"/>
        <v>32087</v>
      </c>
      <c r="AF278" s="8">
        <f t="shared" si="53"/>
        <v>3811</v>
      </c>
      <c r="AG278" s="19">
        <f t="shared" si="54"/>
        <v>3048.8</v>
      </c>
      <c r="AH278" s="19">
        <f t="shared" si="55"/>
        <v>2858.25</v>
      </c>
      <c r="AM278">
        <f t="shared" si="56"/>
        <v>0</v>
      </c>
      <c r="AS278">
        <f t="shared" si="57"/>
        <v>0</v>
      </c>
      <c r="AT278">
        <f t="shared" si="58"/>
        <v>0</v>
      </c>
      <c r="AU278" s="32" t="str">
        <f t="shared" si="59"/>
        <v xml:space="preserve"> </v>
      </c>
      <c r="AV278">
        <f t="shared" si="60"/>
        <v>0</v>
      </c>
      <c r="AW278" s="32" t="str">
        <f t="shared" si="61"/>
        <v xml:space="preserve"> </v>
      </c>
      <c r="AX278" s="32" t="str" cm="1">
        <f t="array" ref="AX278">_xlfn.IFS(AQ278=0," ",AW278=20%,20%,AW278=25%,25%,AW278&lt;20%,"MV",AW278=21%,"MV",AW278=22%,"MV",AW278=23%,"MV",AW278=24%,MV)</f>
        <v xml:space="preserve"> </v>
      </c>
    </row>
    <row r="279" spans="1:50">
      <c r="A279" s="3">
        <v>250</v>
      </c>
      <c r="B279" s="1" t="s">
        <v>255</v>
      </c>
      <c r="C279" s="2" t="s">
        <v>367</v>
      </c>
      <c r="D279" s="7">
        <v>203</v>
      </c>
      <c r="E279" s="7">
        <v>2457</v>
      </c>
      <c r="F279" s="7">
        <v>705</v>
      </c>
      <c r="G279" s="7">
        <v>177</v>
      </c>
      <c r="H279" s="7">
        <v>201</v>
      </c>
      <c r="I279" s="7">
        <v>4362</v>
      </c>
      <c r="J279" s="7">
        <v>2835</v>
      </c>
      <c r="K279" s="7">
        <v>78722</v>
      </c>
      <c r="L279" s="7">
        <v>651</v>
      </c>
      <c r="M279" s="7">
        <v>169</v>
      </c>
      <c r="N279" s="7">
        <v>2601</v>
      </c>
      <c r="O279" s="7">
        <v>4295</v>
      </c>
      <c r="P279" s="7">
        <v>15294</v>
      </c>
      <c r="Q279" s="7">
        <v>389</v>
      </c>
      <c r="R279" s="7">
        <v>636</v>
      </c>
      <c r="S279" s="7">
        <v>3868</v>
      </c>
      <c r="T279" s="7">
        <v>2825</v>
      </c>
      <c r="U279" s="31">
        <v>1560</v>
      </c>
      <c r="V279" s="7">
        <v>7931</v>
      </c>
      <c r="W279" s="7">
        <v>7958</v>
      </c>
      <c r="X279" s="7">
        <v>4291</v>
      </c>
      <c r="Y279" s="7">
        <v>2353</v>
      </c>
      <c r="Z279" s="7">
        <v>4538</v>
      </c>
      <c r="AA279" s="7">
        <v>1236</v>
      </c>
      <c r="AB279" s="7">
        <v>4517</v>
      </c>
      <c r="AC279" s="7">
        <v>1170</v>
      </c>
      <c r="AE279" s="76">
        <f t="shared" si="52"/>
        <v>78722</v>
      </c>
      <c r="AF279" s="8">
        <f t="shared" si="53"/>
        <v>169</v>
      </c>
      <c r="AG279" s="19">
        <f t="shared" si="54"/>
        <v>135.19999999999999</v>
      </c>
      <c r="AH279" s="19">
        <f t="shared" si="55"/>
        <v>126.75</v>
      </c>
      <c r="AM279">
        <f t="shared" si="56"/>
        <v>0</v>
      </c>
      <c r="AS279">
        <f t="shared" si="57"/>
        <v>0</v>
      </c>
      <c r="AT279">
        <f t="shared" si="58"/>
        <v>0</v>
      </c>
      <c r="AU279" s="32" t="str">
        <f t="shared" si="59"/>
        <v xml:space="preserve"> </v>
      </c>
      <c r="AV279">
        <f t="shared" si="60"/>
        <v>0</v>
      </c>
      <c r="AW279" s="32" t="str">
        <f t="shared" si="61"/>
        <v xml:space="preserve"> </v>
      </c>
      <c r="AX279" s="32" t="str" cm="1">
        <f t="array" ref="AX279">_xlfn.IFS(AQ279=0," ",AW279=20%,20%,AW279=25%,25%,AW279&lt;20%,"MV",AW279=21%,"MV",AW279=22%,"MV",AW279=23%,"MV",AW279=24%,MV)</f>
        <v xml:space="preserve"> </v>
      </c>
    </row>
    <row r="280" spans="1:50">
      <c r="A280" s="3">
        <v>251</v>
      </c>
      <c r="B280" s="1" t="s">
        <v>256</v>
      </c>
      <c r="C280" s="2" t="s">
        <v>367</v>
      </c>
      <c r="D280" s="7">
        <v>284</v>
      </c>
      <c r="E280" s="7">
        <v>2936</v>
      </c>
      <c r="F280" s="7">
        <v>713</v>
      </c>
      <c r="G280" s="7">
        <v>248</v>
      </c>
      <c r="H280" s="7">
        <v>287</v>
      </c>
      <c r="I280" s="7">
        <v>5492</v>
      </c>
      <c r="J280" s="7">
        <v>3459</v>
      </c>
      <c r="K280" s="7">
        <v>92206</v>
      </c>
      <c r="L280" s="7">
        <v>651</v>
      </c>
      <c r="M280" s="7">
        <v>189</v>
      </c>
      <c r="N280" s="7">
        <v>2601</v>
      </c>
      <c r="O280" s="7">
        <v>5413</v>
      </c>
      <c r="P280" s="7">
        <v>37453</v>
      </c>
      <c r="Q280" s="7">
        <v>520</v>
      </c>
      <c r="R280" s="7">
        <v>715</v>
      </c>
      <c r="S280" s="7">
        <v>4836</v>
      </c>
      <c r="T280" s="7">
        <v>3558</v>
      </c>
      <c r="U280" s="31">
        <v>2081</v>
      </c>
      <c r="V280" s="7">
        <v>720</v>
      </c>
      <c r="W280" s="7">
        <v>11398</v>
      </c>
      <c r="X280" s="7">
        <v>4877</v>
      </c>
      <c r="Y280" s="7">
        <v>2675</v>
      </c>
      <c r="Z280" s="7">
        <v>5709</v>
      </c>
      <c r="AA280" s="7">
        <v>2470</v>
      </c>
      <c r="AB280" s="7">
        <v>5690</v>
      </c>
      <c r="AC280" s="7">
        <v>1430</v>
      </c>
      <c r="AE280" s="76">
        <f t="shared" si="52"/>
        <v>92206</v>
      </c>
      <c r="AF280" s="8">
        <f t="shared" si="53"/>
        <v>189</v>
      </c>
      <c r="AG280" s="19">
        <f t="shared" si="54"/>
        <v>151.19999999999999</v>
      </c>
      <c r="AH280" s="19">
        <f t="shared" si="55"/>
        <v>141.75</v>
      </c>
      <c r="AM280">
        <f t="shared" si="56"/>
        <v>0</v>
      </c>
      <c r="AS280">
        <f t="shared" si="57"/>
        <v>0</v>
      </c>
      <c r="AT280">
        <f t="shared" si="58"/>
        <v>0</v>
      </c>
      <c r="AU280" s="32" t="str">
        <f t="shared" si="59"/>
        <v xml:space="preserve"> </v>
      </c>
      <c r="AV280">
        <f t="shared" si="60"/>
        <v>0</v>
      </c>
      <c r="AW280" s="32" t="str">
        <f t="shared" si="61"/>
        <v xml:space="preserve"> </v>
      </c>
      <c r="AX280" s="32" t="str" cm="1">
        <f t="array" ref="AX280">_xlfn.IFS(AQ280=0," ",AW280=20%,20%,AW280=25%,25%,AW280&lt;20%,"MV",AW280=21%,"MV",AW280=22%,"MV",AW280=23%,"MV",AW280=24%,MV)</f>
        <v xml:space="preserve"> </v>
      </c>
    </row>
    <row r="281" spans="1:50" ht="22.5">
      <c r="A281" s="3">
        <v>252</v>
      </c>
      <c r="B281" s="1" t="s">
        <v>239</v>
      </c>
      <c r="C281" s="2" t="s">
        <v>368</v>
      </c>
      <c r="D281" s="7">
        <v>11367</v>
      </c>
      <c r="E281" s="7">
        <v>2120</v>
      </c>
      <c r="F281" s="7">
        <v>563</v>
      </c>
      <c r="G281" s="7">
        <v>1706</v>
      </c>
      <c r="H281" s="7">
        <v>11232</v>
      </c>
      <c r="I281" s="7">
        <v>1699</v>
      </c>
      <c r="J281" s="7">
        <v>1535</v>
      </c>
      <c r="K281" s="7">
        <v>5056</v>
      </c>
      <c r="L281" s="7">
        <v>5851</v>
      </c>
      <c r="M281" s="7">
        <v>955</v>
      </c>
      <c r="N281" s="7">
        <v>1430</v>
      </c>
      <c r="O281" s="7">
        <v>1675</v>
      </c>
      <c r="P281" s="7">
        <v>1473</v>
      </c>
      <c r="Q281" s="7">
        <v>19637</v>
      </c>
      <c r="R281" s="7">
        <v>1610</v>
      </c>
      <c r="S281" s="7">
        <v>1451</v>
      </c>
      <c r="T281" s="7">
        <v>1193</v>
      </c>
      <c r="U281" s="31">
        <v>969</v>
      </c>
      <c r="V281" s="7">
        <v>1483</v>
      </c>
      <c r="W281" s="7">
        <v>1112</v>
      </c>
      <c r="X281" s="7">
        <v>6827</v>
      </c>
      <c r="Y281" s="7">
        <v>1425</v>
      </c>
      <c r="Z281" s="7">
        <v>1768</v>
      </c>
      <c r="AA281" s="7">
        <v>6502</v>
      </c>
      <c r="AB281" s="7">
        <v>1762</v>
      </c>
      <c r="AC281" s="7">
        <v>3193</v>
      </c>
      <c r="AE281" s="76">
        <f t="shared" si="52"/>
        <v>19637</v>
      </c>
      <c r="AF281" s="8">
        <f t="shared" si="53"/>
        <v>563</v>
      </c>
      <c r="AG281" s="19">
        <f t="shared" si="54"/>
        <v>450.4</v>
      </c>
      <c r="AH281" s="19">
        <f t="shared" si="55"/>
        <v>422.25</v>
      </c>
      <c r="AM281">
        <f t="shared" si="56"/>
        <v>0</v>
      </c>
      <c r="AS281">
        <f t="shared" si="57"/>
        <v>0</v>
      </c>
      <c r="AT281">
        <f t="shared" si="58"/>
        <v>0</v>
      </c>
      <c r="AU281" s="32" t="str">
        <f t="shared" si="59"/>
        <v xml:space="preserve"> </v>
      </c>
      <c r="AV281">
        <f t="shared" si="60"/>
        <v>0</v>
      </c>
      <c r="AW281" s="32" t="str">
        <f t="shared" si="61"/>
        <v xml:space="preserve"> </v>
      </c>
      <c r="AX281" s="32" t="str" cm="1">
        <f t="array" ref="AX281">_xlfn.IFS(AQ281=0," ",AW281=20%,20%,AW281=25%,25%,AW281&lt;20%,"MV",AW281=21%,"MV",AW281=22%,"MV",AW281=23%,"MV",AW281=24%,MV)</f>
        <v xml:space="preserve"> </v>
      </c>
    </row>
    <row r="282" spans="1:50">
      <c r="A282" s="3">
        <v>253</v>
      </c>
      <c r="B282" s="1" t="s">
        <v>239</v>
      </c>
      <c r="C282" s="2" t="s">
        <v>367</v>
      </c>
      <c r="D282" s="7">
        <v>11232</v>
      </c>
      <c r="E282" s="7">
        <v>12720</v>
      </c>
      <c r="F282" s="7">
        <v>6757</v>
      </c>
      <c r="G282" s="7">
        <v>17057</v>
      </c>
      <c r="H282" s="7">
        <v>11232</v>
      </c>
      <c r="I282" s="7">
        <v>10367</v>
      </c>
      <c r="J282" s="7">
        <v>8908</v>
      </c>
      <c r="K282" s="7">
        <v>15307</v>
      </c>
      <c r="L282" s="7">
        <v>58521</v>
      </c>
      <c r="M282" s="7">
        <v>720</v>
      </c>
      <c r="N282" s="7">
        <v>9364</v>
      </c>
      <c r="O282" s="7">
        <v>10212</v>
      </c>
      <c r="P282" s="7">
        <v>32615</v>
      </c>
      <c r="Q282" s="7">
        <v>32511</v>
      </c>
      <c r="R282" s="7">
        <v>6437</v>
      </c>
      <c r="S282" s="7">
        <v>8705</v>
      </c>
      <c r="T282" s="7">
        <v>6715</v>
      </c>
      <c r="U282" s="31">
        <v>23278</v>
      </c>
      <c r="V282" s="7">
        <v>8900</v>
      </c>
      <c r="W282" s="7">
        <v>3007</v>
      </c>
      <c r="X282" s="7">
        <v>13655</v>
      </c>
      <c r="Y282" s="7">
        <v>11604</v>
      </c>
      <c r="Z282" s="7">
        <v>10728</v>
      </c>
      <c r="AA282" s="7">
        <v>17167</v>
      </c>
      <c r="AB282" s="7">
        <v>17664</v>
      </c>
      <c r="AC282" s="7">
        <v>10052</v>
      </c>
      <c r="AE282" s="76">
        <f t="shared" si="52"/>
        <v>58521</v>
      </c>
      <c r="AF282" s="8">
        <f t="shared" si="53"/>
        <v>720</v>
      </c>
      <c r="AG282" s="19">
        <f t="shared" si="54"/>
        <v>576</v>
      </c>
      <c r="AH282" s="19">
        <f t="shared" si="55"/>
        <v>540</v>
      </c>
      <c r="AM282">
        <f t="shared" si="56"/>
        <v>0</v>
      </c>
      <c r="AS282">
        <f t="shared" si="57"/>
        <v>0</v>
      </c>
      <c r="AT282">
        <f t="shared" si="58"/>
        <v>0</v>
      </c>
      <c r="AU282" s="32" t="str">
        <f t="shared" si="59"/>
        <v xml:space="preserve"> </v>
      </c>
      <c r="AV282">
        <f t="shared" si="60"/>
        <v>0</v>
      </c>
      <c r="AW282" s="32" t="str">
        <f t="shared" si="61"/>
        <v xml:space="preserve"> </v>
      </c>
      <c r="AX282" s="32" t="str" cm="1">
        <f t="array" ref="AX282">_xlfn.IFS(AQ282=0," ",AW282=20%,20%,AW282=25%,25%,AW282&lt;20%,"MV",AW282=21%,"MV",AW282=22%,"MV",AW282=23%,"MV",AW282=24%,MV)</f>
        <v xml:space="preserve"> </v>
      </c>
    </row>
    <row r="283" spans="1:50" ht="22.5">
      <c r="A283" s="3">
        <v>254</v>
      </c>
      <c r="B283" s="1" t="s">
        <v>257</v>
      </c>
      <c r="C283" s="2" t="s">
        <v>368</v>
      </c>
      <c r="D283" s="7">
        <v>554</v>
      </c>
      <c r="E283" s="7">
        <v>3393</v>
      </c>
      <c r="F283" s="7">
        <v>1151</v>
      </c>
      <c r="G283" s="7">
        <v>3518</v>
      </c>
      <c r="H283" s="7">
        <v>633</v>
      </c>
      <c r="I283" s="7">
        <v>3689</v>
      </c>
      <c r="J283" s="7">
        <v>2896</v>
      </c>
      <c r="K283" s="7">
        <v>43857</v>
      </c>
      <c r="L283" s="7">
        <v>15605</v>
      </c>
      <c r="M283" s="7">
        <v>6992</v>
      </c>
      <c r="N283" s="7">
        <v>2210</v>
      </c>
      <c r="O283" s="7">
        <v>3635</v>
      </c>
      <c r="P283" s="7">
        <v>1169</v>
      </c>
      <c r="Q283" s="7">
        <v>19637</v>
      </c>
      <c r="R283" s="7">
        <v>4417</v>
      </c>
      <c r="S283" s="7">
        <v>3547</v>
      </c>
      <c r="T283" s="7">
        <v>2589</v>
      </c>
      <c r="U283" s="31">
        <v>1403</v>
      </c>
      <c r="V283" s="7">
        <v>4352</v>
      </c>
      <c r="W283" s="7">
        <v>1601</v>
      </c>
      <c r="X283" s="7">
        <v>10728</v>
      </c>
      <c r="Y283" s="7">
        <v>2097</v>
      </c>
      <c r="Z283" s="7">
        <v>3810</v>
      </c>
      <c r="AA283" s="7">
        <v>6502</v>
      </c>
      <c r="AB283" s="7">
        <v>3823</v>
      </c>
      <c r="AC283" s="7">
        <v>6520</v>
      </c>
      <c r="AE283" s="76">
        <f t="shared" si="52"/>
        <v>43857</v>
      </c>
      <c r="AF283" s="8">
        <f t="shared" si="53"/>
        <v>554</v>
      </c>
      <c r="AG283" s="19">
        <f t="shared" si="54"/>
        <v>443.2</v>
      </c>
      <c r="AH283" s="19">
        <f t="shared" si="55"/>
        <v>415.5</v>
      </c>
      <c r="AM283">
        <f t="shared" si="56"/>
        <v>0</v>
      </c>
      <c r="AS283">
        <f t="shared" si="57"/>
        <v>0</v>
      </c>
      <c r="AT283">
        <f t="shared" si="58"/>
        <v>0</v>
      </c>
      <c r="AU283" s="32" t="str">
        <f t="shared" si="59"/>
        <v xml:space="preserve"> </v>
      </c>
      <c r="AV283">
        <f t="shared" si="60"/>
        <v>0</v>
      </c>
      <c r="AW283" s="32" t="str">
        <f t="shared" si="61"/>
        <v xml:space="preserve"> </v>
      </c>
      <c r="AX283" s="32" t="str" cm="1">
        <f t="array" ref="AX283">_xlfn.IFS(AQ283=0," ",AW283=20%,20%,AW283=25%,25%,AW283&lt;20%,"MV",AW283=21%,"MV",AW283=22%,"MV",AW283=23%,"MV",AW283=24%,MV)</f>
        <v xml:space="preserve"> </v>
      </c>
    </row>
    <row r="284" spans="1:50">
      <c r="A284" s="3">
        <v>255</v>
      </c>
      <c r="B284" s="1" t="s">
        <v>257</v>
      </c>
      <c r="C284" s="2" t="s">
        <v>367</v>
      </c>
      <c r="D284" s="7">
        <v>554</v>
      </c>
      <c r="E284" s="7">
        <v>20359</v>
      </c>
      <c r="F284" s="7">
        <v>13805</v>
      </c>
      <c r="G284" s="7">
        <v>21109</v>
      </c>
      <c r="H284" s="7">
        <v>633</v>
      </c>
      <c r="I284" s="7">
        <v>21646</v>
      </c>
      <c r="J284" s="7">
        <v>14994</v>
      </c>
      <c r="K284" s="7">
        <v>132778</v>
      </c>
      <c r="L284" s="7">
        <v>15605</v>
      </c>
      <c r="M284" s="7">
        <v>3642</v>
      </c>
      <c r="N284" s="7">
        <v>14565</v>
      </c>
      <c r="O284" s="7">
        <v>21321</v>
      </c>
      <c r="P284" s="7">
        <v>25906</v>
      </c>
      <c r="Q284" s="7">
        <v>41354</v>
      </c>
      <c r="R284" s="7">
        <v>17666</v>
      </c>
      <c r="S284" s="7">
        <v>21280</v>
      </c>
      <c r="T284" s="7">
        <v>14020</v>
      </c>
      <c r="U284" s="31">
        <v>33682</v>
      </c>
      <c r="V284" s="7">
        <v>26117</v>
      </c>
      <c r="W284" s="7">
        <v>9988</v>
      </c>
      <c r="X284" s="7">
        <v>21458</v>
      </c>
      <c r="Y284" s="7">
        <v>15775</v>
      </c>
      <c r="Z284" s="7">
        <v>22420</v>
      </c>
      <c r="AA284" s="7">
        <v>41614</v>
      </c>
      <c r="AB284" s="7">
        <v>22422</v>
      </c>
      <c r="AC284" s="7">
        <v>22843</v>
      </c>
      <c r="AE284" s="76">
        <f t="shared" si="52"/>
        <v>132778</v>
      </c>
      <c r="AF284" s="8">
        <f t="shared" si="53"/>
        <v>554</v>
      </c>
      <c r="AG284" s="19">
        <f t="shared" si="54"/>
        <v>443.2</v>
      </c>
      <c r="AH284" s="19">
        <f t="shared" si="55"/>
        <v>415.5</v>
      </c>
      <c r="AM284">
        <f t="shared" si="56"/>
        <v>0</v>
      </c>
      <c r="AS284">
        <f t="shared" si="57"/>
        <v>0</v>
      </c>
      <c r="AT284">
        <f t="shared" si="58"/>
        <v>0</v>
      </c>
      <c r="AU284" s="32" t="str">
        <f t="shared" si="59"/>
        <v xml:space="preserve"> </v>
      </c>
      <c r="AV284">
        <f t="shared" si="60"/>
        <v>0</v>
      </c>
      <c r="AW284" s="32" t="str">
        <f t="shared" si="61"/>
        <v xml:space="preserve"> </v>
      </c>
      <c r="AX284" s="32" t="str" cm="1">
        <f t="array" ref="AX284">_xlfn.IFS(AQ284=0," ",AW284=20%,20%,AW284=25%,25%,AW284&lt;20%,"MV",AW284=21%,"MV",AW284=22%,"MV",AW284=23%,"MV",AW284=24%,MV)</f>
        <v xml:space="preserve"> </v>
      </c>
    </row>
    <row r="285" spans="1:50" ht="22.5">
      <c r="A285" s="3">
        <v>256</v>
      </c>
      <c r="B285" s="1" t="s">
        <v>258</v>
      </c>
      <c r="C285" s="2" t="s">
        <v>368</v>
      </c>
      <c r="D285" s="7">
        <v>6600</v>
      </c>
      <c r="E285" s="7">
        <v>32051</v>
      </c>
      <c r="F285" s="7">
        <v>12056</v>
      </c>
      <c r="G285" s="7">
        <v>44107</v>
      </c>
      <c r="H285" s="7">
        <v>7543</v>
      </c>
      <c r="I285" s="7">
        <v>51175</v>
      </c>
      <c r="J285" s="7">
        <v>43695</v>
      </c>
      <c r="K285" s="7">
        <v>42166</v>
      </c>
      <c r="L285" s="7">
        <v>14955</v>
      </c>
      <c r="M285" s="7">
        <v>35407</v>
      </c>
      <c r="N285" s="7">
        <v>24969</v>
      </c>
      <c r="O285" s="7">
        <v>50410</v>
      </c>
      <c r="P285" s="7">
        <v>11697</v>
      </c>
      <c r="Q285" s="7">
        <v>15475</v>
      </c>
      <c r="R285" s="7">
        <v>51060</v>
      </c>
      <c r="S285" s="7">
        <v>40914</v>
      </c>
      <c r="T285" s="7">
        <v>35910</v>
      </c>
      <c r="U285" s="31">
        <v>7363</v>
      </c>
      <c r="V285" s="7">
        <v>26753</v>
      </c>
      <c r="W285" s="7">
        <v>63085</v>
      </c>
      <c r="X285" s="7">
        <v>109239</v>
      </c>
      <c r="Y285" s="7">
        <v>31875</v>
      </c>
      <c r="Z285" s="7">
        <v>53162</v>
      </c>
      <c r="AA285" s="7">
        <v>65023</v>
      </c>
      <c r="AB285" s="7">
        <v>53013</v>
      </c>
      <c r="AC285" s="7">
        <v>27635</v>
      </c>
      <c r="AE285" s="76">
        <f t="shared" si="52"/>
        <v>109239</v>
      </c>
      <c r="AF285" s="8">
        <f t="shared" si="53"/>
        <v>6600</v>
      </c>
      <c r="AG285" s="19">
        <f t="shared" si="54"/>
        <v>5280</v>
      </c>
      <c r="AH285" s="19">
        <f t="shared" si="55"/>
        <v>4950</v>
      </c>
      <c r="AM285">
        <f t="shared" si="56"/>
        <v>0</v>
      </c>
      <c r="AS285">
        <f t="shared" si="57"/>
        <v>0</v>
      </c>
      <c r="AT285">
        <f t="shared" si="58"/>
        <v>0</v>
      </c>
      <c r="AU285" s="32" t="str">
        <f t="shared" si="59"/>
        <v xml:space="preserve"> </v>
      </c>
      <c r="AV285">
        <f t="shared" si="60"/>
        <v>0</v>
      </c>
      <c r="AW285" s="32" t="str">
        <f t="shared" si="61"/>
        <v xml:space="preserve"> </v>
      </c>
      <c r="AX285" s="32" t="str" cm="1">
        <f t="array" ref="AX285">_xlfn.IFS(AQ285=0," ",AW285=20%,20%,AW285=25%,25%,AW285&lt;20%,"MV",AW285=21%,"MV",AW285=22%,"MV",AW285=23%,"MV",AW285=24%,MV)</f>
        <v xml:space="preserve"> </v>
      </c>
    </row>
    <row r="286" spans="1:50">
      <c r="A286" s="3">
        <v>257</v>
      </c>
      <c r="B286" s="1" t="s">
        <v>258</v>
      </c>
      <c r="C286" s="2" t="s">
        <v>367</v>
      </c>
      <c r="D286" s="7">
        <v>6600</v>
      </c>
      <c r="E286" s="7">
        <v>256407</v>
      </c>
      <c r="F286" s="7">
        <v>144672</v>
      </c>
      <c r="G286" s="7">
        <v>264642</v>
      </c>
      <c r="H286" s="7">
        <v>7543</v>
      </c>
      <c r="I286" s="7">
        <v>307050</v>
      </c>
      <c r="J286" s="7">
        <v>245786</v>
      </c>
      <c r="K286" s="7">
        <v>276620</v>
      </c>
      <c r="L286" s="7">
        <v>141750</v>
      </c>
      <c r="M286" s="7">
        <v>88429</v>
      </c>
      <c r="N286" s="7">
        <v>212235</v>
      </c>
      <c r="O286" s="7">
        <v>302462</v>
      </c>
      <c r="P286" s="7">
        <v>280742</v>
      </c>
      <c r="Q286" s="7">
        <v>184275</v>
      </c>
      <c r="R286" s="7">
        <v>204236</v>
      </c>
      <c r="S286" s="7">
        <v>245480</v>
      </c>
      <c r="T286" s="7">
        <v>198886</v>
      </c>
      <c r="U286" s="31">
        <v>176732</v>
      </c>
      <c r="V286" s="7">
        <v>204106</v>
      </c>
      <c r="W286" s="7">
        <v>221207</v>
      </c>
      <c r="X286" s="7">
        <v>218477</v>
      </c>
      <c r="Y286" s="7">
        <v>253464</v>
      </c>
      <c r="Z286" s="7">
        <v>317897</v>
      </c>
      <c r="AA286" s="7">
        <v>335519</v>
      </c>
      <c r="AB286" s="7">
        <v>318090</v>
      </c>
      <c r="AC286" s="7">
        <v>110539</v>
      </c>
      <c r="AE286" s="76">
        <f t="shared" ref="AE286:AE349" si="62">MAX(D286:AC286)</f>
        <v>335519</v>
      </c>
      <c r="AF286" s="8">
        <f t="shared" ref="AF286:AF349" si="63">MIN(D286:AC286)</f>
        <v>6600</v>
      </c>
      <c r="AG286" s="19">
        <f t="shared" ref="AG286:AG349" si="64">AF286-(AF286*$AG$3)</f>
        <v>5280</v>
      </c>
      <c r="AH286" s="19">
        <f t="shared" ref="AH286:AH349" si="65">AF286-(AF286*$AH$3)</f>
        <v>4950</v>
      </c>
      <c r="AM286">
        <f t="shared" si="56"/>
        <v>0</v>
      </c>
      <c r="AS286">
        <f t="shared" si="57"/>
        <v>0</v>
      </c>
      <c r="AT286">
        <f t="shared" si="58"/>
        <v>0</v>
      </c>
      <c r="AU286" s="32" t="str">
        <f t="shared" si="59"/>
        <v xml:space="preserve"> </v>
      </c>
      <c r="AV286">
        <f t="shared" si="60"/>
        <v>0</v>
      </c>
      <c r="AW286" s="32" t="str">
        <f t="shared" si="61"/>
        <v xml:space="preserve"> </v>
      </c>
      <c r="AX286" s="32" t="str" cm="1">
        <f t="array" ref="AX286">_xlfn.IFS(AQ286=0," ",AW286=20%,20%,AW286=25%,25%,AW286&lt;20%,"MV",AW286=21%,"MV",AW286=22%,"MV",AW286=23%,"MV",AW286=24%,MV)</f>
        <v xml:space="preserve"> </v>
      </c>
    </row>
    <row r="287" spans="1:50" ht="22.5">
      <c r="A287" s="3">
        <v>258</v>
      </c>
      <c r="B287" s="1" t="s">
        <v>399</v>
      </c>
      <c r="C287" s="2" t="s">
        <v>368</v>
      </c>
      <c r="D287" s="7">
        <v>12435</v>
      </c>
      <c r="E287" s="7">
        <v>65023</v>
      </c>
      <c r="F287" s="7">
        <v>21848</v>
      </c>
      <c r="G287" s="7">
        <v>30216</v>
      </c>
      <c r="H287" s="7">
        <v>14210</v>
      </c>
      <c r="I287" s="7">
        <v>75056</v>
      </c>
      <c r="J287" s="7">
        <v>65283</v>
      </c>
      <c r="K287" s="7">
        <v>287380</v>
      </c>
      <c r="L287" s="7">
        <v>16256</v>
      </c>
      <c r="M287" s="7">
        <v>15482</v>
      </c>
      <c r="N287" s="7">
        <v>38754</v>
      </c>
      <c r="O287" s="7">
        <v>73935</v>
      </c>
      <c r="P287" s="7">
        <v>20151</v>
      </c>
      <c r="Q287" s="7">
        <v>118732</v>
      </c>
      <c r="R287" s="7">
        <v>64372</v>
      </c>
      <c r="S287" s="7">
        <v>70022</v>
      </c>
      <c r="T287" s="7">
        <v>52669</v>
      </c>
      <c r="U287" s="31">
        <v>4870</v>
      </c>
      <c r="V287" s="7">
        <v>75765</v>
      </c>
      <c r="W287" s="7">
        <v>38754</v>
      </c>
      <c r="X287" s="7">
        <v>165808</v>
      </c>
      <c r="Y287" s="7">
        <v>60393</v>
      </c>
      <c r="Z287" s="7">
        <v>77832</v>
      </c>
      <c r="AA287" s="7">
        <v>78028</v>
      </c>
      <c r="AB287" s="7">
        <v>77756</v>
      </c>
      <c r="AC287" s="7">
        <v>113790</v>
      </c>
      <c r="AE287" s="76">
        <f t="shared" si="62"/>
        <v>287380</v>
      </c>
      <c r="AF287" s="8">
        <f t="shared" si="63"/>
        <v>4870</v>
      </c>
      <c r="AG287" s="19">
        <f t="shared" si="64"/>
        <v>3896</v>
      </c>
      <c r="AH287" s="19">
        <f t="shared" si="65"/>
        <v>3652.5</v>
      </c>
      <c r="AM287">
        <f t="shared" si="56"/>
        <v>0</v>
      </c>
      <c r="AS287">
        <f t="shared" si="57"/>
        <v>0</v>
      </c>
      <c r="AT287">
        <f t="shared" si="58"/>
        <v>0</v>
      </c>
      <c r="AU287" s="32" t="str">
        <f t="shared" si="59"/>
        <v xml:space="preserve"> </v>
      </c>
      <c r="AV287">
        <f t="shared" si="60"/>
        <v>0</v>
      </c>
      <c r="AW287" s="32" t="str">
        <f t="shared" si="61"/>
        <v xml:space="preserve"> </v>
      </c>
      <c r="AX287" s="32" t="str" cm="1">
        <f t="array" ref="AX287">_xlfn.IFS(AQ287=0," ",AW287=20%,20%,AW287=25%,25%,AW287&lt;20%,"MV",AW287=21%,"MV",AW287=22%,"MV",AW287=23%,"MV",AW287=24%,MV)</f>
        <v xml:space="preserve"> </v>
      </c>
    </row>
    <row r="288" spans="1:50">
      <c r="A288" s="3">
        <v>259</v>
      </c>
      <c r="B288" s="1" t="s">
        <v>399</v>
      </c>
      <c r="C288" s="2" t="s">
        <v>367</v>
      </c>
      <c r="D288" s="7">
        <v>12435</v>
      </c>
      <c r="E288" s="7">
        <v>390137</v>
      </c>
      <c r="F288" s="7">
        <v>262172</v>
      </c>
      <c r="G288" s="7">
        <v>302161</v>
      </c>
      <c r="H288" s="7">
        <v>14210</v>
      </c>
      <c r="I288" s="7">
        <v>414106</v>
      </c>
      <c r="J288" s="7">
        <v>357625</v>
      </c>
      <c r="K288" s="7">
        <v>870063</v>
      </c>
      <c r="L288" s="7">
        <v>195068</v>
      </c>
      <c r="M288" s="7">
        <v>150481</v>
      </c>
      <c r="N288" s="7">
        <v>272836</v>
      </c>
      <c r="O288" s="7">
        <v>407918</v>
      </c>
      <c r="P288" s="7">
        <v>483614</v>
      </c>
      <c r="Q288" s="7">
        <v>446187</v>
      </c>
      <c r="R288" s="7">
        <v>257491</v>
      </c>
      <c r="S288" s="7">
        <v>420136</v>
      </c>
      <c r="T288" s="7">
        <v>268232</v>
      </c>
      <c r="U288" s="31">
        <v>116911</v>
      </c>
      <c r="V288" s="7">
        <v>909182</v>
      </c>
      <c r="W288" s="7">
        <v>493914</v>
      </c>
      <c r="X288" s="7">
        <v>331617</v>
      </c>
      <c r="Y288" s="7">
        <v>360677</v>
      </c>
      <c r="Z288" s="7">
        <v>430022</v>
      </c>
      <c r="AA288" s="7">
        <v>390137</v>
      </c>
      <c r="AB288" s="7">
        <v>429000</v>
      </c>
      <c r="AC288" s="7">
        <v>455159</v>
      </c>
      <c r="AE288" s="76">
        <f t="shared" si="62"/>
        <v>909182</v>
      </c>
      <c r="AF288" s="8">
        <f t="shared" si="63"/>
        <v>12435</v>
      </c>
      <c r="AG288" s="19">
        <f t="shared" si="64"/>
        <v>9948</v>
      </c>
      <c r="AH288" s="19">
        <f t="shared" si="65"/>
        <v>9326.25</v>
      </c>
      <c r="AM288">
        <f t="shared" si="56"/>
        <v>0</v>
      </c>
      <c r="AS288">
        <f t="shared" si="57"/>
        <v>0</v>
      </c>
      <c r="AT288">
        <f t="shared" si="58"/>
        <v>0</v>
      </c>
      <c r="AU288" s="32" t="str">
        <f t="shared" si="59"/>
        <v xml:space="preserve"> </v>
      </c>
      <c r="AV288">
        <f t="shared" si="60"/>
        <v>0</v>
      </c>
      <c r="AW288" s="32" t="str">
        <f t="shared" si="61"/>
        <v xml:space="preserve"> </v>
      </c>
      <c r="AX288" s="32" t="str" cm="1">
        <f t="array" ref="AX288">_xlfn.IFS(AQ288=0," ",AW288=20%,20%,AW288=25%,25%,AW288&lt;20%,"MV",AW288=21%,"MV",AW288=22%,"MV",AW288=23%,"MV",AW288=24%,MV)</f>
        <v xml:space="preserve"> </v>
      </c>
    </row>
    <row r="289" spans="1:50" ht="22.5">
      <c r="A289" s="3">
        <v>260</v>
      </c>
      <c r="B289" s="1" t="s">
        <v>400</v>
      </c>
      <c r="C289" s="2" t="s">
        <v>368</v>
      </c>
      <c r="D289" s="7">
        <v>6217</v>
      </c>
      <c r="E289" s="7">
        <v>32511</v>
      </c>
      <c r="F289" s="7">
        <v>10924</v>
      </c>
      <c r="G289" s="7">
        <v>60432</v>
      </c>
      <c r="H289" s="7">
        <v>7105</v>
      </c>
      <c r="I289" s="7">
        <v>41411</v>
      </c>
      <c r="J289" s="7">
        <v>29780</v>
      </c>
      <c r="K289" s="7">
        <v>143691</v>
      </c>
      <c r="L289" s="7">
        <v>13655</v>
      </c>
      <c r="M289" s="7">
        <v>6375</v>
      </c>
      <c r="N289" s="7">
        <v>23929</v>
      </c>
      <c r="O289" s="7">
        <v>40792</v>
      </c>
      <c r="P289" s="7">
        <v>6495</v>
      </c>
      <c r="Q289" s="7">
        <v>59431</v>
      </c>
      <c r="R289" s="7">
        <v>46491</v>
      </c>
      <c r="S289" s="7">
        <v>24181</v>
      </c>
      <c r="T289" s="7">
        <v>29059</v>
      </c>
      <c r="U289" s="31">
        <v>5033</v>
      </c>
      <c r="V289" s="7">
        <v>75765</v>
      </c>
      <c r="W289" s="7">
        <v>38754</v>
      </c>
      <c r="X289" s="7">
        <v>82904</v>
      </c>
      <c r="Y289" s="7">
        <v>35229</v>
      </c>
      <c r="Z289" s="7">
        <v>42732</v>
      </c>
      <c r="AA289" s="7">
        <v>65023</v>
      </c>
      <c r="AB289" s="7">
        <v>42900</v>
      </c>
      <c r="AC289" s="7">
        <v>38039</v>
      </c>
      <c r="AE289" s="76">
        <f t="shared" si="62"/>
        <v>143691</v>
      </c>
      <c r="AF289" s="8">
        <f t="shared" si="63"/>
        <v>5033</v>
      </c>
      <c r="AG289" s="19">
        <f t="shared" si="64"/>
        <v>4026.4</v>
      </c>
      <c r="AH289" s="19">
        <f t="shared" si="65"/>
        <v>3774.75</v>
      </c>
      <c r="AM289">
        <f t="shared" si="56"/>
        <v>0</v>
      </c>
      <c r="AS289">
        <f t="shared" si="57"/>
        <v>0</v>
      </c>
      <c r="AT289">
        <f t="shared" si="58"/>
        <v>0</v>
      </c>
      <c r="AU289" s="32" t="str">
        <f t="shared" si="59"/>
        <v xml:space="preserve"> </v>
      </c>
      <c r="AV289">
        <f t="shared" si="60"/>
        <v>0</v>
      </c>
      <c r="AW289" s="32" t="str">
        <f t="shared" si="61"/>
        <v xml:space="preserve"> </v>
      </c>
      <c r="AX289" s="32" t="str" cm="1">
        <f t="array" ref="AX289">_xlfn.IFS(AQ289=0," ",AW289=20%,20%,AW289=25%,25%,AW289&lt;20%,"MV",AW289=21%,"MV",AW289=22%,"MV",AW289=23%,"MV",AW289=24%,MV)</f>
        <v xml:space="preserve"> </v>
      </c>
    </row>
    <row r="290" spans="1:50">
      <c r="A290" s="3">
        <v>261</v>
      </c>
      <c r="B290" s="1" t="s">
        <v>400</v>
      </c>
      <c r="C290" s="2" t="s">
        <v>367</v>
      </c>
      <c r="D290" s="7">
        <v>6217</v>
      </c>
      <c r="E290" s="7">
        <v>195068</v>
      </c>
      <c r="F290" s="7">
        <v>131087</v>
      </c>
      <c r="G290" s="7">
        <v>604322</v>
      </c>
      <c r="H290" s="7">
        <v>7105</v>
      </c>
      <c r="I290" s="7">
        <v>204719</v>
      </c>
      <c r="J290" s="7">
        <v>161517</v>
      </c>
      <c r="K290" s="7">
        <v>435031</v>
      </c>
      <c r="L290" s="7">
        <v>169060</v>
      </c>
      <c r="M290" s="7">
        <v>61963</v>
      </c>
      <c r="N290" s="7">
        <v>146171</v>
      </c>
      <c r="O290" s="7">
        <v>201659</v>
      </c>
      <c r="P290" s="7">
        <v>155898</v>
      </c>
      <c r="Q290" s="7">
        <v>223159</v>
      </c>
      <c r="R290" s="7">
        <v>185966</v>
      </c>
      <c r="S290" s="7">
        <v>145082</v>
      </c>
      <c r="T290" s="7">
        <v>132604</v>
      </c>
      <c r="U290" s="31">
        <v>120812</v>
      </c>
      <c r="V290" s="7">
        <v>454592</v>
      </c>
      <c r="W290" s="7">
        <v>493914</v>
      </c>
      <c r="X290" s="7">
        <v>165808</v>
      </c>
      <c r="Y290" s="7">
        <v>180338</v>
      </c>
      <c r="Z290" s="7">
        <v>211545</v>
      </c>
      <c r="AA290" s="7">
        <v>234083</v>
      </c>
      <c r="AB290" s="7">
        <v>212079</v>
      </c>
      <c r="AC290" s="7">
        <v>152153</v>
      </c>
      <c r="AE290" s="76">
        <f t="shared" si="62"/>
        <v>604322</v>
      </c>
      <c r="AF290" s="8">
        <f t="shared" si="63"/>
        <v>6217</v>
      </c>
      <c r="AG290" s="19">
        <f t="shared" si="64"/>
        <v>4973.6000000000004</v>
      </c>
      <c r="AH290" s="19">
        <f t="shared" si="65"/>
        <v>4662.75</v>
      </c>
      <c r="AM290">
        <f t="shared" si="56"/>
        <v>0</v>
      </c>
      <c r="AS290">
        <f t="shared" si="57"/>
        <v>0</v>
      </c>
      <c r="AT290">
        <f t="shared" si="58"/>
        <v>0</v>
      </c>
      <c r="AU290" s="32" t="str">
        <f t="shared" si="59"/>
        <v xml:space="preserve"> </v>
      </c>
      <c r="AV290">
        <f t="shared" si="60"/>
        <v>0</v>
      </c>
      <c r="AW290" s="32" t="str">
        <f t="shared" si="61"/>
        <v xml:space="preserve"> </v>
      </c>
      <c r="AX290" s="32" t="str" cm="1">
        <f t="array" ref="AX290">_xlfn.IFS(AQ290=0," ",AW290=20%,20%,AW290=25%,25%,AW290&lt;20%,"MV",AW290=21%,"MV",AW290=22%,"MV",AW290=23%,"MV",AW290=24%,MV)</f>
        <v xml:space="preserve"> </v>
      </c>
    </row>
    <row r="291" spans="1:50" ht="22.5">
      <c r="A291" s="3">
        <v>262</v>
      </c>
      <c r="B291" s="1" t="s">
        <v>259</v>
      </c>
      <c r="C291" s="2" t="s">
        <v>368</v>
      </c>
      <c r="D291" s="7">
        <v>387</v>
      </c>
      <c r="E291" s="7">
        <v>2525</v>
      </c>
      <c r="F291" s="7">
        <v>529</v>
      </c>
      <c r="G291" s="7">
        <v>1217</v>
      </c>
      <c r="H291" s="7">
        <v>443</v>
      </c>
      <c r="I291" s="7">
        <v>2728</v>
      </c>
      <c r="J291" s="7">
        <v>3298</v>
      </c>
      <c r="K291" s="7">
        <v>7309</v>
      </c>
      <c r="L291" s="7">
        <v>456</v>
      </c>
      <c r="M291" s="7">
        <v>3634</v>
      </c>
      <c r="N291" s="7">
        <v>1430</v>
      </c>
      <c r="O291" s="7">
        <v>2688</v>
      </c>
      <c r="P291" s="7">
        <v>832</v>
      </c>
      <c r="Q291" s="7">
        <v>910</v>
      </c>
      <c r="R291" s="7">
        <v>2379</v>
      </c>
      <c r="S291" s="7">
        <v>2144</v>
      </c>
      <c r="T291" s="7">
        <v>1916</v>
      </c>
      <c r="U291" s="31">
        <v>2324</v>
      </c>
      <c r="V291" s="7">
        <v>1612</v>
      </c>
      <c r="W291" s="7">
        <v>854</v>
      </c>
      <c r="X291" s="7">
        <v>6827</v>
      </c>
      <c r="Y291" s="7">
        <v>2012</v>
      </c>
      <c r="Z291" s="7">
        <v>2809</v>
      </c>
      <c r="AA291" s="7">
        <v>9103</v>
      </c>
      <c r="AB291" s="7">
        <v>2827</v>
      </c>
      <c r="AC291" s="7">
        <v>1955</v>
      </c>
      <c r="AE291" s="76">
        <f t="shared" si="62"/>
        <v>9103</v>
      </c>
      <c r="AF291" s="8">
        <f t="shared" si="63"/>
        <v>387</v>
      </c>
      <c r="AG291" s="19">
        <f t="shared" si="64"/>
        <v>309.60000000000002</v>
      </c>
      <c r="AH291" s="19">
        <f t="shared" si="65"/>
        <v>290.25</v>
      </c>
      <c r="AM291">
        <f t="shared" si="56"/>
        <v>0</v>
      </c>
      <c r="AS291">
        <f t="shared" si="57"/>
        <v>0</v>
      </c>
      <c r="AT291">
        <f t="shared" si="58"/>
        <v>0</v>
      </c>
      <c r="AU291" s="32" t="str">
        <f t="shared" si="59"/>
        <v xml:space="preserve"> </v>
      </c>
      <c r="AV291">
        <f t="shared" si="60"/>
        <v>0</v>
      </c>
      <c r="AW291" s="32" t="str">
        <f t="shared" si="61"/>
        <v xml:space="preserve"> </v>
      </c>
      <c r="AX291" s="32" t="str" cm="1">
        <f t="array" ref="AX291">_xlfn.IFS(AQ291=0," ",AW291=20%,20%,AW291=25%,25%,AW291&lt;20%,"MV",AW291=21%,"MV",AW291=22%,"MV",AW291=23%,"MV",AW291=24%,MV)</f>
        <v xml:space="preserve"> </v>
      </c>
    </row>
    <row r="292" spans="1:50">
      <c r="A292" s="3">
        <v>263</v>
      </c>
      <c r="B292" s="1" t="s">
        <v>259</v>
      </c>
      <c r="C292" s="2" t="s">
        <v>367</v>
      </c>
      <c r="D292" s="7">
        <v>387</v>
      </c>
      <c r="E292" s="7">
        <v>15146</v>
      </c>
      <c r="F292" s="7">
        <v>9512</v>
      </c>
      <c r="G292" s="7">
        <v>12167</v>
      </c>
      <c r="H292" s="7">
        <v>443</v>
      </c>
      <c r="I292" s="7">
        <v>16376</v>
      </c>
      <c r="J292" s="7">
        <v>19787</v>
      </c>
      <c r="K292" s="7">
        <v>22130</v>
      </c>
      <c r="L292" s="7">
        <v>4551</v>
      </c>
      <c r="M292" s="7">
        <v>35319</v>
      </c>
      <c r="N292" s="7">
        <v>12615</v>
      </c>
      <c r="O292" s="7">
        <v>16130</v>
      </c>
      <c r="P292" s="7">
        <v>14980</v>
      </c>
      <c r="Q292" s="7">
        <v>13655</v>
      </c>
      <c r="R292" s="7">
        <v>9513</v>
      </c>
      <c r="S292" s="7">
        <v>12866</v>
      </c>
      <c r="T292" s="7">
        <v>10607</v>
      </c>
      <c r="U292" s="31">
        <v>55789</v>
      </c>
      <c r="V292" s="7">
        <v>9673</v>
      </c>
      <c r="W292" s="7">
        <v>6554</v>
      </c>
      <c r="X292" s="7">
        <v>13655</v>
      </c>
      <c r="Y292" s="7">
        <v>12965</v>
      </c>
      <c r="Z292" s="7">
        <v>16919</v>
      </c>
      <c r="AA292" s="7">
        <v>43175</v>
      </c>
      <c r="AB292" s="7">
        <v>16965</v>
      </c>
      <c r="AC292" s="7">
        <v>7821</v>
      </c>
      <c r="AE292" s="76">
        <f t="shared" si="62"/>
        <v>55789</v>
      </c>
      <c r="AF292" s="8">
        <f t="shared" si="63"/>
        <v>387</v>
      </c>
      <c r="AG292" s="19">
        <f t="shared" si="64"/>
        <v>309.60000000000002</v>
      </c>
      <c r="AH292" s="19">
        <f t="shared" si="65"/>
        <v>290.25</v>
      </c>
      <c r="AM292">
        <f t="shared" si="56"/>
        <v>0</v>
      </c>
      <c r="AS292">
        <f t="shared" si="57"/>
        <v>0</v>
      </c>
      <c r="AT292">
        <f t="shared" si="58"/>
        <v>0</v>
      </c>
      <c r="AU292" s="32" t="str">
        <f t="shared" si="59"/>
        <v xml:space="preserve"> </v>
      </c>
      <c r="AV292">
        <f t="shared" si="60"/>
        <v>0</v>
      </c>
      <c r="AW292" s="32" t="str">
        <f t="shared" si="61"/>
        <v xml:space="preserve"> </v>
      </c>
      <c r="AX292" s="32" t="str" cm="1">
        <f t="array" ref="AX292">_xlfn.IFS(AQ292=0," ",AW292=20%,20%,AW292=25%,25%,AW292&lt;20%,"MV",AW292=21%,"MV",AW292=22%,"MV",AW292=23%,"MV",AW292=24%,MV)</f>
        <v xml:space="preserve"> </v>
      </c>
    </row>
    <row r="293" spans="1:50" ht="22.5">
      <c r="A293" s="3">
        <v>264</v>
      </c>
      <c r="B293" s="1" t="s">
        <v>260</v>
      </c>
      <c r="C293" s="2" t="s">
        <v>368</v>
      </c>
      <c r="D293" s="7">
        <v>618</v>
      </c>
      <c r="E293" s="7">
        <v>11379</v>
      </c>
      <c r="F293" s="7">
        <v>5629</v>
      </c>
      <c r="G293" s="7">
        <v>3232</v>
      </c>
      <c r="H293" s="7">
        <v>705</v>
      </c>
      <c r="I293" s="7">
        <v>11702</v>
      </c>
      <c r="J293" s="7">
        <v>12224</v>
      </c>
      <c r="K293" s="7">
        <v>31483</v>
      </c>
      <c r="L293" s="7">
        <v>4265</v>
      </c>
      <c r="M293" s="7">
        <v>3642</v>
      </c>
      <c r="N293" s="7">
        <v>6632</v>
      </c>
      <c r="O293" s="7">
        <v>11528</v>
      </c>
      <c r="P293" s="7">
        <v>1139</v>
      </c>
      <c r="Q293" s="7">
        <v>6112</v>
      </c>
      <c r="R293" s="7">
        <v>13824</v>
      </c>
      <c r="S293" s="7">
        <v>11124</v>
      </c>
      <c r="T293" s="7">
        <v>8212</v>
      </c>
      <c r="U293" s="31">
        <v>2974</v>
      </c>
      <c r="V293" s="7">
        <v>11285</v>
      </c>
      <c r="W293" s="7">
        <v>2179</v>
      </c>
      <c r="X293" s="7">
        <v>36088</v>
      </c>
      <c r="Y293" s="7">
        <v>5989</v>
      </c>
      <c r="Z293" s="7">
        <v>12160</v>
      </c>
      <c r="AA293" s="7">
        <v>15605</v>
      </c>
      <c r="AB293" s="7">
        <v>12123</v>
      </c>
      <c r="AC293" s="7">
        <v>4352</v>
      </c>
      <c r="AE293" s="76">
        <f t="shared" si="62"/>
        <v>36088</v>
      </c>
      <c r="AF293" s="8">
        <f t="shared" si="63"/>
        <v>618</v>
      </c>
      <c r="AG293" s="19">
        <f t="shared" si="64"/>
        <v>494.4</v>
      </c>
      <c r="AH293" s="19">
        <f t="shared" si="65"/>
        <v>463.5</v>
      </c>
      <c r="AM293">
        <f t="shared" si="56"/>
        <v>0</v>
      </c>
      <c r="AS293">
        <f t="shared" si="57"/>
        <v>0</v>
      </c>
      <c r="AT293">
        <f t="shared" si="58"/>
        <v>0</v>
      </c>
      <c r="AU293" s="32" t="str">
        <f t="shared" si="59"/>
        <v xml:space="preserve"> </v>
      </c>
      <c r="AV293">
        <f t="shared" si="60"/>
        <v>0</v>
      </c>
      <c r="AW293" s="32" t="str">
        <f t="shared" si="61"/>
        <v xml:space="preserve"> </v>
      </c>
      <c r="AX293" s="32" t="str" cm="1">
        <f t="array" ref="AX293">_xlfn.IFS(AQ293=0," ",AW293=20%,20%,AW293=25%,25%,AW293&lt;20%,"MV",AW293=21%,"MV",AW293=22%,"MV",AW293=23%,"MV",AW293=24%,MV)</f>
        <v xml:space="preserve"> </v>
      </c>
    </row>
    <row r="294" spans="1:50">
      <c r="A294" s="3">
        <v>265</v>
      </c>
      <c r="B294" s="1" t="s">
        <v>260</v>
      </c>
      <c r="C294" s="2" t="s">
        <v>367</v>
      </c>
      <c r="D294" s="7">
        <v>618</v>
      </c>
      <c r="E294" s="7">
        <v>91032</v>
      </c>
      <c r="F294" s="7">
        <v>67562</v>
      </c>
      <c r="G294" s="7">
        <v>19387</v>
      </c>
      <c r="H294" s="7">
        <v>705</v>
      </c>
      <c r="I294" s="7">
        <v>90129</v>
      </c>
      <c r="J294" s="7">
        <v>66259</v>
      </c>
      <c r="K294" s="7">
        <v>206544</v>
      </c>
      <c r="L294" s="7">
        <v>42654</v>
      </c>
      <c r="M294" s="7">
        <v>35407</v>
      </c>
      <c r="N294" s="7">
        <v>71655</v>
      </c>
      <c r="O294" s="7">
        <v>88784</v>
      </c>
      <c r="P294" s="7">
        <v>16407</v>
      </c>
      <c r="Q294" s="7">
        <v>49287</v>
      </c>
      <c r="R294" s="7">
        <v>55297</v>
      </c>
      <c r="S294" s="7">
        <v>66738</v>
      </c>
      <c r="T294" s="7">
        <v>58379</v>
      </c>
      <c r="U294" s="31">
        <v>71395</v>
      </c>
      <c r="V294" s="7">
        <v>67706</v>
      </c>
      <c r="W294" s="7">
        <v>24228</v>
      </c>
      <c r="X294" s="7">
        <v>72176</v>
      </c>
      <c r="Y294" s="7">
        <v>37744</v>
      </c>
      <c r="Z294" s="7">
        <v>93164</v>
      </c>
      <c r="AA294" s="7">
        <v>63723</v>
      </c>
      <c r="AB294" s="7">
        <v>93371</v>
      </c>
      <c r="AC294" s="7">
        <v>17407</v>
      </c>
      <c r="AE294" s="76">
        <f t="shared" si="62"/>
        <v>206544</v>
      </c>
      <c r="AF294" s="8">
        <f t="shared" si="63"/>
        <v>618</v>
      </c>
      <c r="AG294" s="19">
        <f t="shared" si="64"/>
        <v>494.4</v>
      </c>
      <c r="AH294" s="19">
        <f t="shared" si="65"/>
        <v>463.5</v>
      </c>
      <c r="AM294">
        <f t="shared" si="56"/>
        <v>0</v>
      </c>
      <c r="AS294">
        <f t="shared" si="57"/>
        <v>0</v>
      </c>
      <c r="AT294">
        <f t="shared" si="58"/>
        <v>0</v>
      </c>
      <c r="AU294" s="32" t="str">
        <f t="shared" si="59"/>
        <v xml:space="preserve"> </v>
      </c>
      <c r="AV294">
        <f t="shared" si="60"/>
        <v>0</v>
      </c>
      <c r="AW294" s="32" t="str">
        <f t="shared" si="61"/>
        <v xml:space="preserve"> </v>
      </c>
      <c r="AX294" s="32" t="str" cm="1">
        <f t="array" ref="AX294">_xlfn.IFS(AQ294=0," ",AW294=20%,20%,AW294=25%,25%,AW294&lt;20%,"MV",AW294=21%,"MV",AW294=22%,"MV",AW294=23%,"MV",AW294=24%,MV)</f>
        <v xml:space="preserve"> </v>
      </c>
    </row>
    <row r="295" spans="1:50" ht="22.5">
      <c r="A295" s="3">
        <v>266</v>
      </c>
      <c r="B295" s="1" t="s">
        <v>261</v>
      </c>
      <c r="C295" s="2" t="s">
        <v>368</v>
      </c>
      <c r="D295" s="7">
        <v>1108</v>
      </c>
      <c r="E295" s="7">
        <v>15849</v>
      </c>
      <c r="F295" s="7">
        <v>7540</v>
      </c>
      <c r="G295" s="7">
        <v>5807</v>
      </c>
      <c r="H295" s="7">
        <v>1267</v>
      </c>
      <c r="I295" s="7">
        <v>20462</v>
      </c>
      <c r="J295" s="7">
        <v>13915</v>
      </c>
      <c r="K295" s="7">
        <v>39354</v>
      </c>
      <c r="L295" s="7">
        <v>4551</v>
      </c>
      <c r="M295" s="7">
        <v>5464</v>
      </c>
      <c r="N295" s="7">
        <v>11834</v>
      </c>
      <c r="O295" s="7">
        <v>20155</v>
      </c>
      <c r="P295" s="7">
        <v>1975</v>
      </c>
      <c r="Q295" s="7">
        <v>6892</v>
      </c>
      <c r="R295" s="7">
        <v>18512</v>
      </c>
      <c r="S295" s="7">
        <v>12509</v>
      </c>
      <c r="T295" s="7">
        <v>14358</v>
      </c>
      <c r="U295" s="31">
        <v>3569</v>
      </c>
      <c r="V295" s="7">
        <v>16120</v>
      </c>
      <c r="W295" s="7">
        <v>2717</v>
      </c>
      <c r="X295" s="7">
        <v>40965</v>
      </c>
      <c r="Y295" s="7">
        <v>6207</v>
      </c>
      <c r="Z295" s="7">
        <v>21262</v>
      </c>
      <c r="AA295" s="7">
        <v>23409</v>
      </c>
      <c r="AB295" s="7">
        <v>21199</v>
      </c>
      <c r="AC295" s="7">
        <v>5251</v>
      </c>
      <c r="AE295" s="76">
        <f t="shared" si="62"/>
        <v>40965</v>
      </c>
      <c r="AF295" s="8">
        <f t="shared" si="63"/>
        <v>1108</v>
      </c>
      <c r="AG295" s="19">
        <f t="shared" si="64"/>
        <v>886.4</v>
      </c>
      <c r="AH295" s="19">
        <f t="shared" si="65"/>
        <v>831</v>
      </c>
      <c r="AM295">
        <f t="shared" si="56"/>
        <v>0</v>
      </c>
      <c r="AS295">
        <f t="shared" si="57"/>
        <v>0</v>
      </c>
      <c r="AT295">
        <f t="shared" si="58"/>
        <v>0</v>
      </c>
      <c r="AU295" s="32" t="str">
        <f t="shared" si="59"/>
        <v xml:space="preserve"> </v>
      </c>
      <c r="AV295">
        <f t="shared" si="60"/>
        <v>0</v>
      </c>
      <c r="AW295" s="32" t="str">
        <f t="shared" si="61"/>
        <v xml:space="preserve"> </v>
      </c>
      <c r="AX295" s="32" t="str" cm="1">
        <f t="array" ref="AX295">_xlfn.IFS(AQ295=0," ",AW295=20%,20%,AW295=25%,25%,AW295&lt;20%,"MV",AW295=21%,"MV",AW295=22%,"MV",AW295=23%,"MV",AW295=24%,MV)</f>
        <v xml:space="preserve"> </v>
      </c>
    </row>
    <row r="296" spans="1:50">
      <c r="A296" s="3">
        <v>267</v>
      </c>
      <c r="B296" s="1" t="s">
        <v>261</v>
      </c>
      <c r="C296" s="2" t="s">
        <v>367</v>
      </c>
      <c r="D296" s="7">
        <v>1108</v>
      </c>
      <c r="E296" s="7">
        <v>126794</v>
      </c>
      <c r="F296" s="7">
        <v>90475</v>
      </c>
      <c r="G296" s="7">
        <v>34838</v>
      </c>
      <c r="H296" s="7">
        <v>1267</v>
      </c>
      <c r="I296" s="7">
        <v>102309</v>
      </c>
      <c r="J296" s="7">
        <v>75166</v>
      </c>
      <c r="K296" s="7">
        <v>258179</v>
      </c>
      <c r="L296" s="7">
        <v>54488</v>
      </c>
      <c r="M296" s="7">
        <v>53110</v>
      </c>
      <c r="N296" s="7">
        <v>78157</v>
      </c>
      <c r="O296" s="7">
        <v>100779</v>
      </c>
      <c r="P296" s="7">
        <v>28447</v>
      </c>
      <c r="Q296" s="7">
        <v>64633</v>
      </c>
      <c r="R296" s="7">
        <v>74051</v>
      </c>
      <c r="S296" s="7">
        <v>75056</v>
      </c>
      <c r="T296" s="7">
        <v>66269</v>
      </c>
      <c r="U296" s="31">
        <v>85700</v>
      </c>
      <c r="V296" s="7">
        <v>96722</v>
      </c>
      <c r="W296" s="7">
        <v>44475</v>
      </c>
      <c r="X296" s="7">
        <v>81929</v>
      </c>
      <c r="Y296" s="7">
        <v>49379</v>
      </c>
      <c r="Z296" s="7">
        <v>106117</v>
      </c>
      <c r="AA296" s="7">
        <v>84529</v>
      </c>
      <c r="AB296" s="7">
        <v>105988</v>
      </c>
      <c r="AC296" s="7">
        <v>20997</v>
      </c>
      <c r="AE296" s="76">
        <f t="shared" si="62"/>
        <v>258179</v>
      </c>
      <c r="AF296" s="8">
        <f t="shared" si="63"/>
        <v>1108</v>
      </c>
      <c r="AG296" s="19">
        <f t="shared" si="64"/>
        <v>886.4</v>
      </c>
      <c r="AH296" s="19">
        <f t="shared" si="65"/>
        <v>831</v>
      </c>
      <c r="AM296">
        <f t="shared" si="56"/>
        <v>0</v>
      </c>
      <c r="AS296">
        <f t="shared" si="57"/>
        <v>0</v>
      </c>
      <c r="AT296">
        <f t="shared" si="58"/>
        <v>0</v>
      </c>
      <c r="AU296" s="32" t="str">
        <f t="shared" si="59"/>
        <v xml:space="preserve"> </v>
      </c>
      <c r="AV296">
        <f t="shared" si="60"/>
        <v>0</v>
      </c>
      <c r="AW296" s="32" t="str">
        <f t="shared" si="61"/>
        <v xml:space="preserve"> </v>
      </c>
      <c r="AX296" s="32" t="str" cm="1">
        <f t="array" ref="AX296">_xlfn.IFS(AQ296=0," ",AW296=20%,20%,AW296=25%,25%,AW296&lt;20%,"MV",AW296=21%,"MV",AW296=22%,"MV",AW296=23%,"MV",AW296=24%,MV)</f>
        <v xml:space="preserve"> </v>
      </c>
    </row>
    <row r="297" spans="1:50" ht="22.5">
      <c r="A297" s="3">
        <v>268</v>
      </c>
      <c r="B297" s="1" t="s">
        <v>262</v>
      </c>
      <c r="C297" s="2" t="s">
        <v>368</v>
      </c>
      <c r="D297" s="7">
        <v>299</v>
      </c>
      <c r="E297" s="7">
        <v>1625</v>
      </c>
      <c r="F297" s="7">
        <v>1335</v>
      </c>
      <c r="G297" s="7">
        <v>1565</v>
      </c>
      <c r="H297" s="7">
        <v>342</v>
      </c>
      <c r="I297" s="7">
        <v>3686</v>
      </c>
      <c r="J297" s="7">
        <v>2789</v>
      </c>
      <c r="K297" s="7">
        <v>23146</v>
      </c>
      <c r="L297" s="7">
        <v>1560</v>
      </c>
      <c r="M297" s="7">
        <v>1148</v>
      </c>
      <c r="N297" s="7">
        <v>2210</v>
      </c>
      <c r="O297" s="7">
        <v>3628</v>
      </c>
      <c r="P297" s="7">
        <v>518</v>
      </c>
      <c r="Q297" s="7">
        <v>1692</v>
      </c>
      <c r="R297" s="7">
        <v>5293</v>
      </c>
      <c r="S297" s="7">
        <v>6416</v>
      </c>
      <c r="T297" s="7">
        <v>2586</v>
      </c>
      <c r="U297" s="31">
        <v>697</v>
      </c>
      <c r="V297" s="7">
        <v>2386</v>
      </c>
      <c r="W297" s="7">
        <v>767</v>
      </c>
      <c r="X297" s="7">
        <v>11705</v>
      </c>
      <c r="Y297" s="7">
        <v>2012</v>
      </c>
      <c r="Z297" s="7">
        <v>3810</v>
      </c>
      <c r="AA297" s="7">
        <v>5202</v>
      </c>
      <c r="AB297" s="7">
        <v>3817</v>
      </c>
      <c r="AC297" s="7">
        <v>1201</v>
      </c>
      <c r="AE297" s="76">
        <f t="shared" si="62"/>
        <v>23146</v>
      </c>
      <c r="AF297" s="8">
        <f t="shared" si="63"/>
        <v>299</v>
      </c>
      <c r="AG297" s="19">
        <f t="shared" si="64"/>
        <v>239.2</v>
      </c>
      <c r="AH297" s="19">
        <f t="shared" si="65"/>
        <v>224.25</v>
      </c>
      <c r="AM297">
        <f t="shared" si="56"/>
        <v>0</v>
      </c>
      <c r="AS297">
        <f t="shared" si="57"/>
        <v>0</v>
      </c>
      <c r="AT297">
        <f t="shared" si="58"/>
        <v>0</v>
      </c>
      <c r="AU297" s="32" t="str">
        <f t="shared" si="59"/>
        <v xml:space="preserve"> </v>
      </c>
      <c r="AV297">
        <f t="shared" si="60"/>
        <v>0</v>
      </c>
      <c r="AW297" s="32" t="str">
        <f t="shared" si="61"/>
        <v xml:space="preserve"> </v>
      </c>
      <c r="AX297" s="32" t="str" cm="1">
        <f t="array" ref="AX297">_xlfn.IFS(AQ297=0," ",AW297=20%,20%,AW297=25%,25%,AW297&lt;20%,"MV",AW297=21%,"MV",AW297=22%,"MV",AW297=23%,"MV",AW297=24%,MV)</f>
        <v xml:space="preserve"> </v>
      </c>
    </row>
    <row r="298" spans="1:50">
      <c r="A298" s="3">
        <v>269</v>
      </c>
      <c r="B298" s="1" t="s">
        <v>262</v>
      </c>
      <c r="C298" s="2" t="s">
        <v>367</v>
      </c>
      <c r="D298" s="7">
        <v>299</v>
      </c>
      <c r="E298" s="7">
        <v>13005</v>
      </c>
      <c r="F298" s="7">
        <v>16009</v>
      </c>
      <c r="G298" s="7">
        <v>9390</v>
      </c>
      <c r="H298" s="7">
        <v>342</v>
      </c>
      <c r="I298" s="7">
        <v>22362</v>
      </c>
      <c r="J298" s="7">
        <v>16646</v>
      </c>
      <c r="K298" s="7">
        <v>70078</v>
      </c>
      <c r="L298" s="7">
        <v>16515</v>
      </c>
      <c r="M298" s="7">
        <v>11152</v>
      </c>
      <c r="N298" s="7">
        <v>13134</v>
      </c>
      <c r="O298" s="7">
        <v>22027</v>
      </c>
      <c r="P298" s="7">
        <v>3724</v>
      </c>
      <c r="Q298" s="7">
        <v>15866</v>
      </c>
      <c r="R298" s="7">
        <v>21172</v>
      </c>
      <c r="S298" s="7">
        <v>38495</v>
      </c>
      <c r="T298" s="7">
        <v>14485</v>
      </c>
      <c r="U298" s="31">
        <v>16775</v>
      </c>
      <c r="V298" s="7">
        <v>14316</v>
      </c>
      <c r="W298" s="7">
        <v>5266</v>
      </c>
      <c r="X298" s="7">
        <v>23409</v>
      </c>
      <c r="Y298" s="7">
        <v>11898</v>
      </c>
      <c r="Z298" s="7">
        <v>23148</v>
      </c>
      <c r="AA298" s="7">
        <v>26010</v>
      </c>
      <c r="AB298" s="7">
        <v>23166</v>
      </c>
      <c r="AC298" s="7">
        <v>4803</v>
      </c>
      <c r="AE298" s="76">
        <f t="shared" si="62"/>
        <v>70078</v>
      </c>
      <c r="AF298" s="8">
        <f t="shared" si="63"/>
        <v>299</v>
      </c>
      <c r="AG298" s="19">
        <f t="shared" si="64"/>
        <v>239.2</v>
      </c>
      <c r="AH298" s="19">
        <f t="shared" si="65"/>
        <v>224.25</v>
      </c>
      <c r="AM298">
        <f t="shared" si="56"/>
        <v>0</v>
      </c>
      <c r="AS298">
        <f t="shared" si="57"/>
        <v>0</v>
      </c>
      <c r="AT298">
        <f t="shared" si="58"/>
        <v>0</v>
      </c>
      <c r="AU298" s="32" t="str">
        <f t="shared" si="59"/>
        <v xml:space="preserve"> </v>
      </c>
      <c r="AV298">
        <f t="shared" si="60"/>
        <v>0</v>
      </c>
      <c r="AW298" s="32" t="str">
        <f t="shared" si="61"/>
        <v xml:space="preserve"> </v>
      </c>
      <c r="AX298" s="32" t="str" cm="1">
        <f t="array" ref="AX298">_xlfn.IFS(AQ298=0," ",AW298=20%,20%,AW298=25%,25%,AW298&lt;20%,"MV",AW298=21%,"MV",AW298=22%,"MV",AW298=23%,"MV",AW298=24%,MV)</f>
        <v xml:space="preserve"> </v>
      </c>
    </row>
    <row r="299" spans="1:50" ht="22.5">
      <c r="A299" s="3">
        <v>270</v>
      </c>
      <c r="B299" s="1" t="s">
        <v>263</v>
      </c>
      <c r="C299" s="2" t="s">
        <v>368</v>
      </c>
      <c r="D299" s="7">
        <v>231</v>
      </c>
      <c r="E299" s="7">
        <v>2439</v>
      </c>
      <c r="F299" s="7">
        <v>2179</v>
      </c>
      <c r="G299" s="7">
        <v>1212</v>
      </c>
      <c r="H299" s="7">
        <v>264</v>
      </c>
      <c r="I299" s="7">
        <v>4606</v>
      </c>
      <c r="J299" s="7">
        <v>3718</v>
      </c>
      <c r="K299" s="7">
        <v>292375</v>
      </c>
      <c r="L299" s="7">
        <v>1950</v>
      </c>
      <c r="M299" s="7">
        <v>1685</v>
      </c>
      <c r="N299" s="7">
        <v>2731</v>
      </c>
      <c r="O299" s="7">
        <v>4537</v>
      </c>
      <c r="P299" s="7">
        <v>547</v>
      </c>
      <c r="Q299" s="7">
        <v>3381</v>
      </c>
      <c r="R299" s="7">
        <v>12410</v>
      </c>
      <c r="S299" s="7">
        <v>7739</v>
      </c>
      <c r="T299" s="7">
        <v>3232</v>
      </c>
      <c r="U299" s="31">
        <v>1349</v>
      </c>
      <c r="V299" s="7">
        <v>4175</v>
      </c>
      <c r="W299" s="7">
        <v>882</v>
      </c>
      <c r="X299" s="7">
        <v>16581</v>
      </c>
      <c r="Y299" s="7">
        <v>2685</v>
      </c>
      <c r="Z299" s="7">
        <v>4786</v>
      </c>
      <c r="AA299" s="7">
        <v>9103</v>
      </c>
      <c r="AB299" s="7">
        <v>4770</v>
      </c>
      <c r="AC299" s="7">
        <v>1718</v>
      </c>
      <c r="AE299" s="76">
        <f t="shared" si="62"/>
        <v>292375</v>
      </c>
      <c r="AF299" s="8">
        <f t="shared" si="63"/>
        <v>231</v>
      </c>
      <c r="AG299" s="19">
        <f t="shared" si="64"/>
        <v>184.8</v>
      </c>
      <c r="AH299" s="19">
        <f t="shared" si="65"/>
        <v>173.25</v>
      </c>
      <c r="AM299">
        <f t="shared" si="56"/>
        <v>0</v>
      </c>
      <c r="AS299">
        <f t="shared" si="57"/>
        <v>0</v>
      </c>
      <c r="AT299">
        <f t="shared" si="58"/>
        <v>0</v>
      </c>
      <c r="AU299" s="32" t="str">
        <f t="shared" si="59"/>
        <v xml:space="preserve"> </v>
      </c>
      <c r="AV299">
        <f t="shared" si="60"/>
        <v>0</v>
      </c>
      <c r="AW299" s="32" t="str">
        <f t="shared" si="61"/>
        <v xml:space="preserve"> </v>
      </c>
      <c r="AX299" s="32" t="str" cm="1">
        <f t="array" ref="AX299">_xlfn.IFS(AQ299=0," ",AW299=20%,20%,AW299=25%,25%,AW299&lt;20%,"MV",AW299=21%,"MV",AW299=22%,"MV",AW299=23%,"MV",AW299=24%,MV)</f>
        <v xml:space="preserve"> </v>
      </c>
    </row>
    <row r="300" spans="1:50">
      <c r="A300" s="3">
        <v>271</v>
      </c>
      <c r="B300" s="1" t="s">
        <v>263</v>
      </c>
      <c r="C300" s="2" t="s">
        <v>367</v>
      </c>
      <c r="D300" s="7">
        <v>231</v>
      </c>
      <c r="E300" s="7">
        <v>19507</v>
      </c>
      <c r="F300" s="7">
        <v>26143</v>
      </c>
      <c r="G300" s="7">
        <v>7271</v>
      </c>
      <c r="H300" s="7">
        <v>264</v>
      </c>
      <c r="I300" s="7">
        <v>31232</v>
      </c>
      <c r="J300" s="7">
        <v>22309</v>
      </c>
      <c r="K300" s="7">
        <v>88517</v>
      </c>
      <c r="L300" s="7">
        <v>20288</v>
      </c>
      <c r="M300" s="7">
        <v>16375</v>
      </c>
      <c r="N300" s="7">
        <v>24839</v>
      </c>
      <c r="O300" s="7">
        <v>30764</v>
      </c>
      <c r="P300" s="7">
        <v>5253</v>
      </c>
      <c r="Q300" s="7">
        <v>24839</v>
      </c>
      <c r="R300" s="7">
        <v>49639</v>
      </c>
      <c r="S300" s="7">
        <v>46427</v>
      </c>
      <c r="T300" s="7">
        <v>20229</v>
      </c>
      <c r="U300" s="31">
        <v>32382</v>
      </c>
      <c r="V300" s="7">
        <v>25050</v>
      </c>
      <c r="W300" s="7">
        <v>9364</v>
      </c>
      <c r="X300" s="7">
        <v>33162</v>
      </c>
      <c r="Y300" s="7">
        <v>15886</v>
      </c>
      <c r="Z300" s="7">
        <v>32343</v>
      </c>
      <c r="AA300" s="7">
        <v>45516</v>
      </c>
      <c r="AB300" s="7">
        <v>32355</v>
      </c>
      <c r="AC300" s="7">
        <v>6869</v>
      </c>
      <c r="AE300" s="76">
        <f t="shared" si="62"/>
        <v>88517</v>
      </c>
      <c r="AF300" s="8">
        <f t="shared" si="63"/>
        <v>231</v>
      </c>
      <c r="AG300" s="19">
        <f t="shared" si="64"/>
        <v>184.8</v>
      </c>
      <c r="AH300" s="19">
        <f t="shared" si="65"/>
        <v>173.25</v>
      </c>
      <c r="AM300">
        <f t="shared" si="56"/>
        <v>0</v>
      </c>
      <c r="AS300">
        <f t="shared" si="57"/>
        <v>0</v>
      </c>
      <c r="AT300">
        <f t="shared" si="58"/>
        <v>0</v>
      </c>
      <c r="AU300" s="32" t="str">
        <f t="shared" si="59"/>
        <v xml:space="preserve"> </v>
      </c>
      <c r="AV300">
        <f t="shared" si="60"/>
        <v>0</v>
      </c>
      <c r="AW300" s="32" t="str">
        <f t="shared" si="61"/>
        <v xml:space="preserve"> </v>
      </c>
      <c r="AX300" s="32" t="str" cm="1">
        <f t="array" ref="AX300">_xlfn.IFS(AQ300=0," ",AW300=20%,20%,AW300=25%,25%,AW300&lt;20%,"MV",AW300=21%,"MV",AW300=22%,"MV",AW300=23%,"MV",AW300=24%,MV)</f>
        <v xml:space="preserve"> </v>
      </c>
    </row>
    <row r="301" spans="1:50" ht="22.5">
      <c r="A301" s="3">
        <v>272</v>
      </c>
      <c r="B301" s="1" t="s">
        <v>264</v>
      </c>
      <c r="C301" s="2" t="s">
        <v>368</v>
      </c>
      <c r="D301" s="7">
        <v>795</v>
      </c>
      <c r="E301" s="7">
        <v>9348</v>
      </c>
      <c r="F301" s="7">
        <v>3719</v>
      </c>
      <c r="G301" s="7">
        <v>4165</v>
      </c>
      <c r="H301" s="7">
        <v>909</v>
      </c>
      <c r="I301" s="7">
        <v>7506</v>
      </c>
      <c r="J301" s="7">
        <v>7022</v>
      </c>
      <c r="K301" s="7">
        <v>24364</v>
      </c>
      <c r="L301" s="7">
        <v>1692</v>
      </c>
      <c r="M301" s="7">
        <v>1904</v>
      </c>
      <c r="N301" s="7">
        <v>2861</v>
      </c>
      <c r="O301" s="7">
        <v>7393</v>
      </c>
      <c r="P301" s="7">
        <v>619</v>
      </c>
      <c r="Q301" s="7">
        <v>3770</v>
      </c>
      <c r="R301" s="7">
        <v>7063</v>
      </c>
      <c r="S301" s="7">
        <v>5223</v>
      </c>
      <c r="T301" s="7">
        <v>5266</v>
      </c>
      <c r="U301" s="31">
        <v>862</v>
      </c>
      <c r="V301" s="7">
        <v>8128</v>
      </c>
      <c r="W301" s="7">
        <v>2179</v>
      </c>
      <c r="X301" s="7">
        <v>19507</v>
      </c>
      <c r="Y301" s="7">
        <v>3606</v>
      </c>
      <c r="Z301" s="7">
        <v>7764</v>
      </c>
      <c r="AA301" s="7">
        <v>13005</v>
      </c>
      <c r="AB301" s="7">
        <v>7775</v>
      </c>
      <c r="AC301" s="7">
        <v>1822</v>
      </c>
      <c r="AE301" s="76">
        <f t="shared" si="62"/>
        <v>24364</v>
      </c>
      <c r="AF301" s="8">
        <f t="shared" si="63"/>
        <v>619</v>
      </c>
      <c r="AG301" s="19">
        <f t="shared" si="64"/>
        <v>495.2</v>
      </c>
      <c r="AH301" s="19">
        <f t="shared" si="65"/>
        <v>464.25</v>
      </c>
      <c r="AM301">
        <f t="shared" si="56"/>
        <v>0</v>
      </c>
      <c r="AS301">
        <f t="shared" si="57"/>
        <v>0</v>
      </c>
      <c r="AT301">
        <f t="shared" si="58"/>
        <v>0</v>
      </c>
      <c r="AU301" s="32" t="str">
        <f t="shared" si="59"/>
        <v xml:space="preserve"> </v>
      </c>
      <c r="AV301">
        <f t="shared" si="60"/>
        <v>0</v>
      </c>
      <c r="AW301" s="32" t="str">
        <f t="shared" si="61"/>
        <v xml:space="preserve"> </v>
      </c>
      <c r="AX301" s="32" t="str" cm="1">
        <f t="array" ref="AX301">_xlfn.IFS(AQ301=0," ",AW301=20%,20%,AW301=25%,25%,AW301&lt;20%,"MV",AW301=21%,"MV",AW301=22%,"MV",AW301=23%,"MV",AW301=24%,MV)</f>
        <v xml:space="preserve"> </v>
      </c>
    </row>
    <row r="302" spans="1:50">
      <c r="A302" s="3">
        <v>273</v>
      </c>
      <c r="B302" s="1" t="s">
        <v>264</v>
      </c>
      <c r="C302" s="2" t="s">
        <v>367</v>
      </c>
      <c r="D302" s="7">
        <v>795</v>
      </c>
      <c r="E302" s="7">
        <v>74776</v>
      </c>
      <c r="F302" s="7">
        <v>44628</v>
      </c>
      <c r="G302" s="7">
        <v>24991</v>
      </c>
      <c r="H302" s="7">
        <v>909</v>
      </c>
      <c r="I302" s="7">
        <v>48719</v>
      </c>
      <c r="J302" s="7">
        <v>38754</v>
      </c>
      <c r="K302" s="7">
        <v>73766</v>
      </c>
      <c r="L302" s="7">
        <v>17556</v>
      </c>
      <c r="M302" s="7">
        <v>18499</v>
      </c>
      <c r="N302" s="7">
        <v>15866</v>
      </c>
      <c r="O302" s="7">
        <v>47991</v>
      </c>
      <c r="P302" s="7">
        <v>5942</v>
      </c>
      <c r="Q302" s="7">
        <v>39144</v>
      </c>
      <c r="R302" s="7">
        <v>28249</v>
      </c>
      <c r="S302" s="7">
        <v>31339</v>
      </c>
      <c r="T302" s="7">
        <v>31557</v>
      </c>
      <c r="U302" s="31">
        <v>20677</v>
      </c>
      <c r="V302" s="7">
        <v>48768</v>
      </c>
      <c r="W302" s="7">
        <v>20027</v>
      </c>
      <c r="X302" s="7">
        <v>39013</v>
      </c>
      <c r="Y302" s="7">
        <v>27775</v>
      </c>
      <c r="Z302" s="7">
        <v>50419</v>
      </c>
      <c r="AA302" s="7">
        <v>65023</v>
      </c>
      <c r="AB302" s="7">
        <v>50470</v>
      </c>
      <c r="AC302" s="7">
        <v>7288</v>
      </c>
      <c r="AE302" s="76">
        <f t="shared" si="62"/>
        <v>74776</v>
      </c>
      <c r="AF302" s="8">
        <f t="shared" si="63"/>
        <v>795</v>
      </c>
      <c r="AG302" s="19">
        <f t="shared" si="64"/>
        <v>636</v>
      </c>
      <c r="AH302" s="19">
        <f t="shared" si="65"/>
        <v>596.25</v>
      </c>
      <c r="AM302">
        <f t="shared" si="56"/>
        <v>0</v>
      </c>
      <c r="AS302">
        <f t="shared" si="57"/>
        <v>0</v>
      </c>
      <c r="AT302">
        <f t="shared" si="58"/>
        <v>0</v>
      </c>
      <c r="AU302" s="32" t="str">
        <f t="shared" si="59"/>
        <v xml:space="preserve"> </v>
      </c>
      <c r="AV302">
        <f t="shared" si="60"/>
        <v>0</v>
      </c>
      <c r="AW302" s="32" t="str">
        <f t="shared" si="61"/>
        <v xml:space="preserve"> </v>
      </c>
      <c r="AX302" s="32" t="str" cm="1">
        <f t="array" ref="AX302">_xlfn.IFS(AQ302=0," ",AW302=20%,20%,AW302=25%,25%,AW302&lt;20%,"MV",AW302=21%,"MV",AW302=22%,"MV",AW302=23%,"MV",AW302=24%,MV)</f>
        <v xml:space="preserve"> </v>
      </c>
    </row>
    <row r="303" spans="1:50" ht="22.5">
      <c r="A303" s="3">
        <v>274</v>
      </c>
      <c r="B303" s="1" t="s">
        <v>265</v>
      </c>
      <c r="C303" s="2" t="s">
        <v>368</v>
      </c>
      <c r="D303" s="7">
        <v>1350</v>
      </c>
      <c r="E303" s="7">
        <v>10973</v>
      </c>
      <c r="F303" s="7">
        <v>4431</v>
      </c>
      <c r="G303" s="7">
        <v>7068</v>
      </c>
      <c r="H303" s="7">
        <v>1541</v>
      </c>
      <c r="I303" s="7">
        <v>7078</v>
      </c>
      <c r="J303" s="7">
        <v>8193</v>
      </c>
      <c r="K303" s="7">
        <v>41419</v>
      </c>
      <c r="L303" s="7">
        <v>2302</v>
      </c>
      <c r="M303" s="7">
        <v>2178</v>
      </c>
      <c r="N303" s="7">
        <v>4162</v>
      </c>
      <c r="O303" s="7">
        <v>6972</v>
      </c>
      <c r="P303" s="7">
        <v>623</v>
      </c>
      <c r="Q303" s="7">
        <v>4551</v>
      </c>
      <c r="R303" s="7">
        <v>7693</v>
      </c>
      <c r="S303" s="7">
        <v>9027</v>
      </c>
      <c r="T303" s="7">
        <v>4966</v>
      </c>
      <c r="U303" s="31">
        <v>1706</v>
      </c>
      <c r="V303" s="7">
        <v>4836</v>
      </c>
      <c r="W303" s="7">
        <v>1463</v>
      </c>
      <c r="X303" s="7">
        <v>26335</v>
      </c>
      <c r="Y303" s="7">
        <v>4697</v>
      </c>
      <c r="Z303" s="7">
        <v>7335</v>
      </c>
      <c r="AA303" s="7">
        <v>16907</v>
      </c>
      <c r="AB303" s="7">
        <v>7332</v>
      </c>
      <c r="AC303" s="7">
        <v>2445</v>
      </c>
      <c r="AE303" s="76">
        <f t="shared" si="62"/>
        <v>41419</v>
      </c>
      <c r="AF303" s="8">
        <f t="shared" si="63"/>
        <v>623</v>
      </c>
      <c r="AG303" s="19">
        <f t="shared" si="64"/>
        <v>498.4</v>
      </c>
      <c r="AH303" s="19">
        <f t="shared" si="65"/>
        <v>467.25</v>
      </c>
      <c r="AM303">
        <f t="shared" si="56"/>
        <v>0</v>
      </c>
      <c r="AS303">
        <f t="shared" si="57"/>
        <v>0</v>
      </c>
      <c r="AT303">
        <f t="shared" si="58"/>
        <v>0</v>
      </c>
      <c r="AU303" s="32" t="str">
        <f t="shared" si="59"/>
        <v xml:space="preserve"> </v>
      </c>
      <c r="AV303">
        <f t="shared" si="60"/>
        <v>0</v>
      </c>
      <c r="AW303" s="32" t="str">
        <f t="shared" si="61"/>
        <v xml:space="preserve"> </v>
      </c>
      <c r="AX303" s="32" t="str" cm="1">
        <f t="array" ref="AX303">_xlfn.IFS(AQ303=0," ",AW303=20%,20%,AW303=25%,25%,AW303&lt;20%,"MV",AW303=21%,"MV",AW303=22%,"MV",AW303=23%,"MV",AW303=24%,MV)</f>
        <v xml:space="preserve"> </v>
      </c>
    </row>
    <row r="304" spans="1:50">
      <c r="A304" s="3">
        <v>275</v>
      </c>
      <c r="B304" s="1" t="s">
        <v>265</v>
      </c>
      <c r="C304" s="2" t="s">
        <v>367</v>
      </c>
      <c r="D304" s="7">
        <v>1350</v>
      </c>
      <c r="E304" s="7">
        <v>87781</v>
      </c>
      <c r="F304" s="7">
        <v>53167</v>
      </c>
      <c r="G304" s="7">
        <v>42409</v>
      </c>
      <c r="H304" s="7">
        <v>1541</v>
      </c>
      <c r="I304" s="7">
        <v>63772</v>
      </c>
      <c r="J304" s="7">
        <v>43956</v>
      </c>
      <c r="K304" s="7">
        <v>125402</v>
      </c>
      <c r="L304" s="7">
        <v>23018</v>
      </c>
      <c r="M304" s="7">
        <v>21156</v>
      </c>
      <c r="N304" s="7">
        <v>30170</v>
      </c>
      <c r="O304" s="7">
        <v>62819</v>
      </c>
      <c r="P304" s="7">
        <v>8968</v>
      </c>
      <c r="Q304" s="7">
        <v>56309</v>
      </c>
      <c r="R304" s="7">
        <v>30774</v>
      </c>
      <c r="S304" s="7">
        <v>54163</v>
      </c>
      <c r="T304" s="7">
        <v>41306</v>
      </c>
      <c r="U304" s="31">
        <v>40965</v>
      </c>
      <c r="V304" s="7">
        <v>29016</v>
      </c>
      <c r="W304" s="7">
        <v>17556</v>
      </c>
      <c r="X304" s="7">
        <v>52669</v>
      </c>
      <c r="Y304" s="7">
        <v>37863</v>
      </c>
      <c r="Z304" s="7">
        <v>65933</v>
      </c>
      <c r="AA304" s="7">
        <v>84529</v>
      </c>
      <c r="AB304" s="7">
        <v>66066</v>
      </c>
      <c r="AC304" s="7">
        <v>9783</v>
      </c>
      <c r="AE304" s="76">
        <f t="shared" si="62"/>
        <v>125402</v>
      </c>
      <c r="AF304" s="8">
        <f t="shared" si="63"/>
        <v>1350</v>
      </c>
      <c r="AG304" s="19">
        <f t="shared" si="64"/>
        <v>1080</v>
      </c>
      <c r="AH304" s="19">
        <f t="shared" si="65"/>
        <v>1012.5</v>
      </c>
      <c r="AM304">
        <f t="shared" si="56"/>
        <v>0</v>
      </c>
      <c r="AS304">
        <f t="shared" si="57"/>
        <v>0</v>
      </c>
      <c r="AT304">
        <f t="shared" si="58"/>
        <v>0</v>
      </c>
      <c r="AU304" s="32" t="str">
        <f t="shared" si="59"/>
        <v xml:space="preserve"> </v>
      </c>
      <c r="AV304">
        <f t="shared" si="60"/>
        <v>0</v>
      </c>
      <c r="AW304" s="32" t="str">
        <f t="shared" si="61"/>
        <v xml:space="preserve"> </v>
      </c>
      <c r="AX304" s="32" t="str" cm="1">
        <f t="array" ref="AX304">_xlfn.IFS(AQ304=0," ",AW304=20%,20%,AW304=25%,25%,AW304&lt;20%,"MV",AW304=21%,"MV",AW304=22%,"MV",AW304=23%,"MV",AW304=24%,MV)</f>
        <v xml:space="preserve"> </v>
      </c>
    </row>
    <row r="305" spans="1:50" ht="22.5">
      <c r="A305" s="3">
        <v>276</v>
      </c>
      <c r="B305" s="1" t="s">
        <v>266</v>
      </c>
      <c r="C305" s="2" t="s">
        <v>368</v>
      </c>
      <c r="D305" s="7">
        <v>1735</v>
      </c>
      <c r="E305" s="7">
        <v>16256</v>
      </c>
      <c r="F305" s="7">
        <v>5405</v>
      </c>
      <c r="G305" s="7">
        <v>9088</v>
      </c>
      <c r="H305" s="7">
        <v>1983</v>
      </c>
      <c r="I305" s="7">
        <v>10577</v>
      </c>
      <c r="J305" s="7">
        <v>8453</v>
      </c>
      <c r="K305" s="7">
        <v>57256</v>
      </c>
      <c r="L305" s="7">
        <v>33551</v>
      </c>
      <c r="M305" s="7">
        <v>3725</v>
      </c>
      <c r="N305" s="7">
        <v>5462</v>
      </c>
      <c r="O305" s="7">
        <v>10418</v>
      </c>
      <c r="P305" s="7">
        <v>769</v>
      </c>
      <c r="Q305" s="7">
        <v>5332</v>
      </c>
      <c r="R305" s="7">
        <v>11180</v>
      </c>
      <c r="S305" s="7">
        <v>10318</v>
      </c>
      <c r="T305" s="7">
        <v>7421</v>
      </c>
      <c r="U305" s="31">
        <v>3625</v>
      </c>
      <c r="V305" s="7">
        <v>7255</v>
      </c>
      <c r="W305" s="7">
        <v>2322</v>
      </c>
      <c r="X305" s="7">
        <v>31211</v>
      </c>
      <c r="Y305" s="7">
        <v>7272</v>
      </c>
      <c r="Z305" s="7">
        <v>10989</v>
      </c>
      <c r="AA305" s="7">
        <v>13005</v>
      </c>
      <c r="AB305" s="7">
        <v>10956</v>
      </c>
      <c r="AC305" s="7">
        <v>3131</v>
      </c>
      <c r="AE305" s="76">
        <f t="shared" si="62"/>
        <v>57256</v>
      </c>
      <c r="AF305" s="8">
        <f t="shared" si="63"/>
        <v>769</v>
      </c>
      <c r="AG305" s="19">
        <f t="shared" si="64"/>
        <v>615.20000000000005</v>
      </c>
      <c r="AH305" s="19">
        <f t="shared" si="65"/>
        <v>576.75</v>
      </c>
      <c r="AM305">
        <f t="shared" si="56"/>
        <v>0</v>
      </c>
      <c r="AS305">
        <f t="shared" si="57"/>
        <v>0</v>
      </c>
      <c r="AT305">
        <f t="shared" si="58"/>
        <v>0</v>
      </c>
      <c r="AU305" s="32" t="str">
        <f t="shared" si="59"/>
        <v xml:space="preserve"> </v>
      </c>
      <c r="AV305">
        <f t="shared" si="60"/>
        <v>0</v>
      </c>
      <c r="AW305" s="32" t="str">
        <f t="shared" si="61"/>
        <v xml:space="preserve"> </v>
      </c>
      <c r="AX305" s="32" t="str" cm="1">
        <f t="array" ref="AX305">_xlfn.IFS(AQ305=0," ",AW305=20%,20%,AW305=25%,25%,AW305&lt;20%,"MV",AW305=21%,"MV",AW305=22%,"MV",AW305=23%,"MV",AW305=24%,MV)</f>
        <v xml:space="preserve"> </v>
      </c>
    </row>
    <row r="306" spans="1:50">
      <c r="A306" s="3">
        <v>277</v>
      </c>
      <c r="B306" s="1" t="s">
        <v>266</v>
      </c>
      <c r="C306" s="2" t="s">
        <v>367</v>
      </c>
      <c r="D306" s="7">
        <v>1735</v>
      </c>
      <c r="E306" s="7">
        <v>130046</v>
      </c>
      <c r="F306" s="7">
        <v>64862</v>
      </c>
      <c r="G306" s="7">
        <v>54527</v>
      </c>
      <c r="H306" s="7">
        <v>1983</v>
      </c>
      <c r="I306" s="7">
        <v>77949</v>
      </c>
      <c r="J306" s="7">
        <v>58390</v>
      </c>
      <c r="K306" s="7">
        <v>173349</v>
      </c>
      <c r="L306" s="7">
        <v>3355</v>
      </c>
      <c r="M306" s="7">
        <v>36202</v>
      </c>
      <c r="N306" s="7">
        <v>49678</v>
      </c>
      <c r="O306" s="7">
        <v>76784</v>
      </c>
      <c r="P306" s="7">
        <v>11080</v>
      </c>
      <c r="Q306" s="7">
        <v>68793</v>
      </c>
      <c r="R306" s="7">
        <v>44717</v>
      </c>
      <c r="S306" s="7">
        <v>61902</v>
      </c>
      <c r="T306" s="7">
        <v>50491</v>
      </c>
      <c r="U306" s="31">
        <v>87000</v>
      </c>
      <c r="V306" s="7">
        <v>43524</v>
      </c>
      <c r="W306" s="7">
        <v>30080</v>
      </c>
      <c r="X306" s="7">
        <v>62423</v>
      </c>
      <c r="Y306" s="7">
        <v>58173</v>
      </c>
      <c r="Z306" s="7">
        <v>80642</v>
      </c>
      <c r="AA306" s="7">
        <v>65023</v>
      </c>
      <c r="AB306" s="7">
        <v>80754</v>
      </c>
      <c r="AC306" s="7">
        <v>12525</v>
      </c>
      <c r="AE306" s="76">
        <f t="shared" si="62"/>
        <v>173349</v>
      </c>
      <c r="AF306" s="8">
        <f t="shared" si="63"/>
        <v>1735</v>
      </c>
      <c r="AG306" s="19">
        <f t="shared" si="64"/>
        <v>1388</v>
      </c>
      <c r="AH306" s="19">
        <f t="shared" si="65"/>
        <v>1301.25</v>
      </c>
      <c r="AM306">
        <f t="shared" si="56"/>
        <v>0</v>
      </c>
      <c r="AS306">
        <f t="shared" si="57"/>
        <v>0</v>
      </c>
      <c r="AT306">
        <f t="shared" si="58"/>
        <v>0</v>
      </c>
      <c r="AU306" s="32" t="str">
        <f t="shared" si="59"/>
        <v xml:space="preserve"> </v>
      </c>
      <c r="AV306">
        <f t="shared" si="60"/>
        <v>0</v>
      </c>
      <c r="AW306" s="32" t="str">
        <f t="shared" si="61"/>
        <v xml:space="preserve"> </v>
      </c>
      <c r="AX306" s="32" t="str" cm="1">
        <f t="array" ref="AX306">_xlfn.IFS(AQ306=0," ",AW306=20%,20%,AW306=25%,25%,AW306&lt;20%,"MV",AW306=21%,"MV",AW306=22%,"MV",AW306=23%,"MV",AW306=24%,MV)</f>
        <v xml:space="preserve"> </v>
      </c>
    </row>
    <row r="307" spans="1:50" ht="22.5">
      <c r="A307" s="3">
        <v>278</v>
      </c>
      <c r="B307" s="1" t="s">
        <v>267</v>
      </c>
      <c r="C307" s="2" t="s">
        <v>368</v>
      </c>
      <c r="D307" s="7">
        <v>1350</v>
      </c>
      <c r="E307" s="7">
        <v>6205</v>
      </c>
      <c r="F307" s="7">
        <v>5826</v>
      </c>
      <c r="G307" s="7">
        <v>7068</v>
      </c>
      <c r="H307" s="7">
        <v>1541</v>
      </c>
      <c r="I307" s="7">
        <v>8532</v>
      </c>
      <c r="J307" s="7">
        <v>8999</v>
      </c>
      <c r="K307" s="7">
        <v>24364</v>
      </c>
      <c r="L307" s="7">
        <v>31211</v>
      </c>
      <c r="M307" s="7">
        <v>2814</v>
      </c>
      <c r="N307" s="7">
        <v>4681</v>
      </c>
      <c r="O307" s="7">
        <v>8403</v>
      </c>
      <c r="P307" s="7">
        <v>1073</v>
      </c>
      <c r="Q307" s="7">
        <v>5072</v>
      </c>
      <c r="R307" s="7">
        <v>8583</v>
      </c>
      <c r="S307" s="7">
        <v>12408</v>
      </c>
      <c r="T307" s="7">
        <v>5986</v>
      </c>
      <c r="U307" s="31">
        <v>1812</v>
      </c>
      <c r="V307" s="7">
        <v>2821</v>
      </c>
      <c r="W307" s="7">
        <v>3010</v>
      </c>
      <c r="X307" s="7">
        <v>45841</v>
      </c>
      <c r="Y307" s="7">
        <v>6173</v>
      </c>
      <c r="Z307" s="7">
        <v>8818</v>
      </c>
      <c r="AA307" s="7">
        <v>17556</v>
      </c>
      <c r="AB307" s="7">
        <v>8838</v>
      </c>
      <c r="AC307" s="7">
        <v>2815</v>
      </c>
      <c r="AE307" s="76">
        <f t="shared" si="62"/>
        <v>45841</v>
      </c>
      <c r="AF307" s="8">
        <f t="shared" si="63"/>
        <v>1073</v>
      </c>
      <c r="AG307" s="19">
        <f t="shared" si="64"/>
        <v>858.4</v>
      </c>
      <c r="AH307" s="19">
        <f t="shared" si="65"/>
        <v>804.75</v>
      </c>
      <c r="AM307">
        <f t="shared" si="56"/>
        <v>0</v>
      </c>
      <c r="AS307">
        <f t="shared" si="57"/>
        <v>0</v>
      </c>
      <c r="AT307">
        <f t="shared" si="58"/>
        <v>0</v>
      </c>
      <c r="AU307" s="32" t="str">
        <f t="shared" si="59"/>
        <v xml:space="preserve"> </v>
      </c>
      <c r="AV307">
        <f t="shared" si="60"/>
        <v>0</v>
      </c>
      <c r="AW307" s="32" t="str">
        <f t="shared" si="61"/>
        <v xml:space="preserve"> </v>
      </c>
      <c r="AX307" s="32" t="str" cm="1">
        <f t="array" ref="AX307">_xlfn.IFS(AQ307=0," ",AW307=20%,20%,AW307=25%,25%,AW307&lt;20%,"MV",AW307=21%,"MV",AW307=22%,"MV",AW307=23%,"MV",AW307=24%,MV)</f>
        <v xml:space="preserve"> </v>
      </c>
    </row>
    <row r="308" spans="1:50">
      <c r="A308" s="3">
        <v>279</v>
      </c>
      <c r="B308" s="1" t="s">
        <v>267</v>
      </c>
      <c r="C308" s="2" t="s">
        <v>367</v>
      </c>
      <c r="D308" s="7">
        <v>1350</v>
      </c>
      <c r="E308" s="7">
        <v>49639</v>
      </c>
      <c r="F308" s="7">
        <v>69912</v>
      </c>
      <c r="G308" s="7">
        <v>42409</v>
      </c>
      <c r="H308" s="7">
        <v>1541</v>
      </c>
      <c r="I308" s="7">
        <v>91961</v>
      </c>
      <c r="J308" s="7">
        <v>63723</v>
      </c>
      <c r="K308" s="7">
        <v>73766</v>
      </c>
      <c r="L308" s="7">
        <v>31211</v>
      </c>
      <c r="M308" s="7">
        <v>27353</v>
      </c>
      <c r="N308" s="7">
        <v>24839</v>
      </c>
      <c r="O308" s="7">
        <v>90586</v>
      </c>
      <c r="P308" s="7">
        <v>15450</v>
      </c>
      <c r="Q308" s="7">
        <v>59431</v>
      </c>
      <c r="R308" s="7">
        <v>34332</v>
      </c>
      <c r="S308" s="7">
        <v>86856</v>
      </c>
      <c r="T308" s="7">
        <v>59565</v>
      </c>
      <c r="U308" s="31">
        <v>43500</v>
      </c>
      <c r="V308" s="7">
        <v>33852</v>
      </c>
      <c r="W308" s="7">
        <v>44475</v>
      </c>
      <c r="X308" s="7">
        <v>91683</v>
      </c>
      <c r="Y308" s="7">
        <v>49392</v>
      </c>
      <c r="Z308" s="7">
        <v>95531</v>
      </c>
      <c r="AA308" s="7">
        <v>87130</v>
      </c>
      <c r="AB308" s="7">
        <v>95267</v>
      </c>
      <c r="AC308" s="7">
        <v>11262</v>
      </c>
      <c r="AE308" s="76">
        <f t="shared" si="62"/>
        <v>95531</v>
      </c>
      <c r="AF308" s="8">
        <f t="shared" si="63"/>
        <v>1350</v>
      </c>
      <c r="AG308" s="19">
        <f t="shared" si="64"/>
        <v>1080</v>
      </c>
      <c r="AH308" s="19">
        <f t="shared" si="65"/>
        <v>1012.5</v>
      </c>
      <c r="AM308">
        <f t="shared" si="56"/>
        <v>0</v>
      </c>
      <c r="AS308">
        <f t="shared" si="57"/>
        <v>0</v>
      </c>
      <c r="AT308">
        <f t="shared" si="58"/>
        <v>0</v>
      </c>
      <c r="AU308" s="32" t="str">
        <f t="shared" si="59"/>
        <v xml:space="preserve"> </v>
      </c>
      <c r="AV308">
        <f t="shared" si="60"/>
        <v>0</v>
      </c>
      <c r="AW308" s="32" t="str">
        <f t="shared" si="61"/>
        <v xml:space="preserve"> </v>
      </c>
      <c r="AX308" s="32" t="str" cm="1">
        <f t="array" ref="AX308">_xlfn.IFS(AQ308=0," ",AW308=20%,20%,AW308=25%,25%,AW308&lt;20%,"MV",AW308=21%,"MV",AW308=22%,"MV",AW308=23%,"MV",AW308=24%,MV)</f>
        <v xml:space="preserve"> </v>
      </c>
    </row>
    <row r="309" spans="1:50">
      <c r="A309" s="3">
        <v>280</v>
      </c>
      <c r="B309" s="1" t="s">
        <v>268</v>
      </c>
      <c r="C309" s="2" t="s">
        <v>367</v>
      </c>
      <c r="D309" s="7">
        <v>2308</v>
      </c>
      <c r="E309" s="7">
        <v>29803</v>
      </c>
      <c r="F309" s="7">
        <v>99729</v>
      </c>
      <c r="G309" s="7">
        <v>72552</v>
      </c>
      <c r="H309" s="7">
        <v>2638</v>
      </c>
      <c r="I309" s="7">
        <v>80959</v>
      </c>
      <c r="J309" s="7">
        <v>55920</v>
      </c>
      <c r="K309" s="7">
        <v>133829</v>
      </c>
      <c r="L309" s="7">
        <v>58521</v>
      </c>
      <c r="M309" s="7">
        <v>3965</v>
      </c>
      <c r="N309" s="7">
        <v>39533</v>
      </c>
      <c r="O309" s="7">
        <v>79750</v>
      </c>
      <c r="P309" s="7">
        <v>21883</v>
      </c>
      <c r="Q309" s="7">
        <v>99615</v>
      </c>
      <c r="R309" s="7">
        <v>81624</v>
      </c>
      <c r="S309" s="7">
        <v>92659</v>
      </c>
      <c r="T309" s="7">
        <v>52439</v>
      </c>
      <c r="U309" s="31">
        <v>81408</v>
      </c>
      <c r="V309" s="7">
        <v>77865</v>
      </c>
      <c r="W309" s="7">
        <v>32771</v>
      </c>
      <c r="X309" s="7">
        <v>42915</v>
      </c>
      <c r="Y309" s="7">
        <v>57514</v>
      </c>
      <c r="Z309" s="7">
        <v>83815</v>
      </c>
      <c r="AA309" s="7">
        <v>97534</v>
      </c>
      <c r="AB309" s="7">
        <v>83872</v>
      </c>
      <c r="AC309" s="7">
        <v>12198</v>
      </c>
      <c r="AE309" s="76">
        <f t="shared" si="62"/>
        <v>133829</v>
      </c>
      <c r="AF309" s="8">
        <f t="shared" si="63"/>
        <v>2308</v>
      </c>
      <c r="AG309" s="19">
        <f t="shared" si="64"/>
        <v>1846.4</v>
      </c>
      <c r="AH309" s="19">
        <f t="shared" si="65"/>
        <v>1731</v>
      </c>
      <c r="AM309">
        <f t="shared" si="56"/>
        <v>0</v>
      </c>
      <c r="AS309">
        <f t="shared" si="57"/>
        <v>0</v>
      </c>
      <c r="AT309">
        <f t="shared" si="58"/>
        <v>0</v>
      </c>
      <c r="AU309" s="32" t="str">
        <f t="shared" si="59"/>
        <v xml:space="preserve"> </v>
      </c>
      <c r="AV309">
        <f t="shared" si="60"/>
        <v>0</v>
      </c>
      <c r="AW309" s="32" t="str">
        <f t="shared" si="61"/>
        <v xml:space="preserve"> </v>
      </c>
      <c r="AX309" s="32" t="str" cm="1">
        <f t="array" ref="AX309">_xlfn.IFS(AQ309=0," ",AW309=20%,20%,AW309=25%,25%,AW309&lt;20%,"MV",AW309=21%,"MV",AW309=22%,"MV",AW309=23%,"MV",AW309=24%,MV)</f>
        <v xml:space="preserve"> </v>
      </c>
    </row>
    <row r="310" spans="1:50" ht="22.5">
      <c r="A310" s="3">
        <v>281</v>
      </c>
      <c r="B310" s="1" t="s">
        <v>269</v>
      </c>
      <c r="C310" s="2" t="s">
        <v>368</v>
      </c>
      <c r="D310" s="7">
        <v>11442</v>
      </c>
      <c r="E310" s="7">
        <v>44704</v>
      </c>
      <c r="F310" s="7">
        <v>34760</v>
      </c>
      <c r="G310" s="7">
        <v>54836</v>
      </c>
      <c r="H310" s="7">
        <v>13076</v>
      </c>
      <c r="I310" s="7">
        <v>34116</v>
      </c>
      <c r="J310" s="7">
        <v>33811</v>
      </c>
      <c r="K310" s="7">
        <v>112737</v>
      </c>
      <c r="L310" s="7">
        <v>20808</v>
      </c>
      <c r="M310" s="7">
        <v>18964</v>
      </c>
      <c r="N310" s="7">
        <v>19507</v>
      </c>
      <c r="O310" s="7">
        <v>33606</v>
      </c>
      <c r="P310" s="7">
        <v>42265</v>
      </c>
      <c r="Q310" s="7">
        <v>17167</v>
      </c>
      <c r="R310" s="7">
        <v>69922</v>
      </c>
      <c r="S310" s="7">
        <v>38688</v>
      </c>
      <c r="T310" s="7">
        <v>23939</v>
      </c>
      <c r="U310" s="31">
        <v>9747</v>
      </c>
      <c r="V310" s="7">
        <v>29822</v>
      </c>
      <c r="W310" s="7">
        <v>25619</v>
      </c>
      <c r="X310" s="7">
        <v>127185</v>
      </c>
      <c r="Y310" s="7">
        <v>31952</v>
      </c>
      <c r="Z310" s="7">
        <v>35372</v>
      </c>
      <c r="AA310" s="7">
        <v>78028</v>
      </c>
      <c r="AB310" s="7">
        <v>35344</v>
      </c>
      <c r="AC310" s="7">
        <v>77995</v>
      </c>
      <c r="AE310" s="76">
        <f t="shared" si="62"/>
        <v>127185</v>
      </c>
      <c r="AF310" s="8">
        <f t="shared" si="63"/>
        <v>9747</v>
      </c>
      <c r="AG310" s="19">
        <f t="shared" si="64"/>
        <v>7797.6</v>
      </c>
      <c r="AH310" s="19">
        <f t="shared" si="65"/>
        <v>7310.25</v>
      </c>
      <c r="AM310">
        <f t="shared" si="56"/>
        <v>0</v>
      </c>
      <c r="AS310">
        <f t="shared" si="57"/>
        <v>0</v>
      </c>
      <c r="AT310">
        <f t="shared" si="58"/>
        <v>0</v>
      </c>
      <c r="AU310" s="32" t="str">
        <f t="shared" si="59"/>
        <v xml:space="preserve"> </v>
      </c>
      <c r="AV310">
        <f t="shared" si="60"/>
        <v>0</v>
      </c>
      <c r="AW310" s="32" t="str">
        <f t="shared" si="61"/>
        <v xml:space="preserve"> </v>
      </c>
      <c r="AX310" s="32" t="str" cm="1">
        <f t="array" ref="AX310">_xlfn.IFS(AQ310=0," ",AW310=20%,20%,AW310=25%,25%,AW310&lt;20%,"MV",AW310=21%,"MV",AW310=22%,"MV",AW310=23%,"MV",AW310=24%,MV)</f>
        <v xml:space="preserve"> </v>
      </c>
    </row>
    <row r="311" spans="1:50">
      <c r="A311" s="3">
        <v>282</v>
      </c>
      <c r="B311" s="1" t="s">
        <v>269</v>
      </c>
      <c r="C311" s="2" t="s">
        <v>367</v>
      </c>
      <c r="D311" s="7">
        <v>11442</v>
      </c>
      <c r="E311" s="7">
        <v>357625</v>
      </c>
      <c r="F311" s="7">
        <v>625686</v>
      </c>
      <c r="G311" s="7">
        <v>329016</v>
      </c>
      <c r="H311" s="7">
        <v>13076</v>
      </c>
      <c r="I311" s="7">
        <v>476467</v>
      </c>
      <c r="J311" s="7">
        <v>374063</v>
      </c>
      <c r="K311" s="7">
        <v>842331</v>
      </c>
      <c r="L311" s="7">
        <v>208073</v>
      </c>
      <c r="M311" s="7">
        <v>184340</v>
      </c>
      <c r="N311" s="7">
        <v>392738</v>
      </c>
      <c r="O311" s="7">
        <v>469348</v>
      </c>
      <c r="P311" s="7">
        <v>608615</v>
      </c>
      <c r="Q311" s="7">
        <v>409644</v>
      </c>
      <c r="R311" s="7">
        <v>279691</v>
      </c>
      <c r="S311" s="7">
        <v>309509</v>
      </c>
      <c r="T311" s="7">
        <v>308624</v>
      </c>
      <c r="U311" s="31">
        <v>233952</v>
      </c>
      <c r="V311" s="7">
        <v>357870</v>
      </c>
      <c r="W311" s="7">
        <v>258401</v>
      </c>
      <c r="X311" s="7">
        <v>381554</v>
      </c>
      <c r="Y311" s="7">
        <v>384250</v>
      </c>
      <c r="Z311" s="7">
        <v>493185</v>
      </c>
      <c r="AA311" s="7">
        <v>780274</v>
      </c>
      <c r="AB311" s="7">
        <v>493603</v>
      </c>
      <c r="AC311" s="7">
        <v>311980</v>
      </c>
      <c r="AE311" s="76">
        <f t="shared" si="62"/>
        <v>842331</v>
      </c>
      <c r="AF311" s="8">
        <f t="shared" si="63"/>
        <v>11442</v>
      </c>
      <c r="AG311" s="19">
        <f t="shared" si="64"/>
        <v>9153.6</v>
      </c>
      <c r="AH311" s="19">
        <f t="shared" si="65"/>
        <v>8581.5</v>
      </c>
      <c r="AM311">
        <f t="shared" si="56"/>
        <v>0</v>
      </c>
      <c r="AS311">
        <f t="shared" si="57"/>
        <v>0</v>
      </c>
      <c r="AT311">
        <f t="shared" si="58"/>
        <v>0</v>
      </c>
      <c r="AU311" s="32" t="str">
        <f t="shared" si="59"/>
        <v xml:space="preserve"> </v>
      </c>
      <c r="AV311">
        <f t="shared" si="60"/>
        <v>0</v>
      </c>
      <c r="AW311" s="32" t="str">
        <f t="shared" si="61"/>
        <v xml:space="preserve"> </v>
      </c>
      <c r="AX311" s="32" t="str" cm="1">
        <f t="array" ref="AX311">_xlfn.IFS(AQ311=0," ",AW311=20%,20%,AW311=25%,25%,AW311&lt;20%,"MV",AW311=21%,"MV",AW311=22%,"MV",AW311=23%,"MV",AW311=24%,MV)</f>
        <v xml:space="preserve"> </v>
      </c>
    </row>
    <row r="312" spans="1:50" ht="22.5">
      <c r="A312" s="3">
        <v>283</v>
      </c>
      <c r="B312" s="1" t="s">
        <v>270</v>
      </c>
      <c r="C312" s="2" t="s">
        <v>368</v>
      </c>
      <c r="D312" s="7">
        <v>12204</v>
      </c>
      <c r="E312" s="7">
        <v>52831</v>
      </c>
      <c r="F312" s="7">
        <v>36719</v>
      </c>
      <c r="G312" s="7">
        <v>65804</v>
      </c>
      <c r="H312" s="7">
        <v>13947</v>
      </c>
      <c r="I312" s="7">
        <v>34088</v>
      </c>
      <c r="J312" s="7">
        <v>33811</v>
      </c>
      <c r="K312" s="7">
        <v>125118</v>
      </c>
      <c r="L312" s="7">
        <v>29910</v>
      </c>
      <c r="M312" s="7">
        <v>29260</v>
      </c>
      <c r="N312" s="7">
        <v>23409</v>
      </c>
      <c r="O312" s="7">
        <v>33579</v>
      </c>
      <c r="P312" s="7">
        <v>26010</v>
      </c>
      <c r="Q312" s="7">
        <v>19117</v>
      </c>
      <c r="R312" s="7">
        <v>90159</v>
      </c>
      <c r="S312" s="7">
        <v>46732</v>
      </c>
      <c r="T312" s="7">
        <v>23920</v>
      </c>
      <c r="U312" s="31">
        <v>15708</v>
      </c>
      <c r="V312" s="7">
        <v>34662</v>
      </c>
      <c r="W312" s="7">
        <v>25619</v>
      </c>
      <c r="X312" s="7">
        <v>141750</v>
      </c>
      <c r="Y312" s="7">
        <v>34996</v>
      </c>
      <c r="Z312" s="7">
        <v>35217</v>
      </c>
      <c r="AA312" s="7">
        <v>91032</v>
      </c>
      <c r="AB312" s="7">
        <v>35315</v>
      </c>
      <c r="AC312" s="7">
        <v>91000</v>
      </c>
      <c r="AE312" s="76">
        <f t="shared" si="62"/>
        <v>141750</v>
      </c>
      <c r="AF312" s="8">
        <f t="shared" si="63"/>
        <v>12204</v>
      </c>
      <c r="AG312" s="19">
        <f t="shared" si="64"/>
        <v>9763.2000000000007</v>
      </c>
      <c r="AH312" s="19">
        <f t="shared" si="65"/>
        <v>9153</v>
      </c>
      <c r="AK312">
        <v>4</v>
      </c>
      <c r="AL312" s="24">
        <v>4</v>
      </c>
      <c r="AM312">
        <f t="shared" si="56"/>
        <v>0</v>
      </c>
      <c r="AO312" s="80">
        <v>36612</v>
      </c>
      <c r="AP312" s="83">
        <f>AO312/AK312</f>
        <v>9153</v>
      </c>
      <c r="AQ312" s="28">
        <v>9153</v>
      </c>
      <c r="AR312" s="85">
        <f>AP312-AQ312</f>
        <v>0</v>
      </c>
      <c r="AS312">
        <f t="shared" si="57"/>
        <v>15708</v>
      </c>
      <c r="AT312">
        <f t="shared" si="58"/>
        <v>6555</v>
      </c>
      <c r="AU312" s="32">
        <f t="shared" si="59"/>
        <v>0.4173032849503438</v>
      </c>
      <c r="AV312">
        <f t="shared" si="60"/>
        <v>36612</v>
      </c>
      <c r="AW312" s="32">
        <f t="shared" si="61"/>
        <v>0.25</v>
      </c>
      <c r="AX312" s="32" cm="1">
        <f t="array" ref="AX312">_xlfn.IFS(AQ312=0," ",AW312=20%,20%,AW312=25%,25%,AW312&lt;20%,"MV",AW312=21%,"MV",AW312=22%,"MV",AW312=23%,"MV",AW312=24%,MV)</f>
        <v>0.25</v>
      </c>
    </row>
    <row r="313" spans="1:50">
      <c r="A313" s="3">
        <v>284</v>
      </c>
      <c r="B313" s="1" t="s">
        <v>270</v>
      </c>
      <c r="C313" s="2" t="s">
        <v>367</v>
      </c>
      <c r="D313" s="7">
        <v>12204</v>
      </c>
      <c r="E313" s="7">
        <v>422648</v>
      </c>
      <c r="F313" s="7">
        <v>660936</v>
      </c>
      <c r="G313" s="7">
        <v>329016</v>
      </c>
      <c r="H313" s="7">
        <v>13947</v>
      </c>
      <c r="I313" s="7">
        <v>531031</v>
      </c>
      <c r="J313" s="7">
        <v>379369</v>
      </c>
      <c r="K313" s="7">
        <v>934829</v>
      </c>
      <c r="L313" s="7">
        <v>299105</v>
      </c>
      <c r="M313" s="7">
        <v>284409</v>
      </c>
      <c r="N313" s="7">
        <v>457760</v>
      </c>
      <c r="O313" s="7">
        <v>523095</v>
      </c>
      <c r="P313" s="7">
        <v>624219</v>
      </c>
      <c r="Q313" s="7">
        <v>457631</v>
      </c>
      <c r="R313" s="7">
        <v>360630</v>
      </c>
      <c r="S313" s="7">
        <v>560791</v>
      </c>
      <c r="T313" s="7">
        <v>343968</v>
      </c>
      <c r="U313" s="31">
        <v>377002</v>
      </c>
      <c r="V313" s="7">
        <v>413415</v>
      </c>
      <c r="W313" s="7">
        <v>304957</v>
      </c>
      <c r="X313" s="7">
        <v>425249</v>
      </c>
      <c r="Y313" s="7">
        <v>393830</v>
      </c>
      <c r="Z313" s="7">
        <v>548324</v>
      </c>
      <c r="AA313" s="7">
        <v>910320</v>
      </c>
      <c r="AB313" s="7">
        <v>550129</v>
      </c>
      <c r="AC313" s="7">
        <v>363998</v>
      </c>
      <c r="AE313" s="76">
        <f t="shared" si="62"/>
        <v>934829</v>
      </c>
      <c r="AF313" s="8">
        <f t="shared" si="63"/>
        <v>12204</v>
      </c>
      <c r="AG313" s="19">
        <f t="shared" si="64"/>
        <v>9763.2000000000007</v>
      </c>
      <c r="AH313" s="19">
        <f t="shared" si="65"/>
        <v>9153</v>
      </c>
      <c r="AM313">
        <f t="shared" si="56"/>
        <v>0</v>
      </c>
      <c r="AS313">
        <f t="shared" si="57"/>
        <v>0</v>
      </c>
      <c r="AT313">
        <f t="shared" si="58"/>
        <v>0</v>
      </c>
      <c r="AU313" s="32" t="str">
        <f t="shared" si="59"/>
        <v xml:space="preserve"> </v>
      </c>
      <c r="AV313">
        <f t="shared" si="60"/>
        <v>0</v>
      </c>
      <c r="AW313" s="32" t="str">
        <f t="shared" si="61"/>
        <v xml:space="preserve"> </v>
      </c>
      <c r="AX313" s="32" t="str" cm="1">
        <f t="array" ref="AX313">_xlfn.IFS(AQ313=0," ",AW313=20%,20%,AW313=25%,25%,AW313&lt;20%,"MV",AW313=21%,"MV",AW313=22%,"MV",AW313=23%,"MV",AW313=24%,MV)</f>
        <v xml:space="preserve"> </v>
      </c>
    </row>
    <row r="314" spans="1:50" ht="22.5">
      <c r="A314" s="3">
        <v>285</v>
      </c>
      <c r="B314" s="1" t="s">
        <v>271</v>
      </c>
      <c r="C314" s="2" t="s">
        <v>368</v>
      </c>
      <c r="D314" s="7">
        <v>25012</v>
      </c>
      <c r="E314" s="7">
        <v>97534</v>
      </c>
      <c r="F314" s="7">
        <v>70989</v>
      </c>
      <c r="G314" s="7">
        <v>111551</v>
      </c>
      <c r="H314" s="7">
        <v>28585</v>
      </c>
      <c r="I314" s="7">
        <v>60983</v>
      </c>
      <c r="J314" s="7">
        <v>68599</v>
      </c>
      <c r="K314" s="7">
        <v>250234</v>
      </c>
      <c r="L314" s="7">
        <v>45516</v>
      </c>
      <c r="M314" s="7">
        <v>38250</v>
      </c>
      <c r="N314" s="7">
        <v>35632</v>
      </c>
      <c r="O314" s="7">
        <v>60072</v>
      </c>
      <c r="P314" s="7">
        <v>36023</v>
      </c>
      <c r="Q314" s="7">
        <v>37063</v>
      </c>
      <c r="R314" s="7">
        <v>261457</v>
      </c>
      <c r="S314" s="7">
        <v>67706</v>
      </c>
      <c r="T314" s="7">
        <v>42792</v>
      </c>
      <c r="U314" s="31">
        <v>47954</v>
      </c>
      <c r="V314" s="7">
        <v>101415</v>
      </c>
      <c r="W314" s="7">
        <v>36882</v>
      </c>
      <c r="X314" s="7">
        <v>279598</v>
      </c>
      <c r="Y314" s="7">
        <v>57818</v>
      </c>
      <c r="Z314" s="7">
        <v>63020</v>
      </c>
      <c r="AA314" s="7">
        <v>130046</v>
      </c>
      <c r="AB314" s="7">
        <v>63177</v>
      </c>
      <c r="AC314" s="7">
        <v>162556</v>
      </c>
      <c r="AE314" s="76">
        <f t="shared" si="62"/>
        <v>279598</v>
      </c>
      <c r="AF314" s="8">
        <f t="shared" si="63"/>
        <v>25012</v>
      </c>
      <c r="AG314" s="19">
        <f t="shared" si="64"/>
        <v>20009.599999999999</v>
      </c>
      <c r="AH314" s="19">
        <f t="shared" si="65"/>
        <v>18759</v>
      </c>
      <c r="AM314">
        <f t="shared" si="56"/>
        <v>0</v>
      </c>
      <c r="AS314">
        <f t="shared" si="57"/>
        <v>0</v>
      </c>
      <c r="AT314">
        <f t="shared" si="58"/>
        <v>0</v>
      </c>
      <c r="AU314" s="32" t="str">
        <f t="shared" si="59"/>
        <v xml:space="preserve"> </v>
      </c>
      <c r="AV314">
        <f t="shared" si="60"/>
        <v>0</v>
      </c>
      <c r="AW314" s="32" t="str">
        <f t="shared" si="61"/>
        <v xml:space="preserve"> </v>
      </c>
      <c r="AX314" s="32" t="str" cm="1">
        <f t="array" ref="AX314">_xlfn.IFS(AQ314=0," ",AW314=20%,20%,AW314=25%,25%,AW314&lt;20%,"MV",AW314=21%,"MV",AW314=22%,"MV",AW314=23%,"MV",AW314=24%,MV)</f>
        <v xml:space="preserve"> </v>
      </c>
    </row>
    <row r="315" spans="1:50">
      <c r="A315" s="3">
        <v>286</v>
      </c>
      <c r="B315" s="1" t="s">
        <v>271</v>
      </c>
      <c r="C315" s="2" t="s">
        <v>367</v>
      </c>
      <c r="D315" s="7">
        <v>25012</v>
      </c>
      <c r="E315" s="7">
        <v>780274</v>
      </c>
      <c r="F315" s="7">
        <v>1277812</v>
      </c>
      <c r="G315" s="7">
        <v>557753</v>
      </c>
      <c r="H315" s="7">
        <v>28585</v>
      </c>
      <c r="I315" s="7">
        <v>1047446</v>
      </c>
      <c r="J315" s="7">
        <v>823189</v>
      </c>
      <c r="K315" s="7">
        <v>1869656</v>
      </c>
      <c r="L315" s="7">
        <v>455159</v>
      </c>
      <c r="M315" s="7">
        <v>371778</v>
      </c>
      <c r="N315" s="7">
        <v>523304</v>
      </c>
      <c r="O315" s="7">
        <v>1031794</v>
      </c>
      <c r="P315" s="7">
        <v>864544</v>
      </c>
      <c r="Q315" s="7">
        <v>888992</v>
      </c>
      <c r="R315" s="7">
        <v>1045828</v>
      </c>
      <c r="S315" s="7">
        <v>541640</v>
      </c>
      <c r="T315" s="7">
        <v>678467</v>
      </c>
      <c r="U315" s="31">
        <v>1150904</v>
      </c>
      <c r="V315" s="7">
        <v>1119609</v>
      </c>
      <c r="W315" s="7">
        <v>885182</v>
      </c>
      <c r="X315" s="7">
        <v>838794</v>
      </c>
      <c r="Y315" s="7">
        <v>828165</v>
      </c>
      <c r="Z315" s="7">
        <v>1084983</v>
      </c>
      <c r="AA315" s="7">
        <v>1300456</v>
      </c>
      <c r="AB315" s="7">
        <v>1085116</v>
      </c>
      <c r="AC315" s="7">
        <v>650228</v>
      </c>
      <c r="AE315" s="76">
        <f t="shared" si="62"/>
        <v>1869656</v>
      </c>
      <c r="AF315" s="8">
        <f t="shared" si="63"/>
        <v>25012</v>
      </c>
      <c r="AG315" s="19">
        <f t="shared" si="64"/>
        <v>20009.599999999999</v>
      </c>
      <c r="AH315" s="19">
        <f t="shared" si="65"/>
        <v>18759</v>
      </c>
      <c r="AM315">
        <f t="shared" si="56"/>
        <v>0</v>
      </c>
      <c r="AS315">
        <f t="shared" si="57"/>
        <v>0</v>
      </c>
      <c r="AT315">
        <f t="shared" si="58"/>
        <v>0</v>
      </c>
      <c r="AU315" s="32" t="str">
        <f t="shared" si="59"/>
        <v xml:space="preserve"> </v>
      </c>
      <c r="AV315">
        <f t="shared" si="60"/>
        <v>0</v>
      </c>
      <c r="AW315" s="32" t="str">
        <f t="shared" si="61"/>
        <v xml:space="preserve"> </v>
      </c>
      <c r="AX315" s="32" t="str" cm="1">
        <f t="array" ref="AX315">_xlfn.IFS(AQ315=0," ",AW315=20%,20%,AW315=25%,25%,AW315&lt;20%,"MV",AW315=21%,"MV",AW315=22%,"MV",AW315=23%,"MV",AW315=24%,MV)</f>
        <v xml:space="preserve"> </v>
      </c>
    </row>
    <row r="316" spans="1:50" ht="22.5">
      <c r="A316" s="3">
        <v>287</v>
      </c>
      <c r="B316" s="1" t="s">
        <v>272</v>
      </c>
      <c r="C316" s="2" t="s">
        <v>368</v>
      </c>
      <c r="D316" s="7">
        <v>23818</v>
      </c>
      <c r="E316" s="7">
        <v>89406</v>
      </c>
      <c r="F316" s="7">
        <v>42430</v>
      </c>
      <c r="G316" s="7">
        <v>82941</v>
      </c>
      <c r="H316" s="7">
        <v>27219</v>
      </c>
      <c r="I316" s="7">
        <v>60725</v>
      </c>
      <c r="J316" s="7">
        <v>63180</v>
      </c>
      <c r="K316" s="7">
        <v>289745</v>
      </c>
      <c r="L316" s="7">
        <v>87130</v>
      </c>
      <c r="M316" s="7">
        <v>37885</v>
      </c>
      <c r="N316" s="7">
        <v>42135</v>
      </c>
      <c r="O316" s="7">
        <v>59818</v>
      </c>
      <c r="P316" s="7">
        <v>41939</v>
      </c>
      <c r="Q316" s="7">
        <v>34852</v>
      </c>
      <c r="R316" s="7">
        <v>156274</v>
      </c>
      <c r="S316" s="7">
        <v>66960</v>
      </c>
      <c r="T316" s="7">
        <v>42612</v>
      </c>
      <c r="U316" s="31">
        <v>31102</v>
      </c>
      <c r="V316" s="7">
        <v>81311</v>
      </c>
      <c r="W316" s="7">
        <v>48768</v>
      </c>
      <c r="X316" s="7">
        <v>315361</v>
      </c>
      <c r="Y316" s="7">
        <v>60861</v>
      </c>
      <c r="Z316" s="7">
        <v>62670</v>
      </c>
      <c r="AA316" s="7">
        <v>156055</v>
      </c>
      <c r="AB316" s="7">
        <v>62909</v>
      </c>
      <c r="AC316" s="7">
        <v>139442</v>
      </c>
      <c r="AE316" s="76">
        <f t="shared" si="62"/>
        <v>315361</v>
      </c>
      <c r="AF316" s="8">
        <f t="shared" si="63"/>
        <v>23818</v>
      </c>
      <c r="AG316" s="19">
        <f t="shared" si="64"/>
        <v>19054.400000000001</v>
      </c>
      <c r="AH316" s="19">
        <f t="shared" si="65"/>
        <v>17863.5</v>
      </c>
      <c r="AM316">
        <f t="shared" si="56"/>
        <v>0</v>
      </c>
      <c r="AS316">
        <f t="shared" si="57"/>
        <v>0</v>
      </c>
      <c r="AT316">
        <f t="shared" si="58"/>
        <v>0</v>
      </c>
      <c r="AU316" s="32" t="str">
        <f t="shared" si="59"/>
        <v xml:space="preserve"> </v>
      </c>
      <c r="AV316">
        <f t="shared" si="60"/>
        <v>0</v>
      </c>
      <c r="AW316" s="32" t="str">
        <f t="shared" si="61"/>
        <v xml:space="preserve"> </v>
      </c>
      <c r="AX316" s="32" t="str" cm="1">
        <f t="array" ref="AX316">_xlfn.IFS(AQ316=0," ",AW316=20%,20%,AW316=25%,25%,AW316&lt;20%,"MV",AW316=21%,"MV",AW316=22%,"MV",AW316=23%,"MV",AW316=24%,MV)</f>
        <v xml:space="preserve"> </v>
      </c>
    </row>
    <row r="317" spans="1:50">
      <c r="A317" s="3">
        <v>288</v>
      </c>
      <c r="B317" s="1" t="s">
        <v>272</v>
      </c>
      <c r="C317" s="2" t="s">
        <v>367</v>
      </c>
      <c r="D317" s="7">
        <v>23818</v>
      </c>
      <c r="E317" s="7">
        <v>715251</v>
      </c>
      <c r="F317" s="7">
        <v>763750</v>
      </c>
      <c r="G317" s="7">
        <v>414703</v>
      </c>
      <c r="H317" s="7">
        <v>27219</v>
      </c>
      <c r="I317" s="7">
        <v>1011862</v>
      </c>
      <c r="J317" s="7">
        <v>758167</v>
      </c>
      <c r="K317" s="7">
        <v>2164866</v>
      </c>
      <c r="L317" s="7">
        <v>1039065</v>
      </c>
      <c r="M317" s="7">
        <v>368238</v>
      </c>
      <c r="N317" s="7">
        <v>471285</v>
      </c>
      <c r="O317" s="7">
        <v>996743</v>
      </c>
      <c r="P317" s="7">
        <v>1006554</v>
      </c>
      <c r="Q317" s="7">
        <v>834892</v>
      </c>
      <c r="R317" s="7">
        <v>625094</v>
      </c>
      <c r="S317" s="7">
        <v>870493</v>
      </c>
      <c r="T317" s="7">
        <v>655419</v>
      </c>
      <c r="U317" s="31">
        <v>746462</v>
      </c>
      <c r="V317" s="7">
        <v>1199810</v>
      </c>
      <c r="W317" s="7">
        <v>878848</v>
      </c>
      <c r="X317" s="7">
        <v>946083</v>
      </c>
      <c r="Y317" s="7">
        <v>808274</v>
      </c>
      <c r="Z317" s="7">
        <v>1044214</v>
      </c>
      <c r="AA317" s="7">
        <v>1560547</v>
      </c>
      <c r="AB317" s="7">
        <v>1048253</v>
      </c>
      <c r="AC317" s="7">
        <v>557766</v>
      </c>
      <c r="AE317" s="76">
        <f t="shared" si="62"/>
        <v>2164866</v>
      </c>
      <c r="AF317" s="8">
        <f t="shared" si="63"/>
        <v>23818</v>
      </c>
      <c r="AG317" s="19">
        <f t="shared" si="64"/>
        <v>19054.400000000001</v>
      </c>
      <c r="AH317" s="19">
        <f t="shared" si="65"/>
        <v>17863.5</v>
      </c>
      <c r="AM317">
        <f t="shared" si="56"/>
        <v>0</v>
      </c>
      <c r="AS317">
        <f t="shared" si="57"/>
        <v>0</v>
      </c>
      <c r="AT317">
        <f t="shared" si="58"/>
        <v>0</v>
      </c>
      <c r="AU317" s="32" t="str">
        <f t="shared" si="59"/>
        <v xml:space="preserve"> </v>
      </c>
      <c r="AV317">
        <f t="shared" si="60"/>
        <v>0</v>
      </c>
      <c r="AW317" s="32" t="str">
        <f t="shared" si="61"/>
        <v xml:space="preserve"> </v>
      </c>
      <c r="AX317" s="32" t="str" cm="1">
        <f t="array" ref="AX317">_xlfn.IFS(AQ317=0," ",AW317=20%,20%,AW317=25%,25%,AW317&lt;20%,"MV",AW317=21%,"MV",AW317=22%,"MV",AW317=23%,"MV",AW317=24%,MV)</f>
        <v xml:space="preserve"> </v>
      </c>
    </row>
    <row r="318" spans="1:50" ht="22.5">
      <c r="A318" s="3">
        <v>289</v>
      </c>
      <c r="B318" s="1" t="s">
        <v>273</v>
      </c>
      <c r="C318" s="2" t="s">
        <v>368</v>
      </c>
      <c r="D318" s="7">
        <v>2727</v>
      </c>
      <c r="E318" s="7">
        <v>8099</v>
      </c>
      <c r="F318" s="7">
        <v>4889</v>
      </c>
      <c r="G318" s="7">
        <v>22315</v>
      </c>
      <c r="H318" s="7">
        <v>3115</v>
      </c>
      <c r="I318" s="7">
        <v>12281</v>
      </c>
      <c r="J318" s="7">
        <v>8882</v>
      </c>
      <c r="K318" s="7">
        <v>17121</v>
      </c>
      <c r="L318" s="7">
        <v>5462</v>
      </c>
      <c r="M318" s="7">
        <v>7276</v>
      </c>
      <c r="N318" s="7">
        <v>7543</v>
      </c>
      <c r="O318" s="7">
        <v>12099</v>
      </c>
      <c r="P318" s="7">
        <v>6492</v>
      </c>
      <c r="Q318" s="7">
        <v>8583</v>
      </c>
      <c r="R318" s="7">
        <v>18001</v>
      </c>
      <c r="S318" s="7">
        <v>12092</v>
      </c>
      <c r="T318" s="7">
        <v>8619</v>
      </c>
      <c r="U318" s="31">
        <v>3244</v>
      </c>
      <c r="V318" s="7">
        <v>19345</v>
      </c>
      <c r="W318" s="7">
        <v>9011</v>
      </c>
      <c r="X318" s="7">
        <v>45841</v>
      </c>
      <c r="Y318" s="7">
        <v>5934</v>
      </c>
      <c r="Z318" s="7">
        <v>12745</v>
      </c>
      <c r="AA318" s="7">
        <v>11705</v>
      </c>
      <c r="AB318" s="7">
        <v>12723</v>
      </c>
      <c r="AC318" s="7">
        <v>16412</v>
      </c>
      <c r="AE318" s="76">
        <f t="shared" si="62"/>
        <v>45841</v>
      </c>
      <c r="AF318" s="8">
        <f t="shared" si="63"/>
        <v>2727</v>
      </c>
      <c r="AG318" s="19">
        <f t="shared" si="64"/>
        <v>2181.6</v>
      </c>
      <c r="AH318" s="19">
        <f t="shared" si="65"/>
        <v>2045.25</v>
      </c>
      <c r="AK318">
        <v>1</v>
      </c>
      <c r="AL318">
        <v>1</v>
      </c>
      <c r="AM318">
        <f t="shared" si="56"/>
        <v>0</v>
      </c>
      <c r="AO318" s="80">
        <v>2181.6</v>
      </c>
      <c r="AP318" s="83">
        <f>AO318/AK318</f>
        <v>2181.6</v>
      </c>
      <c r="AQ318" s="28">
        <v>2181.6</v>
      </c>
      <c r="AR318" s="85">
        <f>AP318-AQ318</f>
        <v>0</v>
      </c>
      <c r="AS318">
        <f t="shared" si="57"/>
        <v>3244</v>
      </c>
      <c r="AT318">
        <f t="shared" si="58"/>
        <v>1062.4000000000001</v>
      </c>
      <c r="AU318" s="32">
        <f t="shared" si="59"/>
        <v>0.32749691738594333</v>
      </c>
      <c r="AV318">
        <f t="shared" si="60"/>
        <v>2181.6</v>
      </c>
      <c r="AW318" s="32">
        <f t="shared" si="61"/>
        <v>0.2</v>
      </c>
      <c r="AX318" s="32" cm="1">
        <f t="array" ref="AX318">_xlfn.IFS(AQ318=0," ",AW318=20%,20%,AW318=25%,25%,AW318&lt;20%,"MV",AW318=21%,"MV",AW318=22%,"MV",AW318=23%,"MV",AW318=24%,MV)</f>
        <v>0.2</v>
      </c>
    </row>
    <row r="319" spans="1:50">
      <c r="A319" s="3">
        <v>290</v>
      </c>
      <c r="B319" s="1" t="s">
        <v>273</v>
      </c>
      <c r="C319" s="2" t="s">
        <v>367</v>
      </c>
      <c r="D319" s="7">
        <v>2727</v>
      </c>
      <c r="E319" s="7">
        <v>64788</v>
      </c>
      <c r="F319" s="7">
        <v>87978</v>
      </c>
      <c r="G319" s="7">
        <v>111579</v>
      </c>
      <c r="H319" s="7">
        <v>3115</v>
      </c>
      <c r="I319" s="7">
        <v>114488</v>
      </c>
      <c r="J319" s="7">
        <v>119382</v>
      </c>
      <c r="K319" s="7">
        <v>127923</v>
      </c>
      <c r="L319" s="7">
        <v>64893</v>
      </c>
      <c r="M319" s="7">
        <v>70726</v>
      </c>
      <c r="N319" s="7">
        <v>72566</v>
      </c>
      <c r="O319" s="7">
        <v>112779</v>
      </c>
      <c r="P319" s="7">
        <v>93478</v>
      </c>
      <c r="Q319" s="7">
        <v>102476</v>
      </c>
      <c r="R319" s="7">
        <v>72007</v>
      </c>
      <c r="S319" s="7">
        <v>96722</v>
      </c>
      <c r="T319" s="7">
        <v>74158</v>
      </c>
      <c r="U319" s="31">
        <v>77897</v>
      </c>
      <c r="V319" s="7">
        <v>116066</v>
      </c>
      <c r="W319" s="7">
        <v>126405</v>
      </c>
      <c r="X319" s="7">
        <v>91683</v>
      </c>
      <c r="Y319" s="7">
        <v>69882</v>
      </c>
      <c r="Z319" s="7">
        <v>118693</v>
      </c>
      <c r="AA319" s="7">
        <v>117041</v>
      </c>
      <c r="AB319" s="7">
        <v>118606</v>
      </c>
      <c r="AC319" s="7">
        <v>65647</v>
      </c>
      <c r="AE319" s="76">
        <f t="shared" si="62"/>
        <v>127923</v>
      </c>
      <c r="AF319" s="8">
        <f t="shared" si="63"/>
        <v>2727</v>
      </c>
      <c r="AG319" s="19">
        <f t="shared" si="64"/>
        <v>2181.6</v>
      </c>
      <c r="AH319" s="19">
        <f t="shared" si="65"/>
        <v>2045.25</v>
      </c>
      <c r="AM319">
        <f t="shared" si="56"/>
        <v>0</v>
      </c>
      <c r="AS319">
        <f t="shared" si="57"/>
        <v>0</v>
      </c>
      <c r="AT319">
        <f t="shared" si="58"/>
        <v>0</v>
      </c>
      <c r="AU319" s="32" t="str">
        <f t="shared" si="59"/>
        <v xml:space="preserve"> </v>
      </c>
      <c r="AV319">
        <f t="shared" si="60"/>
        <v>0</v>
      </c>
      <c r="AW319" s="32" t="str">
        <f t="shared" si="61"/>
        <v xml:space="preserve"> </v>
      </c>
      <c r="AX319" s="32" t="str" cm="1">
        <f t="array" ref="AX319">_xlfn.IFS(AQ319=0," ",AW319=20%,20%,AW319=25%,25%,AW319&lt;20%,"MV",AW319=21%,"MV",AW319=22%,"MV",AW319=23%,"MV",AW319=24%,MV)</f>
        <v xml:space="preserve"> </v>
      </c>
    </row>
    <row r="320" spans="1:50" ht="22.5">
      <c r="A320" s="3">
        <v>291</v>
      </c>
      <c r="B320" s="1" t="s">
        <v>274</v>
      </c>
      <c r="C320" s="2" t="s">
        <v>368</v>
      </c>
      <c r="D320" s="7">
        <v>6458</v>
      </c>
      <c r="E320" s="7">
        <v>20045</v>
      </c>
      <c r="F320" s="7">
        <v>13108</v>
      </c>
      <c r="G320" s="7">
        <v>59796</v>
      </c>
      <c r="H320" s="7">
        <v>7382</v>
      </c>
      <c r="I320" s="7">
        <v>17132</v>
      </c>
      <c r="J320" s="7">
        <v>32511</v>
      </c>
      <c r="K320" s="7">
        <v>50126</v>
      </c>
      <c r="L320" s="7">
        <v>16256</v>
      </c>
      <c r="M320" s="7">
        <v>14388</v>
      </c>
      <c r="N320" s="7">
        <v>12874</v>
      </c>
      <c r="O320" s="7">
        <v>16874</v>
      </c>
      <c r="P320" s="7">
        <v>11920</v>
      </c>
      <c r="Q320" s="7">
        <v>7022</v>
      </c>
      <c r="R320" s="7">
        <v>36063</v>
      </c>
      <c r="S320" s="7">
        <v>24871</v>
      </c>
      <c r="T320" s="7">
        <v>12021</v>
      </c>
      <c r="U320" s="31">
        <v>8121</v>
      </c>
      <c r="V320" s="7">
        <v>27093</v>
      </c>
      <c r="W320" s="7">
        <v>18624</v>
      </c>
      <c r="X320" s="7">
        <v>40965</v>
      </c>
      <c r="Y320" s="7">
        <v>16432</v>
      </c>
      <c r="Z320" s="7">
        <v>17713</v>
      </c>
      <c r="AA320" s="7">
        <v>24709</v>
      </c>
      <c r="AB320" s="7">
        <v>17747</v>
      </c>
      <c r="AC320" s="7">
        <v>32479</v>
      </c>
      <c r="AE320" s="76">
        <f t="shared" si="62"/>
        <v>59796</v>
      </c>
      <c r="AF320" s="8">
        <f t="shared" si="63"/>
        <v>6458</v>
      </c>
      <c r="AG320" s="19">
        <f t="shared" si="64"/>
        <v>5166.3999999999996</v>
      </c>
      <c r="AH320" s="19">
        <f t="shared" si="65"/>
        <v>4843.5</v>
      </c>
      <c r="AM320">
        <f t="shared" si="56"/>
        <v>0</v>
      </c>
      <c r="AS320">
        <f t="shared" si="57"/>
        <v>0</v>
      </c>
      <c r="AT320">
        <f t="shared" si="58"/>
        <v>0</v>
      </c>
      <c r="AU320" s="32" t="str">
        <f t="shared" si="59"/>
        <v xml:space="preserve"> </v>
      </c>
      <c r="AV320">
        <f t="shared" si="60"/>
        <v>0</v>
      </c>
      <c r="AW320" s="32" t="str">
        <f t="shared" si="61"/>
        <v xml:space="preserve"> </v>
      </c>
      <c r="AX320" s="32" t="str" cm="1">
        <f t="array" ref="AX320">_xlfn.IFS(AQ320=0," ",AW320=20%,20%,AW320=25%,25%,AW320&lt;20%,"MV",AW320=21%,"MV",AW320=22%,"MV",AW320=23%,"MV",AW320=24%,MV)</f>
        <v xml:space="preserve"> </v>
      </c>
    </row>
    <row r="321" spans="1:50">
      <c r="A321" s="3">
        <v>292</v>
      </c>
      <c r="B321" s="1" t="s">
        <v>274</v>
      </c>
      <c r="C321" s="2" t="s">
        <v>367</v>
      </c>
      <c r="D321" s="7">
        <v>6458</v>
      </c>
      <c r="E321" s="7">
        <v>160364</v>
      </c>
      <c r="F321" s="7">
        <v>235955</v>
      </c>
      <c r="G321" s="7">
        <v>298975</v>
      </c>
      <c r="H321" s="7">
        <v>7382</v>
      </c>
      <c r="I321" s="7">
        <v>256871</v>
      </c>
      <c r="J321" s="7">
        <v>195068</v>
      </c>
      <c r="K321" s="7">
        <v>374523</v>
      </c>
      <c r="L321" s="7">
        <v>194939</v>
      </c>
      <c r="M321" s="7">
        <v>139850</v>
      </c>
      <c r="N321" s="7">
        <v>113660</v>
      </c>
      <c r="O321" s="7">
        <v>253032</v>
      </c>
      <c r="P321" s="7">
        <v>171660</v>
      </c>
      <c r="Q321" s="7">
        <v>167499</v>
      </c>
      <c r="R321" s="7">
        <v>144251</v>
      </c>
      <c r="S321" s="7">
        <v>174099</v>
      </c>
      <c r="T321" s="7">
        <v>166384</v>
      </c>
      <c r="U321" s="31">
        <v>194939</v>
      </c>
      <c r="V321" s="7">
        <v>162557</v>
      </c>
      <c r="W321" s="7">
        <v>237008</v>
      </c>
      <c r="X321" s="7">
        <v>81929</v>
      </c>
      <c r="Y321" s="7">
        <v>199265</v>
      </c>
      <c r="Z321" s="7">
        <v>266892</v>
      </c>
      <c r="AA321" s="7">
        <v>247086</v>
      </c>
      <c r="AB321" s="7">
        <v>266109</v>
      </c>
      <c r="AC321" s="7">
        <v>129916</v>
      </c>
      <c r="AE321" s="76">
        <f t="shared" si="62"/>
        <v>374523</v>
      </c>
      <c r="AF321" s="8">
        <f t="shared" si="63"/>
        <v>6458</v>
      </c>
      <c r="AG321" s="19">
        <f t="shared" si="64"/>
        <v>5166.3999999999996</v>
      </c>
      <c r="AH321" s="19">
        <f t="shared" si="65"/>
        <v>4843.5</v>
      </c>
      <c r="AM321">
        <f t="shared" si="56"/>
        <v>0</v>
      </c>
      <c r="AS321">
        <f t="shared" si="57"/>
        <v>0</v>
      </c>
      <c r="AT321">
        <f t="shared" si="58"/>
        <v>0</v>
      </c>
      <c r="AU321" s="32" t="str">
        <f t="shared" si="59"/>
        <v xml:space="preserve"> </v>
      </c>
      <c r="AV321">
        <f t="shared" si="60"/>
        <v>0</v>
      </c>
      <c r="AW321" s="32" t="str">
        <f t="shared" si="61"/>
        <v xml:space="preserve"> </v>
      </c>
      <c r="AX321" s="32" t="str" cm="1">
        <f t="array" ref="AX321">_xlfn.IFS(AQ321=0," ",AW321=20%,20%,AW321=25%,25%,AW321&lt;20%,"MV",AW321=21%,"MV",AW321=22%,"MV",AW321=23%,"MV",AW321=24%,MV)</f>
        <v xml:space="preserve"> </v>
      </c>
    </row>
    <row r="322" spans="1:50" ht="22.5">
      <c r="A322" s="3">
        <v>293</v>
      </c>
      <c r="B322" s="1" t="s">
        <v>275</v>
      </c>
      <c r="C322" s="2" t="s">
        <v>368</v>
      </c>
      <c r="D322" s="7">
        <v>12603</v>
      </c>
      <c r="E322" s="7">
        <v>31750</v>
      </c>
      <c r="F322" s="7">
        <v>9952</v>
      </c>
      <c r="G322" s="7">
        <v>107949</v>
      </c>
      <c r="H322" s="7">
        <v>14404</v>
      </c>
      <c r="I322" s="7">
        <v>59703</v>
      </c>
      <c r="J322" s="7">
        <v>46556</v>
      </c>
      <c r="K322" s="7">
        <v>86925</v>
      </c>
      <c r="L322" s="7">
        <v>46296</v>
      </c>
      <c r="M322" s="7">
        <v>17657</v>
      </c>
      <c r="N322" s="7">
        <v>25228</v>
      </c>
      <c r="O322" s="7">
        <v>58811</v>
      </c>
      <c r="P322" s="7">
        <v>14955</v>
      </c>
      <c r="Q322" s="7">
        <v>28741</v>
      </c>
      <c r="R322" s="7">
        <v>60076</v>
      </c>
      <c r="S322" s="7">
        <v>53735</v>
      </c>
      <c r="T322" s="7">
        <v>41896</v>
      </c>
      <c r="U322" s="31">
        <v>11970</v>
      </c>
      <c r="V322" s="7">
        <v>27353</v>
      </c>
      <c r="W322" s="7">
        <v>30446</v>
      </c>
      <c r="X322" s="7">
        <v>169060</v>
      </c>
      <c r="Y322" s="7">
        <v>19781</v>
      </c>
      <c r="Z322" s="7">
        <v>61889</v>
      </c>
      <c r="AA322" s="7">
        <v>32511</v>
      </c>
      <c r="AB322" s="7">
        <v>61851</v>
      </c>
      <c r="AC322" s="7">
        <v>11554</v>
      </c>
      <c r="AE322" s="76">
        <f t="shared" si="62"/>
        <v>169060</v>
      </c>
      <c r="AF322" s="8">
        <f t="shared" si="63"/>
        <v>9952</v>
      </c>
      <c r="AG322" s="19">
        <f t="shared" si="64"/>
        <v>7961.6</v>
      </c>
      <c r="AH322" s="19">
        <f t="shared" si="65"/>
        <v>7464</v>
      </c>
      <c r="AM322">
        <f t="shared" si="56"/>
        <v>0</v>
      </c>
      <c r="AS322">
        <f t="shared" si="57"/>
        <v>0</v>
      </c>
      <c r="AT322">
        <f t="shared" si="58"/>
        <v>0</v>
      </c>
      <c r="AU322" s="32" t="str">
        <f t="shared" si="59"/>
        <v xml:space="preserve"> </v>
      </c>
      <c r="AV322">
        <f t="shared" si="60"/>
        <v>0</v>
      </c>
      <c r="AW322" s="32" t="str">
        <f t="shared" si="61"/>
        <v xml:space="preserve"> </v>
      </c>
      <c r="AX322" s="32" t="str" cm="1">
        <f t="array" ref="AX322">_xlfn.IFS(AQ322=0," ",AW322=20%,20%,AW322=25%,25%,AW322&lt;20%,"MV",AW322=21%,"MV",AW322=22%,"MV",AW322=23%,"MV",AW322=24%,MV)</f>
        <v xml:space="preserve"> </v>
      </c>
    </row>
    <row r="323" spans="1:50">
      <c r="A323" s="3">
        <v>294</v>
      </c>
      <c r="B323" s="1" t="s">
        <v>275</v>
      </c>
      <c r="C323" s="2" t="s">
        <v>367</v>
      </c>
      <c r="D323" s="7">
        <v>12603</v>
      </c>
      <c r="E323" s="7">
        <v>253999</v>
      </c>
      <c r="F323" s="7">
        <v>358302</v>
      </c>
      <c r="G323" s="7">
        <v>539744</v>
      </c>
      <c r="H323" s="7">
        <v>14404</v>
      </c>
      <c r="I323" s="7">
        <v>716448</v>
      </c>
      <c r="J323" s="7">
        <v>559196</v>
      </c>
      <c r="K323" s="7">
        <v>649460</v>
      </c>
      <c r="L323" s="7">
        <v>278298</v>
      </c>
      <c r="M323" s="7">
        <v>171637</v>
      </c>
      <c r="N323" s="7">
        <v>265813</v>
      </c>
      <c r="O323" s="7">
        <v>705743</v>
      </c>
      <c r="P323" s="7">
        <v>358926</v>
      </c>
      <c r="Q323" s="7">
        <v>689371</v>
      </c>
      <c r="R323" s="7">
        <v>240306</v>
      </c>
      <c r="S323" s="7">
        <v>483608</v>
      </c>
      <c r="T323" s="7">
        <v>464070</v>
      </c>
      <c r="U323" s="31">
        <v>287271</v>
      </c>
      <c r="V323" s="7">
        <v>325114</v>
      </c>
      <c r="W323" s="7">
        <v>387537</v>
      </c>
      <c r="X323" s="7">
        <v>507178</v>
      </c>
      <c r="Y323" s="7">
        <v>293461</v>
      </c>
      <c r="Z323" s="7">
        <v>743861</v>
      </c>
      <c r="AA323" s="7">
        <v>325114</v>
      </c>
      <c r="AB323" s="7">
        <v>742214</v>
      </c>
      <c r="AC323" s="7">
        <v>46211</v>
      </c>
      <c r="AE323" s="76">
        <f t="shared" si="62"/>
        <v>743861</v>
      </c>
      <c r="AF323" s="8">
        <f t="shared" si="63"/>
        <v>12603</v>
      </c>
      <c r="AG323" s="19">
        <f t="shared" si="64"/>
        <v>10082.4</v>
      </c>
      <c r="AH323" s="19">
        <f t="shared" si="65"/>
        <v>9452.25</v>
      </c>
      <c r="AM323">
        <f t="shared" si="56"/>
        <v>0</v>
      </c>
      <c r="AS323">
        <f t="shared" si="57"/>
        <v>0</v>
      </c>
      <c r="AT323">
        <f t="shared" si="58"/>
        <v>0</v>
      </c>
      <c r="AU323" s="32" t="str">
        <f t="shared" si="59"/>
        <v xml:space="preserve"> </v>
      </c>
      <c r="AV323">
        <f t="shared" si="60"/>
        <v>0</v>
      </c>
      <c r="AW323" s="32" t="str">
        <f t="shared" si="61"/>
        <v xml:space="preserve"> </v>
      </c>
      <c r="AX323" s="32" t="str" cm="1">
        <f t="array" ref="AX323">_xlfn.IFS(AQ323=0," ",AW323=20%,20%,AW323=25%,25%,AW323&lt;20%,"MV",AW323=21%,"MV",AW323=22%,"MV",AW323=23%,"MV",AW323=24%,MV)</f>
        <v xml:space="preserve"> </v>
      </c>
    </row>
    <row r="324" spans="1:50" ht="22.5">
      <c r="A324" s="3">
        <v>295</v>
      </c>
      <c r="B324" s="1" t="s">
        <v>276</v>
      </c>
      <c r="C324" s="2" t="s">
        <v>368</v>
      </c>
      <c r="D324" s="7">
        <v>20477</v>
      </c>
      <c r="E324" s="7">
        <v>49772</v>
      </c>
      <c r="F324" s="7">
        <v>14565</v>
      </c>
      <c r="G324" s="7">
        <v>160841</v>
      </c>
      <c r="H324" s="7">
        <v>23403</v>
      </c>
      <c r="I324" s="7">
        <v>64822</v>
      </c>
      <c r="J324" s="7">
        <v>54619</v>
      </c>
      <c r="K324" s="7">
        <v>118531</v>
      </c>
      <c r="L324" s="7">
        <v>49937</v>
      </c>
      <c r="M324" s="7">
        <v>40242</v>
      </c>
      <c r="N324" s="7">
        <v>32511</v>
      </c>
      <c r="O324" s="7">
        <v>63852</v>
      </c>
      <c r="P324" s="7">
        <v>26263</v>
      </c>
      <c r="Q324" s="7">
        <v>31991</v>
      </c>
      <c r="R324" s="7">
        <v>99143</v>
      </c>
      <c r="S324" s="7">
        <v>48361</v>
      </c>
      <c r="T324" s="7">
        <v>45486</v>
      </c>
      <c r="U324" s="31">
        <v>15979</v>
      </c>
      <c r="V324" s="7">
        <v>54185</v>
      </c>
      <c r="W324" s="7">
        <v>38754</v>
      </c>
      <c r="X324" s="7">
        <v>188566</v>
      </c>
      <c r="Y324" s="7">
        <v>24344</v>
      </c>
      <c r="Z324" s="7">
        <v>67246</v>
      </c>
      <c r="AA324" s="7">
        <v>40314</v>
      </c>
      <c r="AB324" s="7">
        <v>67153</v>
      </c>
      <c r="AC324" s="7">
        <v>14286</v>
      </c>
      <c r="AE324" s="76">
        <f t="shared" si="62"/>
        <v>188566</v>
      </c>
      <c r="AF324" s="8">
        <f t="shared" si="63"/>
        <v>14286</v>
      </c>
      <c r="AG324" s="19">
        <f t="shared" si="64"/>
        <v>11428.8</v>
      </c>
      <c r="AH324" s="19">
        <f t="shared" si="65"/>
        <v>10714.5</v>
      </c>
      <c r="AK324">
        <v>1</v>
      </c>
      <c r="AL324" s="24">
        <v>1</v>
      </c>
      <c r="AM324">
        <f t="shared" si="56"/>
        <v>0</v>
      </c>
      <c r="AO324" s="80">
        <v>11428.8</v>
      </c>
      <c r="AP324" s="83">
        <f>AO324/AK324</f>
        <v>11428.8</v>
      </c>
      <c r="AQ324" s="28">
        <v>11428.8</v>
      </c>
      <c r="AR324" s="85">
        <f>AP324-AQ324</f>
        <v>0</v>
      </c>
      <c r="AS324">
        <f t="shared" si="57"/>
        <v>15979</v>
      </c>
      <c r="AT324">
        <f t="shared" si="58"/>
        <v>4550.2000000000007</v>
      </c>
      <c r="AU324" s="32">
        <f t="shared" si="59"/>
        <v>0.28476124913949563</v>
      </c>
      <c r="AV324">
        <f t="shared" si="60"/>
        <v>11428.8</v>
      </c>
      <c r="AW324" s="32">
        <f t="shared" si="61"/>
        <v>0.2</v>
      </c>
      <c r="AX324" s="32" cm="1">
        <f t="array" ref="AX324">_xlfn.IFS(AQ324=0," ",AW324=20%,20%,AW324=25%,25%,AW324&lt;20%,"MV",AW324=21%,"MV",AW324=22%,"MV",AW324=23%,"MV",AW324=24%,MV)</f>
        <v>0.2</v>
      </c>
    </row>
    <row r="325" spans="1:50">
      <c r="A325" s="3">
        <v>296</v>
      </c>
      <c r="B325" s="1" t="s">
        <v>276</v>
      </c>
      <c r="C325" s="2" t="s">
        <v>367</v>
      </c>
      <c r="D325" s="7">
        <v>20477</v>
      </c>
      <c r="E325" s="7">
        <v>398179</v>
      </c>
      <c r="F325" s="7">
        <v>524344</v>
      </c>
      <c r="G325" s="7">
        <v>804206</v>
      </c>
      <c r="H325" s="7">
        <v>23403</v>
      </c>
      <c r="I325" s="7">
        <v>777857</v>
      </c>
      <c r="J325" s="7">
        <v>613815</v>
      </c>
      <c r="K325" s="7">
        <v>885628</v>
      </c>
      <c r="L325" s="7">
        <v>598210</v>
      </c>
      <c r="M325" s="7">
        <v>391163</v>
      </c>
      <c r="N325" s="7">
        <v>439555</v>
      </c>
      <c r="O325" s="7">
        <v>766235</v>
      </c>
      <c r="P325" s="7">
        <v>630305</v>
      </c>
      <c r="Q325" s="7">
        <v>764799</v>
      </c>
      <c r="R325" s="7">
        <v>396573</v>
      </c>
      <c r="S325" s="7">
        <v>580328</v>
      </c>
      <c r="T325" s="7">
        <v>503846</v>
      </c>
      <c r="U325" s="31">
        <v>383504</v>
      </c>
      <c r="V325" s="7">
        <v>650229</v>
      </c>
      <c r="W325" s="7">
        <v>421348</v>
      </c>
      <c r="X325" s="7">
        <v>565698</v>
      </c>
      <c r="Y325" s="7">
        <v>432979</v>
      </c>
      <c r="Z325" s="7">
        <v>803058</v>
      </c>
      <c r="AA325" s="7">
        <v>403141</v>
      </c>
      <c r="AB325" s="7">
        <v>805831</v>
      </c>
      <c r="AC325" s="7">
        <v>57147</v>
      </c>
      <c r="AE325" s="76">
        <f t="shared" si="62"/>
        <v>885628</v>
      </c>
      <c r="AF325" s="8">
        <f t="shared" si="63"/>
        <v>20477</v>
      </c>
      <c r="AG325" s="19">
        <f t="shared" si="64"/>
        <v>16381.6</v>
      </c>
      <c r="AH325" s="19">
        <f t="shared" si="65"/>
        <v>15357.75</v>
      </c>
      <c r="AM325">
        <f t="shared" si="56"/>
        <v>0</v>
      </c>
      <c r="AS325">
        <f t="shared" si="57"/>
        <v>0</v>
      </c>
      <c r="AT325">
        <f t="shared" si="58"/>
        <v>0</v>
      </c>
      <c r="AU325" s="32" t="str">
        <f t="shared" si="59"/>
        <v xml:space="preserve"> </v>
      </c>
      <c r="AV325">
        <f t="shared" si="60"/>
        <v>0</v>
      </c>
      <c r="AW325" s="32" t="str">
        <f t="shared" si="61"/>
        <v xml:space="preserve"> </v>
      </c>
      <c r="AX325" s="32" t="str" cm="1">
        <f t="array" ref="AX325">_xlfn.IFS(AQ325=0," ",AW325=20%,20%,AW325=25%,25%,AW325&lt;20%,"MV",AW325=21%,"MV",AW325=22%,"MV",AW325=23%,"MV",AW325=24%,MV)</f>
        <v xml:space="preserve"> </v>
      </c>
    </row>
    <row r="326" spans="1:50" ht="22.5">
      <c r="A326" s="3">
        <v>297</v>
      </c>
      <c r="B326" s="1" t="s">
        <v>277</v>
      </c>
      <c r="C326" s="2" t="s">
        <v>368</v>
      </c>
      <c r="D326" s="7">
        <v>21115</v>
      </c>
      <c r="E326" s="7">
        <v>85342</v>
      </c>
      <c r="F326" s="7">
        <v>12631</v>
      </c>
      <c r="G326" s="7">
        <v>146416</v>
      </c>
      <c r="H326" s="7">
        <v>24132</v>
      </c>
      <c r="I326" s="7">
        <v>69598</v>
      </c>
      <c r="J326" s="7">
        <v>57220</v>
      </c>
      <c r="K326" s="7">
        <v>361627</v>
      </c>
      <c r="L326" s="7">
        <v>49937</v>
      </c>
      <c r="M326" s="7">
        <v>27311</v>
      </c>
      <c r="N326" s="7">
        <v>33811</v>
      </c>
      <c r="O326" s="7">
        <v>68558</v>
      </c>
      <c r="P326" s="7">
        <v>35750</v>
      </c>
      <c r="Q326" s="7">
        <v>23539</v>
      </c>
      <c r="R326" s="7">
        <v>93040</v>
      </c>
      <c r="S326" s="7">
        <v>60769</v>
      </c>
      <c r="T326" s="7">
        <v>48837</v>
      </c>
      <c r="U326" s="31">
        <v>18579</v>
      </c>
      <c r="V326" s="7">
        <v>44367</v>
      </c>
      <c r="W326" s="7">
        <v>56297</v>
      </c>
      <c r="X326" s="7">
        <v>185315</v>
      </c>
      <c r="Y326" s="7">
        <v>31952</v>
      </c>
      <c r="Z326" s="7">
        <v>72240</v>
      </c>
      <c r="AA326" s="7">
        <v>45516</v>
      </c>
      <c r="AB326" s="7">
        <v>72100</v>
      </c>
      <c r="AC326" s="7">
        <v>16372</v>
      </c>
      <c r="AE326" s="76">
        <f t="shared" si="62"/>
        <v>361627</v>
      </c>
      <c r="AF326" s="8">
        <f t="shared" si="63"/>
        <v>12631</v>
      </c>
      <c r="AG326" s="19">
        <f t="shared" si="64"/>
        <v>10104.799999999999</v>
      </c>
      <c r="AH326" s="19">
        <f t="shared" si="65"/>
        <v>9473.25</v>
      </c>
      <c r="AM326">
        <f t="shared" si="56"/>
        <v>0</v>
      </c>
      <c r="AS326">
        <f t="shared" si="57"/>
        <v>0</v>
      </c>
      <c r="AT326">
        <f t="shared" si="58"/>
        <v>0</v>
      </c>
      <c r="AU326" s="32" t="str">
        <f t="shared" si="59"/>
        <v xml:space="preserve"> </v>
      </c>
      <c r="AV326">
        <f t="shared" si="60"/>
        <v>0</v>
      </c>
      <c r="AW326" s="32" t="str">
        <f t="shared" si="61"/>
        <v xml:space="preserve"> </v>
      </c>
      <c r="AX326" s="32" t="str" cm="1">
        <f t="array" ref="AX326">_xlfn.IFS(AQ326=0," ",AW326=20%,20%,AW326=25%,25%,AW326&lt;20%,"MV",AW326=21%,"MV",AW326=22%,"MV",AW326=23%,"MV",AW326=24%,MV)</f>
        <v xml:space="preserve"> </v>
      </c>
    </row>
    <row r="327" spans="1:50">
      <c r="A327" s="3">
        <v>298</v>
      </c>
      <c r="B327" s="1" t="s">
        <v>277</v>
      </c>
      <c r="C327" s="2" t="s">
        <v>367</v>
      </c>
      <c r="D327" s="7">
        <v>21115</v>
      </c>
      <c r="E327" s="7">
        <v>682740</v>
      </c>
      <c r="F327" s="7">
        <v>454711</v>
      </c>
      <c r="G327" s="7">
        <v>732080</v>
      </c>
      <c r="H327" s="7">
        <v>24132</v>
      </c>
      <c r="I327" s="7">
        <v>859738</v>
      </c>
      <c r="J327" s="7">
        <v>642426</v>
      </c>
      <c r="K327" s="7">
        <v>2701950</v>
      </c>
      <c r="L327" s="7">
        <v>598210</v>
      </c>
      <c r="M327" s="7">
        <v>265467</v>
      </c>
      <c r="N327" s="7">
        <v>387537</v>
      </c>
      <c r="O327" s="7">
        <v>846892</v>
      </c>
      <c r="P327" s="7">
        <v>857990</v>
      </c>
      <c r="Q327" s="7">
        <v>563358</v>
      </c>
      <c r="R327" s="7">
        <v>372159</v>
      </c>
      <c r="S327" s="7">
        <v>580328</v>
      </c>
      <c r="T327" s="7">
        <v>556883</v>
      </c>
      <c r="U327" s="31">
        <v>445926</v>
      </c>
      <c r="V327" s="7">
        <v>507048</v>
      </c>
      <c r="W327" s="7">
        <v>491573</v>
      </c>
      <c r="X327" s="7">
        <v>555945</v>
      </c>
      <c r="Y327" s="7">
        <v>441623</v>
      </c>
      <c r="Z327" s="7">
        <v>892711</v>
      </c>
      <c r="AA327" s="7">
        <v>455159</v>
      </c>
      <c r="AB327" s="7">
        <v>890657</v>
      </c>
      <c r="AC327" s="7">
        <v>65487</v>
      </c>
      <c r="AE327" s="76">
        <f t="shared" si="62"/>
        <v>2701950</v>
      </c>
      <c r="AF327" s="8">
        <f t="shared" si="63"/>
        <v>21115</v>
      </c>
      <c r="AG327" s="19">
        <f t="shared" si="64"/>
        <v>16892</v>
      </c>
      <c r="AH327" s="19">
        <f t="shared" si="65"/>
        <v>15836.25</v>
      </c>
      <c r="AM327">
        <f t="shared" si="56"/>
        <v>0</v>
      </c>
      <c r="AS327">
        <f t="shared" si="57"/>
        <v>0</v>
      </c>
      <c r="AT327">
        <f t="shared" si="58"/>
        <v>0</v>
      </c>
      <c r="AU327" s="32" t="str">
        <f t="shared" si="59"/>
        <v xml:space="preserve"> </v>
      </c>
      <c r="AV327">
        <f t="shared" si="60"/>
        <v>0</v>
      </c>
      <c r="AW327" s="32" t="str">
        <f t="shared" si="61"/>
        <v xml:space="preserve"> </v>
      </c>
      <c r="AX327" s="32" t="str" cm="1">
        <f t="array" ref="AX327">_xlfn.IFS(AQ327=0," ",AW327=20%,20%,AW327=25%,25%,AW327&lt;20%,"MV",AW327=21%,"MV",AW327=22%,"MV",AW327=23%,"MV",AW327=24%,MV)</f>
        <v xml:space="preserve"> </v>
      </c>
    </row>
    <row r="328" spans="1:50" ht="22.5">
      <c r="A328" s="3">
        <v>299</v>
      </c>
      <c r="B328" s="1" t="s">
        <v>278</v>
      </c>
      <c r="C328" s="2" t="s">
        <v>368</v>
      </c>
      <c r="D328" s="7">
        <v>4465</v>
      </c>
      <c r="E328" s="7">
        <v>24383</v>
      </c>
      <c r="F328" s="7">
        <v>12227</v>
      </c>
      <c r="G328" s="7">
        <v>18596</v>
      </c>
      <c r="H328" s="7">
        <v>5103</v>
      </c>
      <c r="I328" s="7">
        <v>17195</v>
      </c>
      <c r="J328" s="7">
        <v>22758</v>
      </c>
      <c r="K328" s="7">
        <v>57141</v>
      </c>
      <c r="L328" s="7">
        <v>10664</v>
      </c>
      <c r="M328" s="7">
        <v>6366</v>
      </c>
      <c r="N328" s="7">
        <v>11053</v>
      </c>
      <c r="O328" s="7">
        <v>16937</v>
      </c>
      <c r="P328" s="7">
        <v>8334</v>
      </c>
      <c r="Q328" s="7">
        <v>3511</v>
      </c>
      <c r="R328" s="7">
        <v>30022</v>
      </c>
      <c r="S328" s="7">
        <v>20957</v>
      </c>
      <c r="T328" s="7">
        <v>12066</v>
      </c>
      <c r="U328" s="31">
        <v>7223</v>
      </c>
      <c r="V328" s="7">
        <v>13546</v>
      </c>
      <c r="W328" s="7">
        <v>8544</v>
      </c>
      <c r="X328" s="7">
        <v>45516</v>
      </c>
      <c r="Y328" s="7">
        <v>10194</v>
      </c>
      <c r="Z328" s="7">
        <v>17855</v>
      </c>
      <c r="AA328" s="7">
        <v>22108</v>
      </c>
      <c r="AB328" s="7">
        <v>17814</v>
      </c>
      <c r="AC328" s="7">
        <v>11379</v>
      </c>
      <c r="AE328" s="76">
        <f t="shared" si="62"/>
        <v>57141</v>
      </c>
      <c r="AF328" s="8">
        <f t="shared" si="63"/>
        <v>3511</v>
      </c>
      <c r="AG328" s="19">
        <f t="shared" si="64"/>
        <v>2808.8</v>
      </c>
      <c r="AH328" s="19">
        <f t="shared" si="65"/>
        <v>2633.25</v>
      </c>
      <c r="AM328">
        <f t="shared" ref="AM328:AM391" si="66">AK328-AL328</f>
        <v>0</v>
      </c>
      <c r="AS328">
        <f t="shared" ref="AS328:AS391" si="67">IF(AK328&gt;0,U328,0)</f>
        <v>0</v>
      </c>
      <c r="AT328">
        <f t="shared" ref="AT328:AT391" si="68">AS328-AQ328</f>
        <v>0</v>
      </c>
      <c r="AU328" s="32" t="str">
        <f t="shared" ref="AU328:AU391" si="69">IF(AQ328&gt;0,((AT328*100%)/AS328)," ")</f>
        <v xml:space="preserve"> </v>
      </c>
      <c r="AV328">
        <f t="shared" ref="AV328:AV391" si="70">AK328*AQ328</f>
        <v>0</v>
      </c>
      <c r="AW328" s="32" t="str">
        <f t="shared" ref="AW328:AW391" si="71">IF(AQ328=0," ",ROUND(100%-(AQ328/AF328),2))</f>
        <v xml:space="preserve"> </v>
      </c>
      <c r="AX328" s="32" t="str" cm="1">
        <f t="array" ref="AX328">_xlfn.IFS(AQ328=0," ",AW328=20%,20%,AW328=25%,25%,AW328&lt;20%,"MV",AW328=21%,"MV",AW328=22%,"MV",AW328=23%,"MV",AW328=24%,MV)</f>
        <v xml:space="preserve"> </v>
      </c>
    </row>
    <row r="329" spans="1:50">
      <c r="A329" s="3">
        <v>300</v>
      </c>
      <c r="B329" s="1" t="s">
        <v>278</v>
      </c>
      <c r="C329" s="2" t="s">
        <v>367</v>
      </c>
      <c r="D329" s="7">
        <v>4465</v>
      </c>
      <c r="E329" s="7">
        <v>195068</v>
      </c>
      <c r="F329" s="7">
        <v>146729</v>
      </c>
      <c r="G329" s="7">
        <v>92983</v>
      </c>
      <c r="H329" s="7">
        <v>5103</v>
      </c>
      <c r="I329" s="7">
        <v>395497</v>
      </c>
      <c r="J329" s="7">
        <v>273356</v>
      </c>
      <c r="K329" s="7">
        <v>269625</v>
      </c>
      <c r="L329" s="7">
        <v>105662</v>
      </c>
      <c r="M329" s="7">
        <v>61874</v>
      </c>
      <c r="N329" s="7">
        <v>74126</v>
      </c>
      <c r="O329" s="7">
        <v>389587</v>
      </c>
      <c r="P329" s="7">
        <v>120006</v>
      </c>
      <c r="Q329" s="7">
        <v>42005</v>
      </c>
      <c r="R329" s="7">
        <v>120091</v>
      </c>
      <c r="S329" s="7">
        <v>251476</v>
      </c>
      <c r="T329" s="7">
        <v>256177</v>
      </c>
      <c r="U329" s="31">
        <v>173351</v>
      </c>
      <c r="V329" s="7">
        <v>162557</v>
      </c>
      <c r="W329" s="7">
        <v>115636</v>
      </c>
      <c r="X329" s="7">
        <v>136547</v>
      </c>
      <c r="Y329" s="7">
        <v>120731</v>
      </c>
      <c r="Z329" s="7">
        <v>409435</v>
      </c>
      <c r="AA329" s="7">
        <v>221078</v>
      </c>
      <c r="AB329" s="7">
        <v>409720</v>
      </c>
      <c r="AC329" s="7">
        <v>45516</v>
      </c>
      <c r="AE329" s="76">
        <f t="shared" si="62"/>
        <v>409720</v>
      </c>
      <c r="AF329" s="8">
        <f t="shared" si="63"/>
        <v>4465</v>
      </c>
      <c r="AG329" s="19">
        <f t="shared" si="64"/>
        <v>3572</v>
      </c>
      <c r="AH329" s="19">
        <f t="shared" si="65"/>
        <v>3348.75</v>
      </c>
      <c r="AM329">
        <f t="shared" si="66"/>
        <v>0</v>
      </c>
      <c r="AS329">
        <f t="shared" si="67"/>
        <v>0</v>
      </c>
      <c r="AT329">
        <f t="shared" si="68"/>
        <v>0</v>
      </c>
      <c r="AU329" s="32" t="str">
        <f t="shared" si="69"/>
        <v xml:space="preserve"> </v>
      </c>
      <c r="AV329">
        <f t="shared" si="70"/>
        <v>0</v>
      </c>
      <c r="AW329" s="32" t="str">
        <f t="shared" si="71"/>
        <v xml:space="preserve"> </v>
      </c>
      <c r="AX329" s="32" t="str" cm="1">
        <f t="array" ref="AX329">_xlfn.IFS(AQ329=0," ",AW329=20%,20%,AW329=25%,25%,AW329&lt;20%,"MV",AW329=21%,"MV",AW329=22%,"MV",AW329=23%,"MV",AW329=24%,MV)</f>
        <v xml:space="preserve"> </v>
      </c>
    </row>
    <row r="330" spans="1:50" ht="22.5">
      <c r="A330" s="3">
        <v>301</v>
      </c>
      <c r="B330" s="1" t="s">
        <v>279</v>
      </c>
      <c r="C330" s="2" t="s">
        <v>368</v>
      </c>
      <c r="D330" s="7">
        <v>6058</v>
      </c>
      <c r="E330" s="7">
        <v>28447</v>
      </c>
      <c r="F330" s="7">
        <v>13463</v>
      </c>
      <c r="G330" s="7">
        <v>22888</v>
      </c>
      <c r="H330" s="7">
        <v>6924</v>
      </c>
      <c r="I330" s="7">
        <v>20089</v>
      </c>
      <c r="J330" s="7">
        <v>16060</v>
      </c>
      <c r="K330" s="7">
        <v>82581</v>
      </c>
      <c r="L330" s="7">
        <v>13355</v>
      </c>
      <c r="M330" s="7">
        <v>10009</v>
      </c>
      <c r="N330" s="7">
        <v>15346</v>
      </c>
      <c r="O330" s="7">
        <v>19787</v>
      </c>
      <c r="P330" s="7">
        <v>11910</v>
      </c>
      <c r="Q330" s="7">
        <v>4291</v>
      </c>
      <c r="R330" s="7">
        <v>36728</v>
      </c>
      <c r="S330" s="7">
        <v>24181</v>
      </c>
      <c r="T330" s="7">
        <v>14096</v>
      </c>
      <c r="U330" s="31">
        <v>9206</v>
      </c>
      <c r="V330" s="7">
        <v>16199</v>
      </c>
      <c r="W330" s="7">
        <v>11705</v>
      </c>
      <c r="X330" s="7">
        <v>68274</v>
      </c>
      <c r="Y330" s="7">
        <v>12933</v>
      </c>
      <c r="Z330" s="7">
        <v>20795</v>
      </c>
      <c r="AA330" s="7">
        <v>32511</v>
      </c>
      <c r="AB330" s="7">
        <v>20810</v>
      </c>
      <c r="AC330" s="7">
        <v>14955</v>
      </c>
      <c r="AE330" s="76">
        <f t="shared" si="62"/>
        <v>82581</v>
      </c>
      <c r="AF330" s="8">
        <f t="shared" si="63"/>
        <v>4291</v>
      </c>
      <c r="AG330" s="19">
        <f t="shared" si="64"/>
        <v>3432.8</v>
      </c>
      <c r="AH330" s="19">
        <f t="shared" si="65"/>
        <v>3218.25</v>
      </c>
      <c r="AK330">
        <v>1</v>
      </c>
      <c r="AL330" s="24">
        <v>1</v>
      </c>
      <c r="AM330">
        <f t="shared" si="66"/>
        <v>0</v>
      </c>
      <c r="AO330" s="80">
        <v>3432.8</v>
      </c>
      <c r="AP330" s="83">
        <f>AO330/AK330</f>
        <v>3432.8</v>
      </c>
      <c r="AQ330" s="28">
        <v>3432.8</v>
      </c>
      <c r="AR330" s="85">
        <f>AP330-AQ330</f>
        <v>0</v>
      </c>
      <c r="AS330">
        <f t="shared" si="67"/>
        <v>9206</v>
      </c>
      <c r="AT330">
        <f t="shared" si="68"/>
        <v>5773.2</v>
      </c>
      <c r="AU330" s="32">
        <f t="shared" si="69"/>
        <v>0.62711275255268306</v>
      </c>
      <c r="AV330">
        <f t="shared" si="70"/>
        <v>3432.8</v>
      </c>
      <c r="AW330" s="32">
        <f t="shared" si="71"/>
        <v>0.2</v>
      </c>
      <c r="AX330" s="32" cm="1">
        <f t="array" ref="AX330">_xlfn.IFS(AQ330=0," ",AW330=20%,20%,AW330=25%,25%,AW330&lt;20%,"MV",AW330=21%,"MV",AW330=22%,"MV",AW330=23%,"MV",AW330=24%,MV)</f>
        <v>0.2</v>
      </c>
    </row>
    <row r="331" spans="1:50">
      <c r="A331" s="3">
        <v>302</v>
      </c>
      <c r="B331" s="1" t="s">
        <v>279</v>
      </c>
      <c r="C331" s="2" t="s">
        <v>367</v>
      </c>
      <c r="D331" s="7">
        <v>6058</v>
      </c>
      <c r="E331" s="7">
        <v>227580</v>
      </c>
      <c r="F331" s="7">
        <v>161563</v>
      </c>
      <c r="G331" s="7">
        <v>114441</v>
      </c>
      <c r="H331" s="7">
        <v>6924</v>
      </c>
      <c r="I331" s="7">
        <v>232368</v>
      </c>
      <c r="J331" s="7">
        <v>160606</v>
      </c>
      <c r="K331" s="7">
        <v>389677</v>
      </c>
      <c r="L331" s="7">
        <v>133557</v>
      </c>
      <c r="M331" s="7">
        <v>97283</v>
      </c>
      <c r="N331" s="7">
        <v>94934</v>
      </c>
      <c r="O331" s="7">
        <v>228896</v>
      </c>
      <c r="P331" s="7">
        <v>171504</v>
      </c>
      <c r="Q331" s="7">
        <v>50328</v>
      </c>
      <c r="R331" s="7">
        <v>146913</v>
      </c>
      <c r="S331" s="7">
        <v>290165</v>
      </c>
      <c r="T331" s="7">
        <v>150513</v>
      </c>
      <c r="U331" s="31">
        <v>220947</v>
      </c>
      <c r="V331" s="7">
        <v>193443</v>
      </c>
      <c r="W331" s="7">
        <v>150047</v>
      </c>
      <c r="X331" s="7">
        <v>204822</v>
      </c>
      <c r="Y331" s="7">
        <v>156132</v>
      </c>
      <c r="Z331" s="7">
        <v>240597</v>
      </c>
      <c r="AA331" s="7">
        <v>325114</v>
      </c>
      <c r="AB331" s="7">
        <v>240725</v>
      </c>
      <c r="AC331" s="7">
        <v>59821</v>
      </c>
      <c r="AE331" s="76">
        <f t="shared" si="62"/>
        <v>389677</v>
      </c>
      <c r="AF331" s="8">
        <f t="shared" si="63"/>
        <v>6058</v>
      </c>
      <c r="AG331" s="19">
        <f t="shared" si="64"/>
        <v>4846.3999999999996</v>
      </c>
      <c r="AH331" s="19">
        <f t="shared" si="65"/>
        <v>4543.5</v>
      </c>
      <c r="AM331">
        <f t="shared" si="66"/>
        <v>0</v>
      </c>
      <c r="AS331">
        <f t="shared" si="67"/>
        <v>0</v>
      </c>
      <c r="AT331">
        <f t="shared" si="68"/>
        <v>0</v>
      </c>
      <c r="AU331" s="32" t="str">
        <f t="shared" si="69"/>
        <v xml:space="preserve"> </v>
      </c>
      <c r="AV331">
        <f t="shared" si="70"/>
        <v>0</v>
      </c>
      <c r="AW331" s="32" t="str">
        <f t="shared" si="71"/>
        <v xml:space="preserve"> </v>
      </c>
      <c r="AX331" s="32" t="str" cm="1">
        <f t="array" ref="AX331">_xlfn.IFS(AQ331=0," ",AW331=20%,20%,AW331=25%,25%,AW331&lt;20%,"MV",AW331=21%,"MV",AW331=22%,"MV",AW331=23%,"MV",AW331=24%,MV)</f>
        <v xml:space="preserve"> </v>
      </c>
    </row>
    <row r="332" spans="1:50" ht="22.5">
      <c r="A332" s="3">
        <v>303</v>
      </c>
      <c r="B332" s="1" t="s">
        <v>280</v>
      </c>
      <c r="C332" s="2" t="s">
        <v>368</v>
      </c>
      <c r="D332" s="7">
        <v>9244</v>
      </c>
      <c r="E332" s="7">
        <v>44704</v>
      </c>
      <c r="F332" s="7">
        <v>18360</v>
      </c>
      <c r="G332" s="7">
        <v>34332</v>
      </c>
      <c r="H332" s="7">
        <v>10565</v>
      </c>
      <c r="I332" s="7">
        <v>33085</v>
      </c>
      <c r="J332" s="7">
        <v>21952</v>
      </c>
      <c r="K332" s="7">
        <v>116783</v>
      </c>
      <c r="L332" s="7">
        <v>16775</v>
      </c>
      <c r="M332" s="7">
        <v>22758</v>
      </c>
      <c r="N332" s="7">
        <v>25750</v>
      </c>
      <c r="O332" s="7">
        <v>32591</v>
      </c>
      <c r="P332" s="7">
        <v>18412</v>
      </c>
      <c r="Q332" s="7">
        <v>14045</v>
      </c>
      <c r="R332" s="7">
        <v>46312</v>
      </c>
      <c r="S332" s="7">
        <v>32240</v>
      </c>
      <c r="T332" s="7">
        <v>23217</v>
      </c>
      <c r="U332" s="31">
        <v>17117</v>
      </c>
      <c r="V332" s="7">
        <v>24709</v>
      </c>
      <c r="W332" s="7">
        <v>17908</v>
      </c>
      <c r="X332" s="7">
        <v>91032</v>
      </c>
      <c r="Y332" s="7">
        <v>19019</v>
      </c>
      <c r="Z332" s="7">
        <v>34267</v>
      </c>
      <c r="AA332" s="7">
        <v>54619</v>
      </c>
      <c r="AB332" s="7">
        <v>34275</v>
      </c>
      <c r="AC332" s="7">
        <v>22758</v>
      </c>
      <c r="AE332" s="76">
        <f t="shared" si="62"/>
        <v>116783</v>
      </c>
      <c r="AF332" s="8">
        <f t="shared" si="63"/>
        <v>9244</v>
      </c>
      <c r="AG332" s="19">
        <f t="shared" si="64"/>
        <v>7395.2</v>
      </c>
      <c r="AH332" s="19">
        <f t="shared" si="65"/>
        <v>6933</v>
      </c>
      <c r="AM332">
        <f t="shared" si="66"/>
        <v>0</v>
      </c>
      <c r="AS332">
        <f t="shared" si="67"/>
        <v>0</v>
      </c>
      <c r="AT332">
        <f t="shared" si="68"/>
        <v>0</v>
      </c>
      <c r="AU332" s="32" t="str">
        <f t="shared" si="69"/>
        <v xml:space="preserve"> </v>
      </c>
      <c r="AV332">
        <f t="shared" si="70"/>
        <v>0</v>
      </c>
      <c r="AW332" s="32" t="str">
        <f t="shared" si="71"/>
        <v xml:space="preserve"> </v>
      </c>
      <c r="AX332" s="32" t="str" cm="1">
        <f t="array" ref="AX332">_xlfn.IFS(AQ332=0," ",AW332=20%,20%,AW332=25%,25%,AW332&lt;20%,"MV",AW332=21%,"MV",AW332=22%,"MV",AW332=23%,"MV",AW332=24%,MV)</f>
        <v xml:space="preserve"> </v>
      </c>
    </row>
    <row r="333" spans="1:50">
      <c r="A333" s="3">
        <v>304</v>
      </c>
      <c r="B333" s="1" t="s">
        <v>280</v>
      </c>
      <c r="C333" s="2" t="s">
        <v>367</v>
      </c>
      <c r="D333" s="7">
        <v>9244</v>
      </c>
      <c r="E333" s="7">
        <v>357625</v>
      </c>
      <c r="F333" s="7">
        <v>220312</v>
      </c>
      <c r="G333" s="7">
        <v>171660</v>
      </c>
      <c r="H333" s="7">
        <v>10565</v>
      </c>
      <c r="I333" s="7">
        <v>307786</v>
      </c>
      <c r="J333" s="7">
        <v>219518</v>
      </c>
      <c r="K333" s="7">
        <v>551057</v>
      </c>
      <c r="L333" s="7">
        <v>168408</v>
      </c>
      <c r="M333" s="7">
        <v>221207</v>
      </c>
      <c r="N333" s="7">
        <v>129786</v>
      </c>
      <c r="O333" s="7">
        <v>303187</v>
      </c>
      <c r="P333" s="7">
        <v>265137</v>
      </c>
      <c r="Q333" s="7">
        <v>167629</v>
      </c>
      <c r="R333" s="7">
        <v>185250</v>
      </c>
      <c r="S333" s="7">
        <v>386886</v>
      </c>
      <c r="T333" s="7">
        <v>199363</v>
      </c>
      <c r="U333" s="31">
        <v>410814</v>
      </c>
      <c r="V333" s="7">
        <v>290165</v>
      </c>
      <c r="W333" s="7">
        <v>205289</v>
      </c>
      <c r="X333" s="7">
        <v>273096</v>
      </c>
      <c r="Y333" s="7">
        <v>228357</v>
      </c>
      <c r="Z333" s="7">
        <v>319951</v>
      </c>
      <c r="AA333" s="7">
        <v>546192</v>
      </c>
      <c r="AB333" s="7">
        <v>318853</v>
      </c>
      <c r="AC333" s="7">
        <v>91032</v>
      </c>
      <c r="AE333" s="76">
        <f t="shared" si="62"/>
        <v>551057</v>
      </c>
      <c r="AF333" s="8">
        <f t="shared" si="63"/>
        <v>9244</v>
      </c>
      <c r="AG333" s="19">
        <f t="shared" si="64"/>
        <v>7395.2</v>
      </c>
      <c r="AH333" s="19">
        <f t="shared" si="65"/>
        <v>6933</v>
      </c>
      <c r="AM333">
        <f t="shared" si="66"/>
        <v>0</v>
      </c>
      <c r="AS333">
        <f t="shared" si="67"/>
        <v>0</v>
      </c>
      <c r="AT333">
        <f t="shared" si="68"/>
        <v>0</v>
      </c>
      <c r="AU333" s="32" t="str">
        <f t="shared" si="69"/>
        <v xml:space="preserve"> </v>
      </c>
      <c r="AV333">
        <f t="shared" si="70"/>
        <v>0</v>
      </c>
      <c r="AW333" s="32" t="str">
        <f t="shared" si="71"/>
        <v xml:space="preserve"> </v>
      </c>
      <c r="AX333" s="32" t="str" cm="1">
        <f t="array" ref="AX333">_xlfn.IFS(AQ333=0," ",AW333=20%,20%,AW333=25%,25%,AW333&lt;20%,"MV",AW333=21%,"MV",AW333=22%,"MV",AW333=23%,"MV",AW333=24%,MV)</f>
        <v xml:space="preserve"> </v>
      </c>
    </row>
    <row r="334" spans="1:50">
      <c r="A334" s="3">
        <v>305</v>
      </c>
      <c r="B334" s="1" t="s">
        <v>281</v>
      </c>
      <c r="C334" s="2" t="s">
        <v>367</v>
      </c>
      <c r="D334" s="7">
        <v>1393</v>
      </c>
      <c r="E334" s="7">
        <v>56895</v>
      </c>
      <c r="F334" s="7">
        <v>85480</v>
      </c>
      <c r="G334" s="7">
        <v>45776</v>
      </c>
      <c r="H334" s="7">
        <v>1593</v>
      </c>
      <c r="I334" s="7">
        <v>90693</v>
      </c>
      <c r="J334" s="7">
        <v>70614</v>
      </c>
      <c r="K334" s="7">
        <v>73766</v>
      </c>
      <c r="L334" s="7">
        <v>75296</v>
      </c>
      <c r="M334" s="7">
        <v>30548</v>
      </c>
      <c r="N334" s="7">
        <v>63463</v>
      </c>
      <c r="O334" s="7">
        <v>89337</v>
      </c>
      <c r="P334" s="7">
        <v>42119</v>
      </c>
      <c r="Q334" s="7">
        <v>104556</v>
      </c>
      <c r="R334" s="7">
        <v>89502</v>
      </c>
      <c r="S334" s="7">
        <v>77377</v>
      </c>
      <c r="T334" s="7">
        <v>58745</v>
      </c>
      <c r="U334" s="31">
        <v>47207</v>
      </c>
      <c r="V334" s="7">
        <v>61444</v>
      </c>
      <c r="W334" s="7">
        <v>58403</v>
      </c>
      <c r="X334" s="7">
        <v>39013</v>
      </c>
      <c r="Y334" s="7">
        <v>52969</v>
      </c>
      <c r="Z334" s="7">
        <v>93841</v>
      </c>
      <c r="AA334" s="7">
        <v>66323</v>
      </c>
      <c r="AB334" s="7">
        <v>93953</v>
      </c>
      <c r="AC334" s="7">
        <v>28220</v>
      </c>
      <c r="AE334" s="76">
        <f t="shared" si="62"/>
        <v>104556</v>
      </c>
      <c r="AF334" s="8">
        <f t="shared" si="63"/>
        <v>1393</v>
      </c>
      <c r="AG334" s="19">
        <f t="shared" si="64"/>
        <v>1114.4000000000001</v>
      </c>
      <c r="AH334" s="19">
        <f t="shared" si="65"/>
        <v>1044.75</v>
      </c>
      <c r="AM334">
        <f t="shared" si="66"/>
        <v>0</v>
      </c>
      <c r="AS334">
        <f t="shared" si="67"/>
        <v>0</v>
      </c>
      <c r="AT334">
        <f t="shared" si="68"/>
        <v>0</v>
      </c>
      <c r="AU334" s="32" t="str">
        <f t="shared" si="69"/>
        <v xml:space="preserve"> </v>
      </c>
      <c r="AV334">
        <f t="shared" si="70"/>
        <v>0</v>
      </c>
      <c r="AW334" s="32" t="str">
        <f t="shared" si="71"/>
        <v xml:space="preserve"> </v>
      </c>
      <c r="AX334" s="32" t="str" cm="1">
        <f t="array" ref="AX334">_xlfn.IFS(AQ334=0," ",AW334=20%,20%,AW334=25%,25%,AW334&lt;20%,"MV",AW334=21%,"MV",AW334=22%,"MV",AW334=23%,"MV",AW334=24%,MV)</f>
        <v xml:space="preserve"> </v>
      </c>
    </row>
    <row r="335" spans="1:50">
      <c r="A335" s="3">
        <v>306</v>
      </c>
      <c r="B335" s="1" t="s">
        <v>282</v>
      </c>
      <c r="C335" s="2" t="s">
        <v>367</v>
      </c>
      <c r="D335" s="7">
        <v>1393</v>
      </c>
      <c r="E335" s="7">
        <v>56895</v>
      </c>
      <c r="F335" s="7">
        <v>77257</v>
      </c>
      <c r="G335" s="7">
        <v>45776</v>
      </c>
      <c r="H335" s="7">
        <v>1593</v>
      </c>
      <c r="I335" s="7">
        <v>90693</v>
      </c>
      <c r="J335" s="7">
        <v>70614</v>
      </c>
      <c r="K335" s="7">
        <v>78722</v>
      </c>
      <c r="L335" s="7">
        <v>75296</v>
      </c>
      <c r="M335" s="7">
        <v>25670</v>
      </c>
      <c r="N335" s="7">
        <v>63463</v>
      </c>
      <c r="O335" s="7">
        <v>89337</v>
      </c>
      <c r="P335" s="7">
        <v>42119</v>
      </c>
      <c r="Q335" s="7">
        <v>104556</v>
      </c>
      <c r="R335" s="7">
        <v>89502</v>
      </c>
      <c r="S335" s="7">
        <v>77377</v>
      </c>
      <c r="T335" s="7">
        <v>58745</v>
      </c>
      <c r="U335" s="31">
        <v>47207</v>
      </c>
      <c r="V335" s="7">
        <v>61444</v>
      </c>
      <c r="W335" s="7">
        <v>58403</v>
      </c>
      <c r="X335" s="7">
        <v>39013</v>
      </c>
      <c r="Y335" s="7">
        <v>52004</v>
      </c>
      <c r="Z335" s="7">
        <v>93737</v>
      </c>
      <c r="AA335" s="7">
        <v>66323</v>
      </c>
      <c r="AB335" s="7">
        <v>93953</v>
      </c>
      <c r="AC335" s="7">
        <v>27960</v>
      </c>
      <c r="AE335" s="76">
        <f t="shared" si="62"/>
        <v>104556</v>
      </c>
      <c r="AF335" s="8">
        <f t="shared" si="63"/>
        <v>1393</v>
      </c>
      <c r="AG335" s="19">
        <f t="shared" si="64"/>
        <v>1114.4000000000001</v>
      </c>
      <c r="AH335" s="19">
        <f t="shared" si="65"/>
        <v>1044.75</v>
      </c>
      <c r="AM335">
        <f t="shared" si="66"/>
        <v>0</v>
      </c>
      <c r="AS335">
        <f t="shared" si="67"/>
        <v>0</v>
      </c>
      <c r="AT335">
        <f t="shared" si="68"/>
        <v>0</v>
      </c>
      <c r="AU335" s="32" t="str">
        <f t="shared" si="69"/>
        <v xml:space="preserve"> </v>
      </c>
      <c r="AV335">
        <f t="shared" si="70"/>
        <v>0</v>
      </c>
      <c r="AW335" s="32" t="str">
        <f t="shared" si="71"/>
        <v xml:space="preserve"> </v>
      </c>
      <c r="AX335" s="32" t="str" cm="1">
        <f t="array" ref="AX335">_xlfn.IFS(AQ335=0," ",AW335=20%,20%,AW335=25%,25%,AW335&lt;20%,"MV",AW335=21%,"MV",AW335=22%,"MV",AW335=23%,"MV",AW335=24%,MV)</f>
        <v xml:space="preserve"> </v>
      </c>
    </row>
    <row r="336" spans="1:50">
      <c r="A336" s="3">
        <v>307</v>
      </c>
      <c r="B336" s="1" t="s">
        <v>283</v>
      </c>
      <c r="C336" s="2" t="s">
        <v>367</v>
      </c>
      <c r="D336" s="7">
        <v>1393</v>
      </c>
      <c r="E336" s="7">
        <v>56895</v>
      </c>
      <c r="F336" s="7">
        <v>62861</v>
      </c>
      <c r="G336" s="7">
        <v>45776</v>
      </c>
      <c r="H336" s="7">
        <v>1593</v>
      </c>
      <c r="I336" s="7">
        <v>90693</v>
      </c>
      <c r="J336" s="7">
        <v>70614</v>
      </c>
      <c r="K336" s="7">
        <v>73766</v>
      </c>
      <c r="L336" s="7">
        <v>75296</v>
      </c>
      <c r="M336" s="7">
        <v>25670</v>
      </c>
      <c r="N336" s="7">
        <v>63463</v>
      </c>
      <c r="O336" s="7">
        <v>89337</v>
      </c>
      <c r="P336" s="7">
        <v>42119</v>
      </c>
      <c r="Q336" s="7">
        <v>104556</v>
      </c>
      <c r="R336" s="7">
        <v>89502</v>
      </c>
      <c r="S336" s="7">
        <v>77377</v>
      </c>
      <c r="T336" s="7">
        <v>58745</v>
      </c>
      <c r="U336" s="31">
        <v>47207</v>
      </c>
      <c r="V336" s="7">
        <v>61444</v>
      </c>
      <c r="W336" s="7">
        <v>58403</v>
      </c>
      <c r="X336" s="7">
        <v>39013</v>
      </c>
      <c r="Y336" s="7">
        <v>46406</v>
      </c>
      <c r="Z336" s="7">
        <v>93725</v>
      </c>
      <c r="AA336" s="7">
        <v>66323</v>
      </c>
      <c r="AB336" s="7">
        <v>93953</v>
      </c>
      <c r="AC336" s="7">
        <v>28609</v>
      </c>
      <c r="AE336" s="76">
        <f t="shared" si="62"/>
        <v>104556</v>
      </c>
      <c r="AF336" s="8">
        <f t="shared" si="63"/>
        <v>1393</v>
      </c>
      <c r="AG336" s="19">
        <f t="shared" si="64"/>
        <v>1114.4000000000001</v>
      </c>
      <c r="AH336" s="19">
        <f t="shared" si="65"/>
        <v>1044.75</v>
      </c>
      <c r="AM336">
        <f t="shared" si="66"/>
        <v>0</v>
      </c>
      <c r="AS336">
        <f t="shared" si="67"/>
        <v>0</v>
      </c>
      <c r="AT336">
        <f t="shared" si="68"/>
        <v>0</v>
      </c>
      <c r="AU336" s="32" t="str">
        <f t="shared" si="69"/>
        <v xml:space="preserve"> </v>
      </c>
      <c r="AV336">
        <f t="shared" si="70"/>
        <v>0</v>
      </c>
      <c r="AW336" s="32" t="str">
        <f t="shared" si="71"/>
        <v xml:space="preserve"> </v>
      </c>
      <c r="AX336" s="32" t="str" cm="1">
        <f t="array" ref="AX336">_xlfn.IFS(AQ336=0," ",AW336=20%,20%,AW336=25%,25%,AW336&lt;20%,"MV",AW336=21%,"MV",AW336=22%,"MV",AW336=23%,"MV",AW336=24%,MV)</f>
        <v xml:space="preserve"> </v>
      </c>
    </row>
    <row r="337" spans="1:50">
      <c r="A337" s="3">
        <v>308</v>
      </c>
      <c r="B337" s="1" t="s">
        <v>284</v>
      </c>
      <c r="C337" s="2" t="s">
        <v>367</v>
      </c>
      <c r="D337" s="7">
        <v>1393</v>
      </c>
      <c r="E337" s="7">
        <v>56895</v>
      </c>
      <c r="F337" s="7">
        <v>85480</v>
      </c>
      <c r="G337" s="7">
        <v>45776</v>
      </c>
      <c r="H337" s="7">
        <v>1593</v>
      </c>
      <c r="I337" s="7">
        <v>90693</v>
      </c>
      <c r="J337" s="7">
        <v>70614</v>
      </c>
      <c r="K337" s="7">
        <v>78722</v>
      </c>
      <c r="L337" s="7">
        <v>75296</v>
      </c>
      <c r="M337" s="7">
        <v>25670</v>
      </c>
      <c r="N337" s="7">
        <v>63463</v>
      </c>
      <c r="O337" s="7">
        <v>89337</v>
      </c>
      <c r="P337" s="7">
        <v>42119</v>
      </c>
      <c r="Q337" s="7">
        <v>104556</v>
      </c>
      <c r="R337" s="7">
        <v>84529</v>
      </c>
      <c r="S337" s="7">
        <v>77377</v>
      </c>
      <c r="T337" s="7">
        <v>58745</v>
      </c>
      <c r="U337" s="31">
        <v>47207</v>
      </c>
      <c r="V337" s="7">
        <v>61444</v>
      </c>
      <c r="W337" s="7">
        <v>58403</v>
      </c>
      <c r="X337" s="7">
        <v>39013</v>
      </c>
      <c r="Y337" s="7">
        <v>52969</v>
      </c>
      <c r="Z337" s="7">
        <v>93972</v>
      </c>
      <c r="AA337" s="7">
        <v>66323</v>
      </c>
      <c r="AB337" s="7">
        <v>93953</v>
      </c>
      <c r="AC337" s="7">
        <v>28089</v>
      </c>
      <c r="AE337" s="76">
        <f t="shared" si="62"/>
        <v>104556</v>
      </c>
      <c r="AF337" s="8">
        <f t="shared" si="63"/>
        <v>1393</v>
      </c>
      <c r="AG337" s="19">
        <f t="shared" si="64"/>
        <v>1114.4000000000001</v>
      </c>
      <c r="AH337" s="19">
        <f t="shared" si="65"/>
        <v>1044.75</v>
      </c>
      <c r="AM337">
        <f t="shared" si="66"/>
        <v>0</v>
      </c>
      <c r="AS337">
        <f t="shared" si="67"/>
        <v>0</v>
      </c>
      <c r="AT337">
        <f t="shared" si="68"/>
        <v>0</v>
      </c>
      <c r="AU337" s="32" t="str">
        <f t="shared" si="69"/>
        <v xml:space="preserve"> </v>
      </c>
      <c r="AV337">
        <f t="shared" si="70"/>
        <v>0</v>
      </c>
      <c r="AW337" s="32" t="str">
        <f t="shared" si="71"/>
        <v xml:space="preserve"> </v>
      </c>
      <c r="AX337" s="32" t="str" cm="1">
        <f t="array" ref="AX337">_xlfn.IFS(AQ337=0," ",AW337=20%,20%,AW337=25%,25%,AW337&lt;20%,"MV",AW337=21%,"MV",AW337=22%,"MV",AW337=23%,"MV",AW337=24%,MV)</f>
        <v xml:space="preserve"> </v>
      </c>
    </row>
    <row r="338" spans="1:50">
      <c r="A338" s="3">
        <v>309</v>
      </c>
      <c r="B338" s="1" t="s">
        <v>285</v>
      </c>
      <c r="C338" s="2" t="s">
        <v>367</v>
      </c>
      <c r="D338" s="7">
        <v>1742</v>
      </c>
      <c r="E338" s="7">
        <v>84529</v>
      </c>
      <c r="F338" s="7">
        <v>120425</v>
      </c>
      <c r="G338" s="7">
        <v>74387</v>
      </c>
      <c r="H338" s="7">
        <v>1990</v>
      </c>
      <c r="I338" s="7">
        <v>120774</v>
      </c>
      <c r="J338" s="7">
        <v>95128</v>
      </c>
      <c r="K338" s="7">
        <v>92206</v>
      </c>
      <c r="L338" s="7">
        <v>97405</v>
      </c>
      <c r="M338" s="7">
        <v>36027</v>
      </c>
      <c r="N338" s="7">
        <v>93113</v>
      </c>
      <c r="O338" s="7">
        <v>118968</v>
      </c>
      <c r="P338" s="7">
        <v>96753</v>
      </c>
      <c r="Q338" s="7">
        <v>144350</v>
      </c>
      <c r="R338" s="7">
        <v>110812</v>
      </c>
      <c r="S338" s="7">
        <v>92853</v>
      </c>
      <c r="T338" s="7">
        <v>78229</v>
      </c>
      <c r="U338" s="31">
        <v>47207</v>
      </c>
      <c r="V338" s="7">
        <v>86415</v>
      </c>
      <c r="W338" s="7">
        <v>47636</v>
      </c>
      <c r="X338" s="7">
        <v>72176</v>
      </c>
      <c r="Y338" s="7">
        <v>56527</v>
      </c>
      <c r="Z338" s="7">
        <v>125130</v>
      </c>
      <c r="AA338" s="7">
        <v>81929</v>
      </c>
      <c r="AB338" s="7">
        <v>125118</v>
      </c>
      <c r="AC338" s="7">
        <v>75817</v>
      </c>
      <c r="AE338" s="76">
        <f t="shared" si="62"/>
        <v>144350</v>
      </c>
      <c r="AF338" s="8">
        <f t="shared" si="63"/>
        <v>1742</v>
      </c>
      <c r="AG338" s="19">
        <f t="shared" si="64"/>
        <v>1393.6</v>
      </c>
      <c r="AH338" s="19">
        <f t="shared" si="65"/>
        <v>1306.5</v>
      </c>
      <c r="AM338">
        <f t="shared" si="66"/>
        <v>0</v>
      </c>
      <c r="AS338">
        <f t="shared" si="67"/>
        <v>0</v>
      </c>
      <c r="AT338">
        <f t="shared" si="68"/>
        <v>0</v>
      </c>
      <c r="AU338" s="32" t="str">
        <f t="shared" si="69"/>
        <v xml:space="preserve"> </v>
      </c>
      <c r="AV338">
        <f t="shared" si="70"/>
        <v>0</v>
      </c>
      <c r="AW338" s="32" t="str">
        <f t="shared" si="71"/>
        <v xml:space="preserve"> </v>
      </c>
      <c r="AX338" s="32" t="str" cm="1">
        <f t="array" ref="AX338">_xlfn.IFS(AQ338=0," ",AW338=20%,20%,AW338=25%,25%,AW338&lt;20%,"MV",AW338=21%,"MV",AW338=22%,"MV",AW338=23%,"MV",AW338=24%,MV)</f>
        <v xml:space="preserve"> </v>
      </c>
    </row>
    <row r="339" spans="1:50">
      <c r="A339" s="3">
        <v>310</v>
      </c>
      <c r="B339" s="1" t="s">
        <v>286</v>
      </c>
      <c r="C339" s="2" t="s">
        <v>367</v>
      </c>
      <c r="D339" s="7">
        <v>1742</v>
      </c>
      <c r="E339" s="7">
        <v>84529</v>
      </c>
      <c r="F339" s="7">
        <v>120425</v>
      </c>
      <c r="G339" s="7">
        <v>74387</v>
      </c>
      <c r="H339" s="7">
        <v>1990</v>
      </c>
      <c r="I339" s="7">
        <v>120774</v>
      </c>
      <c r="J339" s="7">
        <v>95128</v>
      </c>
      <c r="K339" s="7">
        <v>98403</v>
      </c>
      <c r="L339" s="7">
        <v>97405</v>
      </c>
      <c r="M339" s="7">
        <v>36027</v>
      </c>
      <c r="N339" s="7">
        <v>93113</v>
      </c>
      <c r="O339" s="7">
        <v>118968</v>
      </c>
      <c r="P339" s="7">
        <v>96753</v>
      </c>
      <c r="Q339" s="7">
        <v>144350</v>
      </c>
      <c r="R339" s="7">
        <v>110812</v>
      </c>
      <c r="S339" s="7">
        <v>92853</v>
      </c>
      <c r="T339" s="7">
        <v>78229</v>
      </c>
      <c r="U339" s="31">
        <v>51889</v>
      </c>
      <c r="V339" s="7">
        <v>86415</v>
      </c>
      <c r="W339" s="7">
        <v>79587</v>
      </c>
      <c r="X339" s="7">
        <v>72176</v>
      </c>
      <c r="Y339" s="7">
        <v>62508</v>
      </c>
      <c r="Z339" s="7">
        <v>124804</v>
      </c>
      <c r="AA339" s="7">
        <v>81929</v>
      </c>
      <c r="AB339" s="7">
        <v>125118</v>
      </c>
      <c r="AC339" s="7">
        <v>76207</v>
      </c>
      <c r="AE339" s="76">
        <f t="shared" si="62"/>
        <v>144350</v>
      </c>
      <c r="AF339" s="8">
        <f t="shared" si="63"/>
        <v>1742</v>
      </c>
      <c r="AG339" s="19">
        <f t="shared" si="64"/>
        <v>1393.6</v>
      </c>
      <c r="AH339" s="19">
        <f t="shared" si="65"/>
        <v>1306.5</v>
      </c>
      <c r="AM339">
        <f t="shared" si="66"/>
        <v>0</v>
      </c>
      <c r="AS339">
        <f t="shared" si="67"/>
        <v>0</v>
      </c>
      <c r="AT339">
        <f t="shared" si="68"/>
        <v>0</v>
      </c>
      <c r="AU339" s="32" t="str">
        <f t="shared" si="69"/>
        <v xml:space="preserve"> </v>
      </c>
      <c r="AV339">
        <f t="shared" si="70"/>
        <v>0</v>
      </c>
      <c r="AW339" s="32" t="str">
        <f t="shared" si="71"/>
        <v xml:space="preserve"> </v>
      </c>
      <c r="AX339" s="32" t="str" cm="1">
        <f t="array" ref="AX339">_xlfn.IFS(AQ339=0," ",AW339=20%,20%,AW339=25%,25%,AW339&lt;20%,"MV",AW339=21%,"MV",AW339=22%,"MV",AW339=23%,"MV",AW339=24%,MV)</f>
        <v xml:space="preserve"> </v>
      </c>
    </row>
    <row r="340" spans="1:50">
      <c r="A340" s="3">
        <v>311</v>
      </c>
      <c r="B340" s="1" t="s">
        <v>287</v>
      </c>
      <c r="C340" s="2" t="s">
        <v>367</v>
      </c>
      <c r="D340" s="7">
        <v>1742</v>
      </c>
      <c r="E340" s="7">
        <v>84529</v>
      </c>
      <c r="F340" s="7">
        <v>120425</v>
      </c>
      <c r="G340" s="7">
        <v>74387</v>
      </c>
      <c r="H340" s="7">
        <v>1990</v>
      </c>
      <c r="I340" s="7">
        <v>120774</v>
      </c>
      <c r="J340" s="7">
        <v>95128</v>
      </c>
      <c r="K340" s="7">
        <v>92206</v>
      </c>
      <c r="L340" s="7">
        <v>97405</v>
      </c>
      <c r="M340" s="7">
        <v>36027</v>
      </c>
      <c r="N340" s="7">
        <v>93113</v>
      </c>
      <c r="O340" s="7">
        <v>118968</v>
      </c>
      <c r="P340" s="7">
        <v>96753</v>
      </c>
      <c r="Q340" s="7">
        <v>144350</v>
      </c>
      <c r="R340" s="7">
        <v>110812</v>
      </c>
      <c r="S340" s="7">
        <v>92853</v>
      </c>
      <c r="T340" s="7">
        <v>78229</v>
      </c>
      <c r="U340" s="31">
        <v>51889</v>
      </c>
      <c r="V340" s="7">
        <v>86415</v>
      </c>
      <c r="W340" s="7">
        <v>79587</v>
      </c>
      <c r="X340" s="7">
        <v>72176</v>
      </c>
      <c r="Y340" s="7">
        <v>68098</v>
      </c>
      <c r="Z340" s="7">
        <v>125572</v>
      </c>
      <c r="AA340" s="7">
        <v>81929</v>
      </c>
      <c r="AB340" s="7">
        <v>125118</v>
      </c>
      <c r="AC340" s="7">
        <v>76728</v>
      </c>
      <c r="AE340" s="76">
        <f t="shared" si="62"/>
        <v>144350</v>
      </c>
      <c r="AF340" s="8">
        <f t="shared" si="63"/>
        <v>1742</v>
      </c>
      <c r="AG340" s="19">
        <f t="shared" si="64"/>
        <v>1393.6</v>
      </c>
      <c r="AH340" s="19">
        <f t="shared" si="65"/>
        <v>1306.5</v>
      </c>
      <c r="AM340">
        <f t="shared" si="66"/>
        <v>0</v>
      </c>
      <c r="AS340">
        <f t="shared" si="67"/>
        <v>0</v>
      </c>
      <c r="AT340">
        <f t="shared" si="68"/>
        <v>0</v>
      </c>
      <c r="AU340" s="32" t="str">
        <f t="shared" si="69"/>
        <v xml:space="preserve"> </v>
      </c>
      <c r="AV340">
        <f t="shared" si="70"/>
        <v>0</v>
      </c>
      <c r="AW340" s="32" t="str">
        <f t="shared" si="71"/>
        <v xml:space="preserve"> </v>
      </c>
      <c r="AX340" s="32" t="str" cm="1">
        <f t="array" ref="AX340">_xlfn.IFS(AQ340=0," ",AW340=20%,20%,AW340=25%,25%,AW340&lt;20%,"MV",AW340=21%,"MV",AW340=22%,"MV",AW340=23%,"MV",AW340=24%,MV)</f>
        <v xml:space="preserve"> </v>
      </c>
    </row>
    <row r="341" spans="1:50">
      <c r="A341" s="3">
        <v>312</v>
      </c>
      <c r="B341" s="1" t="s">
        <v>288</v>
      </c>
      <c r="C341" s="2" t="s">
        <v>367</v>
      </c>
      <c r="D341" s="7">
        <v>1742</v>
      </c>
      <c r="E341" s="7">
        <v>84529</v>
      </c>
      <c r="F341" s="7">
        <v>120425</v>
      </c>
      <c r="G341" s="7">
        <v>74387</v>
      </c>
      <c r="H341" s="7">
        <v>1990</v>
      </c>
      <c r="I341" s="7">
        <v>120774</v>
      </c>
      <c r="J341" s="7">
        <v>95128</v>
      </c>
      <c r="K341" s="7">
        <v>98403</v>
      </c>
      <c r="L341" s="7">
        <v>97405</v>
      </c>
      <c r="M341" s="7">
        <v>36027</v>
      </c>
      <c r="N341" s="7">
        <v>93113</v>
      </c>
      <c r="O341" s="7">
        <v>118968</v>
      </c>
      <c r="P341" s="7">
        <v>96753</v>
      </c>
      <c r="Q341" s="7">
        <v>144350</v>
      </c>
      <c r="R341" s="7">
        <v>110812</v>
      </c>
      <c r="S341" s="7">
        <v>92853</v>
      </c>
      <c r="T341" s="7">
        <v>78229</v>
      </c>
      <c r="U341" s="31">
        <v>51889</v>
      </c>
      <c r="V341" s="7">
        <v>86415</v>
      </c>
      <c r="W341" s="7">
        <v>79587</v>
      </c>
      <c r="X341" s="7">
        <v>72176</v>
      </c>
      <c r="Y341" s="7">
        <v>66902</v>
      </c>
      <c r="Z341" s="7">
        <v>125404</v>
      </c>
      <c r="AA341" s="7">
        <v>81929</v>
      </c>
      <c r="AB341" s="7">
        <v>125118</v>
      </c>
      <c r="AC341" s="7">
        <v>70225</v>
      </c>
      <c r="AE341" s="76">
        <f t="shared" si="62"/>
        <v>144350</v>
      </c>
      <c r="AF341" s="8">
        <f t="shared" si="63"/>
        <v>1742</v>
      </c>
      <c r="AG341" s="19">
        <f t="shared" si="64"/>
        <v>1393.6</v>
      </c>
      <c r="AH341" s="19">
        <f t="shared" si="65"/>
        <v>1306.5</v>
      </c>
      <c r="AM341">
        <f t="shared" si="66"/>
        <v>0</v>
      </c>
      <c r="AS341">
        <f t="shared" si="67"/>
        <v>0</v>
      </c>
      <c r="AT341">
        <f t="shared" si="68"/>
        <v>0</v>
      </c>
      <c r="AU341" s="32" t="str">
        <f t="shared" si="69"/>
        <v xml:space="preserve"> </v>
      </c>
      <c r="AV341">
        <f t="shared" si="70"/>
        <v>0</v>
      </c>
      <c r="AW341" s="32" t="str">
        <f t="shared" si="71"/>
        <v xml:space="preserve"> </v>
      </c>
      <c r="AX341" s="32" t="str" cm="1">
        <f t="array" ref="AX341">_xlfn.IFS(AQ341=0," ",AW341=20%,20%,AW341=25%,25%,AW341&lt;20%,"MV",AW341=21%,"MV",AW341=22%,"MV",AW341=23%,"MV",AW341=24%,MV)</f>
        <v xml:space="preserve"> </v>
      </c>
    </row>
    <row r="342" spans="1:50">
      <c r="A342" s="3">
        <v>313</v>
      </c>
      <c r="B342" s="1" t="s">
        <v>289</v>
      </c>
      <c r="C342" s="2" t="s">
        <v>367</v>
      </c>
      <c r="D342" s="7">
        <v>2612</v>
      </c>
      <c r="E342" s="7">
        <v>136547</v>
      </c>
      <c r="F342" s="7">
        <v>116929</v>
      </c>
      <c r="G342" s="7">
        <v>89406</v>
      </c>
      <c r="H342" s="7">
        <v>2986</v>
      </c>
      <c r="I342" s="7">
        <v>154643</v>
      </c>
      <c r="J342" s="7">
        <v>122243</v>
      </c>
      <c r="K342" s="7">
        <v>138311</v>
      </c>
      <c r="L342" s="7">
        <v>104036</v>
      </c>
      <c r="M342" s="7">
        <v>57449</v>
      </c>
      <c r="N342" s="7">
        <v>122243</v>
      </c>
      <c r="O342" s="7">
        <v>152331</v>
      </c>
      <c r="P342" s="7">
        <v>127340</v>
      </c>
      <c r="Q342" s="7">
        <v>175822</v>
      </c>
      <c r="R342" s="7">
        <v>122177</v>
      </c>
      <c r="S342" s="7">
        <v>116066</v>
      </c>
      <c r="T342" s="7">
        <v>100167</v>
      </c>
      <c r="U342" s="31">
        <v>73996</v>
      </c>
      <c r="V342" s="7">
        <v>106299</v>
      </c>
      <c r="W342" s="7">
        <v>95739</v>
      </c>
      <c r="X342" s="7">
        <v>113139</v>
      </c>
      <c r="Y342" s="7">
        <v>90728</v>
      </c>
      <c r="Z342" s="7">
        <v>160358</v>
      </c>
      <c r="AA342" s="7">
        <v>123544</v>
      </c>
      <c r="AB342" s="7">
        <v>160205</v>
      </c>
      <c r="AC342" s="7">
        <v>85830</v>
      </c>
      <c r="AE342" s="76">
        <f t="shared" si="62"/>
        <v>175822</v>
      </c>
      <c r="AF342" s="8">
        <f t="shared" si="63"/>
        <v>2612</v>
      </c>
      <c r="AG342" s="19">
        <f t="shared" si="64"/>
        <v>2089.6</v>
      </c>
      <c r="AH342" s="19">
        <f t="shared" si="65"/>
        <v>1959</v>
      </c>
      <c r="AM342">
        <f t="shared" si="66"/>
        <v>0</v>
      </c>
      <c r="AS342">
        <f t="shared" si="67"/>
        <v>0</v>
      </c>
      <c r="AT342">
        <f t="shared" si="68"/>
        <v>0</v>
      </c>
      <c r="AU342" s="32" t="str">
        <f t="shared" si="69"/>
        <v xml:space="preserve"> </v>
      </c>
      <c r="AV342">
        <f t="shared" si="70"/>
        <v>0</v>
      </c>
      <c r="AW342" s="32" t="str">
        <f t="shared" si="71"/>
        <v xml:space="preserve"> </v>
      </c>
      <c r="AX342" s="32" t="str" cm="1">
        <f t="array" ref="AX342">_xlfn.IFS(AQ342=0," ",AW342=20%,20%,AW342=25%,25%,AW342&lt;20%,"MV",AW342=21%,"MV",AW342=22%,"MV",AW342=23%,"MV",AW342=24%,MV)</f>
        <v xml:space="preserve"> </v>
      </c>
    </row>
    <row r="343" spans="1:50">
      <c r="A343" s="3">
        <v>314</v>
      </c>
      <c r="B343" s="1" t="s">
        <v>290</v>
      </c>
      <c r="C343" s="2" t="s">
        <v>367</v>
      </c>
      <c r="D343" s="7">
        <v>2612</v>
      </c>
      <c r="E343" s="7">
        <v>136547</v>
      </c>
      <c r="F343" s="7">
        <v>116929</v>
      </c>
      <c r="G343" s="7">
        <v>89406</v>
      </c>
      <c r="H343" s="7">
        <v>2986</v>
      </c>
      <c r="I343" s="7">
        <v>154643</v>
      </c>
      <c r="J343" s="7">
        <v>122243</v>
      </c>
      <c r="K343" s="7">
        <v>147604</v>
      </c>
      <c r="L343" s="7">
        <v>104036</v>
      </c>
      <c r="M343" s="7">
        <v>57449</v>
      </c>
      <c r="N343" s="7">
        <v>122243</v>
      </c>
      <c r="O343" s="7">
        <v>152331</v>
      </c>
      <c r="P343" s="7">
        <v>127340</v>
      </c>
      <c r="Q343" s="7">
        <v>175822</v>
      </c>
      <c r="R343" s="7">
        <v>122177</v>
      </c>
      <c r="S343" s="7">
        <v>116066</v>
      </c>
      <c r="T343" s="7">
        <v>100167</v>
      </c>
      <c r="U343" s="31">
        <v>73996</v>
      </c>
      <c r="V343" s="7">
        <v>106299</v>
      </c>
      <c r="W343" s="7">
        <v>95739</v>
      </c>
      <c r="X343" s="7">
        <v>113139</v>
      </c>
      <c r="Y343" s="7">
        <v>97974</v>
      </c>
      <c r="Z343" s="7">
        <v>160386</v>
      </c>
      <c r="AA343" s="7">
        <v>123544</v>
      </c>
      <c r="AB343" s="7">
        <v>160205</v>
      </c>
      <c r="AC343" s="7">
        <v>85960</v>
      </c>
      <c r="AE343" s="76">
        <f t="shared" si="62"/>
        <v>175822</v>
      </c>
      <c r="AF343" s="8">
        <f t="shared" si="63"/>
        <v>2612</v>
      </c>
      <c r="AG343" s="19">
        <f t="shared" si="64"/>
        <v>2089.6</v>
      </c>
      <c r="AH343" s="19">
        <f t="shared" si="65"/>
        <v>1959</v>
      </c>
      <c r="AM343">
        <f t="shared" si="66"/>
        <v>0</v>
      </c>
      <c r="AS343">
        <f t="shared" si="67"/>
        <v>0</v>
      </c>
      <c r="AT343">
        <f t="shared" si="68"/>
        <v>0</v>
      </c>
      <c r="AU343" s="32" t="str">
        <f t="shared" si="69"/>
        <v xml:space="preserve"> </v>
      </c>
      <c r="AV343">
        <f t="shared" si="70"/>
        <v>0</v>
      </c>
      <c r="AW343" s="32" t="str">
        <f t="shared" si="71"/>
        <v xml:space="preserve"> </v>
      </c>
      <c r="AX343" s="32" t="str" cm="1">
        <f t="array" ref="AX343">_xlfn.IFS(AQ343=0," ",AW343=20%,20%,AW343=25%,25%,AW343&lt;20%,"MV",AW343=21%,"MV",AW343=22%,"MV",AW343=23%,"MV",AW343=24%,MV)</f>
        <v xml:space="preserve"> </v>
      </c>
    </row>
    <row r="344" spans="1:50">
      <c r="A344" s="3">
        <v>315</v>
      </c>
      <c r="B344" s="1" t="s">
        <v>291</v>
      </c>
      <c r="C344" s="2" t="s">
        <v>367</v>
      </c>
      <c r="D344" s="7">
        <v>2612</v>
      </c>
      <c r="E344" s="7">
        <v>136547</v>
      </c>
      <c r="F344" s="7">
        <v>116929</v>
      </c>
      <c r="G344" s="7">
        <v>89406</v>
      </c>
      <c r="H344" s="7">
        <v>2986</v>
      </c>
      <c r="I344" s="7">
        <v>154643</v>
      </c>
      <c r="J344" s="7">
        <v>122243</v>
      </c>
      <c r="K344" s="7">
        <v>138311</v>
      </c>
      <c r="L344" s="7">
        <v>104036</v>
      </c>
      <c r="M344" s="7">
        <v>57449</v>
      </c>
      <c r="N344" s="7">
        <v>122243</v>
      </c>
      <c r="O344" s="7">
        <v>152331</v>
      </c>
      <c r="P344" s="7">
        <v>127340</v>
      </c>
      <c r="Q344" s="7">
        <v>175822</v>
      </c>
      <c r="R344" s="7">
        <v>198752</v>
      </c>
      <c r="S344" s="7">
        <v>116066</v>
      </c>
      <c r="T344" s="7">
        <v>100167</v>
      </c>
      <c r="U344" s="31">
        <v>73996</v>
      </c>
      <c r="V344" s="7">
        <v>106299</v>
      </c>
      <c r="W344" s="7">
        <v>95739</v>
      </c>
      <c r="X344" s="7">
        <v>113139</v>
      </c>
      <c r="Y344" s="7">
        <v>97974</v>
      </c>
      <c r="Z344" s="7">
        <v>160255</v>
      </c>
      <c r="AA344" s="7">
        <v>123544</v>
      </c>
      <c r="AB344" s="7">
        <v>160205</v>
      </c>
      <c r="AC344" s="7">
        <v>85570</v>
      </c>
      <c r="AE344" s="76">
        <f t="shared" si="62"/>
        <v>198752</v>
      </c>
      <c r="AF344" s="8">
        <f t="shared" si="63"/>
        <v>2612</v>
      </c>
      <c r="AG344" s="19">
        <f t="shared" si="64"/>
        <v>2089.6</v>
      </c>
      <c r="AH344" s="19">
        <f t="shared" si="65"/>
        <v>1959</v>
      </c>
      <c r="AM344">
        <f t="shared" si="66"/>
        <v>0</v>
      </c>
      <c r="AS344">
        <f t="shared" si="67"/>
        <v>0</v>
      </c>
      <c r="AT344">
        <f t="shared" si="68"/>
        <v>0</v>
      </c>
      <c r="AU344" s="32" t="str">
        <f t="shared" si="69"/>
        <v xml:space="preserve"> </v>
      </c>
      <c r="AV344">
        <f t="shared" si="70"/>
        <v>0</v>
      </c>
      <c r="AW344" s="32" t="str">
        <f t="shared" si="71"/>
        <v xml:space="preserve"> </v>
      </c>
      <c r="AX344" s="32" t="str" cm="1">
        <f t="array" ref="AX344">_xlfn.IFS(AQ344=0," ",AW344=20%,20%,AW344=25%,25%,AW344&lt;20%,"MV",AW344=21%,"MV",AW344=22%,"MV",AW344=23%,"MV",AW344=24%,MV)</f>
        <v xml:space="preserve"> </v>
      </c>
    </row>
    <row r="345" spans="1:50">
      <c r="A345" s="3">
        <v>316</v>
      </c>
      <c r="B345" s="1" t="s">
        <v>292</v>
      </c>
      <c r="C345" s="2" t="s">
        <v>367</v>
      </c>
      <c r="D345" s="7">
        <v>2612</v>
      </c>
      <c r="E345" s="7">
        <v>136547</v>
      </c>
      <c r="F345" s="7">
        <v>116929</v>
      </c>
      <c r="G345" s="7">
        <v>89406</v>
      </c>
      <c r="H345" s="7">
        <v>2986</v>
      </c>
      <c r="I345" s="7">
        <v>154643</v>
      </c>
      <c r="J345" s="7">
        <v>122243</v>
      </c>
      <c r="K345" s="7">
        <v>147604</v>
      </c>
      <c r="L345" s="7">
        <v>104036</v>
      </c>
      <c r="M345" s="7">
        <v>57449</v>
      </c>
      <c r="N345" s="7">
        <v>122243</v>
      </c>
      <c r="O345" s="7">
        <v>152331</v>
      </c>
      <c r="P345" s="7">
        <v>127340</v>
      </c>
      <c r="Q345" s="7">
        <v>175822</v>
      </c>
      <c r="R345" s="7">
        <v>163236</v>
      </c>
      <c r="S345" s="7">
        <v>116066</v>
      </c>
      <c r="T345" s="7">
        <v>100167</v>
      </c>
      <c r="U345" s="31">
        <v>73996</v>
      </c>
      <c r="V345" s="7">
        <v>106299</v>
      </c>
      <c r="W345" s="7">
        <v>95739</v>
      </c>
      <c r="X345" s="7">
        <v>113139</v>
      </c>
      <c r="Y345" s="7">
        <v>97974</v>
      </c>
      <c r="Z345" s="7">
        <v>160373</v>
      </c>
      <c r="AA345" s="7">
        <v>123544</v>
      </c>
      <c r="AB345" s="7">
        <v>160205</v>
      </c>
      <c r="AC345" s="7">
        <v>86481</v>
      </c>
      <c r="AE345" s="76">
        <f t="shared" si="62"/>
        <v>175822</v>
      </c>
      <c r="AF345" s="8">
        <f t="shared" si="63"/>
        <v>2612</v>
      </c>
      <c r="AG345" s="19">
        <f t="shared" si="64"/>
        <v>2089.6</v>
      </c>
      <c r="AH345" s="19">
        <f t="shared" si="65"/>
        <v>1959</v>
      </c>
      <c r="AM345">
        <f t="shared" si="66"/>
        <v>0</v>
      </c>
      <c r="AS345">
        <f t="shared" si="67"/>
        <v>0</v>
      </c>
      <c r="AT345">
        <f t="shared" si="68"/>
        <v>0</v>
      </c>
      <c r="AU345" s="32" t="str">
        <f t="shared" si="69"/>
        <v xml:space="preserve"> </v>
      </c>
      <c r="AV345">
        <f t="shared" si="70"/>
        <v>0</v>
      </c>
      <c r="AW345" s="32" t="str">
        <f t="shared" si="71"/>
        <v xml:space="preserve"> </v>
      </c>
      <c r="AX345" s="32" t="str" cm="1">
        <f t="array" ref="AX345">_xlfn.IFS(AQ345=0," ",AW345=20%,20%,AW345=25%,25%,AW345&lt;20%,"MV",AW345=21%,"MV",AW345=22%,"MV",AW345=23%,"MV",AW345=24%,MV)</f>
        <v xml:space="preserve"> </v>
      </c>
    </row>
    <row r="346" spans="1:50">
      <c r="A346" s="3">
        <v>317</v>
      </c>
      <c r="B346" s="1" t="s">
        <v>293</v>
      </c>
      <c r="C346" s="2" t="s">
        <v>367</v>
      </c>
      <c r="D346" s="7">
        <v>6020</v>
      </c>
      <c r="E346" s="7">
        <v>585206</v>
      </c>
      <c r="F346" s="7">
        <v>144894</v>
      </c>
      <c r="G346" s="7">
        <v>343321</v>
      </c>
      <c r="H346" s="7">
        <v>6878</v>
      </c>
      <c r="I346" s="7">
        <v>307419</v>
      </c>
      <c r="J346" s="7">
        <v>225499</v>
      </c>
      <c r="K346" s="7">
        <v>792979</v>
      </c>
      <c r="L346" s="7">
        <v>193768</v>
      </c>
      <c r="M346" s="7">
        <v>190315</v>
      </c>
      <c r="N346" s="7">
        <v>192468</v>
      </c>
      <c r="O346" s="7">
        <v>302825</v>
      </c>
      <c r="P346" s="7">
        <v>252808</v>
      </c>
      <c r="Q346" s="7">
        <v>261912</v>
      </c>
      <c r="R346" s="7">
        <v>257139</v>
      </c>
      <c r="S346" s="7">
        <v>251476</v>
      </c>
      <c r="T346" s="7">
        <v>199126</v>
      </c>
      <c r="U346" s="31">
        <v>116911</v>
      </c>
      <c r="V346" s="7">
        <v>207351</v>
      </c>
      <c r="W346" s="7">
        <v>186681</v>
      </c>
      <c r="X346" s="7">
        <v>136547</v>
      </c>
      <c r="Y346" s="7">
        <v>201820</v>
      </c>
      <c r="Z346" s="7">
        <v>317455</v>
      </c>
      <c r="AA346" s="7">
        <v>280899</v>
      </c>
      <c r="AB346" s="7">
        <v>318474</v>
      </c>
      <c r="AC346" s="7">
        <v>208073</v>
      </c>
      <c r="AE346" s="76">
        <f t="shared" si="62"/>
        <v>792979</v>
      </c>
      <c r="AF346" s="8">
        <f t="shared" si="63"/>
        <v>6020</v>
      </c>
      <c r="AG346" s="19">
        <f t="shared" si="64"/>
        <v>4816</v>
      </c>
      <c r="AH346" s="19">
        <f t="shared" si="65"/>
        <v>4515</v>
      </c>
      <c r="AM346">
        <f t="shared" si="66"/>
        <v>0</v>
      </c>
      <c r="AS346">
        <f t="shared" si="67"/>
        <v>0</v>
      </c>
      <c r="AT346">
        <f t="shared" si="68"/>
        <v>0</v>
      </c>
      <c r="AU346" s="32" t="str">
        <f t="shared" si="69"/>
        <v xml:space="preserve"> </v>
      </c>
      <c r="AV346">
        <f t="shared" si="70"/>
        <v>0</v>
      </c>
      <c r="AW346" s="32" t="str">
        <f t="shared" si="71"/>
        <v xml:space="preserve"> </v>
      </c>
      <c r="AX346" s="32" t="str" cm="1">
        <f t="array" ref="AX346">_xlfn.IFS(AQ346=0," ",AW346=20%,20%,AW346=25%,25%,AW346&lt;20%,"MV",AW346=21%,"MV",AW346=22%,"MV",AW346=23%,"MV",AW346=24%,MV)</f>
        <v xml:space="preserve"> </v>
      </c>
    </row>
    <row r="347" spans="1:50">
      <c r="A347" s="3">
        <v>318</v>
      </c>
      <c r="B347" s="1" t="s">
        <v>294</v>
      </c>
      <c r="C347" s="2" t="s">
        <v>367</v>
      </c>
      <c r="D347" s="7">
        <v>6020</v>
      </c>
      <c r="E347" s="7">
        <v>585206</v>
      </c>
      <c r="F347" s="7">
        <v>144894</v>
      </c>
      <c r="G347" s="7">
        <v>343321</v>
      </c>
      <c r="H347" s="7">
        <v>6878</v>
      </c>
      <c r="I347" s="7">
        <v>307419</v>
      </c>
      <c r="J347" s="7">
        <v>225499</v>
      </c>
      <c r="K347" s="7">
        <v>846266</v>
      </c>
      <c r="L347" s="7">
        <v>193768</v>
      </c>
      <c r="M347" s="7">
        <v>190315</v>
      </c>
      <c r="N347" s="7">
        <v>192468</v>
      </c>
      <c r="O347" s="7">
        <v>302825</v>
      </c>
      <c r="P347" s="7">
        <v>252808</v>
      </c>
      <c r="Q347" s="7">
        <v>261912</v>
      </c>
      <c r="R347" s="7">
        <v>511309</v>
      </c>
      <c r="S347" s="7">
        <v>251476</v>
      </c>
      <c r="T347" s="7">
        <v>199126</v>
      </c>
      <c r="U347" s="31">
        <v>116911</v>
      </c>
      <c r="V347" s="7">
        <v>207351</v>
      </c>
      <c r="W347" s="7">
        <v>186681</v>
      </c>
      <c r="X347" s="7">
        <v>136547</v>
      </c>
      <c r="Y347" s="7">
        <v>203968</v>
      </c>
      <c r="Z347" s="7">
        <v>319601</v>
      </c>
      <c r="AA347" s="7">
        <v>280899</v>
      </c>
      <c r="AB347" s="7">
        <v>318474</v>
      </c>
      <c r="AC347" s="7">
        <v>210674</v>
      </c>
      <c r="AE347" s="76">
        <f t="shared" si="62"/>
        <v>846266</v>
      </c>
      <c r="AF347" s="8">
        <f t="shared" si="63"/>
        <v>6020</v>
      </c>
      <c r="AG347" s="19">
        <f t="shared" si="64"/>
        <v>4816</v>
      </c>
      <c r="AH347" s="19">
        <f t="shared" si="65"/>
        <v>4515</v>
      </c>
      <c r="AM347">
        <f t="shared" si="66"/>
        <v>0</v>
      </c>
      <c r="AS347">
        <f t="shared" si="67"/>
        <v>0</v>
      </c>
      <c r="AT347">
        <f t="shared" si="68"/>
        <v>0</v>
      </c>
      <c r="AU347" s="32" t="str">
        <f t="shared" si="69"/>
        <v xml:space="preserve"> </v>
      </c>
      <c r="AV347">
        <f t="shared" si="70"/>
        <v>0</v>
      </c>
      <c r="AW347" s="32" t="str">
        <f t="shared" si="71"/>
        <v xml:space="preserve"> </v>
      </c>
      <c r="AX347" s="32" t="str" cm="1">
        <f t="array" ref="AX347">_xlfn.IFS(AQ347=0," ",AW347=20%,20%,AW347=25%,25%,AW347&lt;20%,"MV",AW347=21%,"MV",AW347=22%,"MV",AW347=23%,"MV",AW347=24%,MV)</f>
        <v xml:space="preserve"> </v>
      </c>
    </row>
    <row r="348" spans="1:50">
      <c r="A348" s="3">
        <v>319</v>
      </c>
      <c r="B348" s="1" t="s">
        <v>295</v>
      </c>
      <c r="C348" s="2" t="s">
        <v>367</v>
      </c>
      <c r="D348" s="7">
        <v>6020</v>
      </c>
      <c r="E348" s="7">
        <v>585206</v>
      </c>
      <c r="F348" s="7">
        <v>144894</v>
      </c>
      <c r="G348" s="7">
        <v>343321</v>
      </c>
      <c r="H348" s="7">
        <v>6878</v>
      </c>
      <c r="I348" s="7">
        <v>307419</v>
      </c>
      <c r="J348" s="7">
        <v>225499</v>
      </c>
      <c r="K348" s="7">
        <v>792979</v>
      </c>
      <c r="L348" s="7">
        <v>193768</v>
      </c>
      <c r="M348" s="7">
        <v>190315</v>
      </c>
      <c r="N348" s="7">
        <v>192468</v>
      </c>
      <c r="O348" s="7">
        <v>302825</v>
      </c>
      <c r="P348" s="7">
        <v>252808</v>
      </c>
      <c r="Q348" s="7">
        <v>261912</v>
      </c>
      <c r="R348" s="7">
        <v>278876</v>
      </c>
      <c r="S348" s="7">
        <v>251476</v>
      </c>
      <c r="T348" s="7">
        <v>199126</v>
      </c>
      <c r="U348" s="31">
        <v>116911</v>
      </c>
      <c r="V348" s="7">
        <v>207351</v>
      </c>
      <c r="W348" s="7">
        <v>186681</v>
      </c>
      <c r="X348" s="7">
        <v>136547</v>
      </c>
      <c r="Y348" s="7">
        <v>203968</v>
      </c>
      <c r="Z348" s="7">
        <v>318079</v>
      </c>
      <c r="AA348" s="7">
        <v>280899</v>
      </c>
      <c r="AB348" s="7">
        <v>318474</v>
      </c>
      <c r="AC348" s="7">
        <v>211324</v>
      </c>
      <c r="AE348" s="76">
        <f t="shared" si="62"/>
        <v>792979</v>
      </c>
      <c r="AF348" s="8">
        <f t="shared" si="63"/>
        <v>6020</v>
      </c>
      <c r="AG348" s="19">
        <f t="shared" si="64"/>
        <v>4816</v>
      </c>
      <c r="AH348" s="19">
        <f t="shared" si="65"/>
        <v>4515</v>
      </c>
      <c r="AM348">
        <f t="shared" si="66"/>
        <v>0</v>
      </c>
      <c r="AS348">
        <f t="shared" si="67"/>
        <v>0</v>
      </c>
      <c r="AT348">
        <f t="shared" si="68"/>
        <v>0</v>
      </c>
      <c r="AU348" s="32" t="str">
        <f t="shared" si="69"/>
        <v xml:space="preserve"> </v>
      </c>
      <c r="AV348">
        <f t="shared" si="70"/>
        <v>0</v>
      </c>
      <c r="AW348" s="32" t="str">
        <f t="shared" si="71"/>
        <v xml:space="preserve"> </v>
      </c>
      <c r="AX348" s="32" t="str" cm="1">
        <f t="array" ref="AX348">_xlfn.IFS(AQ348=0," ",AW348=20%,20%,AW348=25%,25%,AW348&lt;20%,"MV",AW348=21%,"MV",AW348=22%,"MV",AW348=23%,"MV",AW348=24%,MV)</f>
        <v xml:space="preserve"> </v>
      </c>
    </row>
    <row r="349" spans="1:50">
      <c r="A349" s="3">
        <v>320</v>
      </c>
      <c r="B349" s="1" t="s">
        <v>296</v>
      </c>
      <c r="C349" s="2" t="s">
        <v>367</v>
      </c>
      <c r="D349" s="7">
        <v>6020</v>
      </c>
      <c r="E349" s="7">
        <v>585206</v>
      </c>
      <c r="F349" s="7">
        <v>144894</v>
      </c>
      <c r="G349" s="7">
        <v>343321</v>
      </c>
      <c r="H349" s="7">
        <v>6878</v>
      </c>
      <c r="I349" s="7">
        <v>307419</v>
      </c>
      <c r="J349" s="7">
        <v>225499</v>
      </c>
      <c r="K349" s="7">
        <v>846266</v>
      </c>
      <c r="L349" s="7">
        <v>193768</v>
      </c>
      <c r="M349" s="7">
        <v>190315</v>
      </c>
      <c r="N349" s="7">
        <v>192468</v>
      </c>
      <c r="O349" s="7">
        <v>302825</v>
      </c>
      <c r="P349" s="7">
        <v>252808</v>
      </c>
      <c r="Q349" s="7">
        <v>261912</v>
      </c>
      <c r="R349" s="7">
        <v>471967</v>
      </c>
      <c r="S349" s="7">
        <v>251476</v>
      </c>
      <c r="T349" s="7">
        <v>199126</v>
      </c>
      <c r="U349" s="31">
        <v>116911</v>
      </c>
      <c r="V349" s="7">
        <v>207351</v>
      </c>
      <c r="W349" s="7">
        <v>186681</v>
      </c>
      <c r="X349" s="7">
        <v>136547</v>
      </c>
      <c r="Y349" s="7">
        <v>203968</v>
      </c>
      <c r="Z349" s="7">
        <v>318300</v>
      </c>
      <c r="AA349" s="7">
        <v>280899</v>
      </c>
      <c r="AB349" s="7">
        <v>318474</v>
      </c>
      <c r="AC349" s="7">
        <v>211975</v>
      </c>
      <c r="AE349" s="76">
        <f t="shared" si="62"/>
        <v>846266</v>
      </c>
      <c r="AF349" s="8">
        <f t="shared" si="63"/>
        <v>6020</v>
      </c>
      <c r="AG349" s="19">
        <f t="shared" si="64"/>
        <v>4816</v>
      </c>
      <c r="AH349" s="19">
        <f t="shared" si="65"/>
        <v>4515</v>
      </c>
      <c r="AM349">
        <f t="shared" si="66"/>
        <v>0</v>
      </c>
      <c r="AS349">
        <f t="shared" si="67"/>
        <v>0</v>
      </c>
      <c r="AT349">
        <f t="shared" si="68"/>
        <v>0</v>
      </c>
      <c r="AU349" s="32" t="str">
        <f t="shared" si="69"/>
        <v xml:space="preserve"> </v>
      </c>
      <c r="AV349">
        <f t="shared" si="70"/>
        <v>0</v>
      </c>
      <c r="AW349" s="32" t="str">
        <f t="shared" si="71"/>
        <v xml:space="preserve"> </v>
      </c>
      <c r="AX349" s="32" t="str" cm="1">
        <f t="array" ref="AX349">_xlfn.IFS(AQ349=0," ",AW349=20%,20%,AW349=25%,25%,AW349&lt;20%,"MV",AW349=21%,"MV",AW349=22%,"MV",AW349=23%,"MV",AW349=24%,MV)</f>
        <v xml:space="preserve"> </v>
      </c>
    </row>
    <row r="350" spans="1:50">
      <c r="A350" s="3">
        <v>321</v>
      </c>
      <c r="B350" s="1" t="s">
        <v>297</v>
      </c>
      <c r="C350" s="2" t="s">
        <v>367</v>
      </c>
      <c r="D350" s="7">
        <v>17923</v>
      </c>
      <c r="E350" s="7">
        <v>633972</v>
      </c>
      <c r="F350" s="7">
        <v>856429</v>
      </c>
      <c r="G350" s="7">
        <v>700802</v>
      </c>
      <c r="H350" s="7">
        <v>20485</v>
      </c>
      <c r="I350" s="7">
        <v>783410</v>
      </c>
      <c r="J350" s="7">
        <v>745162</v>
      </c>
      <c r="K350" s="7">
        <v>1069598</v>
      </c>
      <c r="L350" s="7">
        <v>598210</v>
      </c>
      <c r="M350" s="7">
        <v>469058</v>
      </c>
      <c r="N350" s="7">
        <v>561796</v>
      </c>
      <c r="O350" s="7">
        <v>771703</v>
      </c>
      <c r="P350" s="7">
        <v>1042446</v>
      </c>
      <c r="Q350" s="7">
        <v>1026450</v>
      </c>
      <c r="R350" s="7">
        <v>776167</v>
      </c>
      <c r="S350" s="7">
        <v>619017</v>
      </c>
      <c r="T350" s="7">
        <v>507443</v>
      </c>
      <c r="U350" s="31">
        <v>843867</v>
      </c>
      <c r="V350" s="7">
        <v>983144</v>
      </c>
      <c r="W350" s="7">
        <v>608615</v>
      </c>
      <c r="X350" s="7">
        <v>312109</v>
      </c>
      <c r="Y350" s="7">
        <v>691551</v>
      </c>
      <c r="Z350" s="7">
        <v>809118</v>
      </c>
      <c r="AA350" s="7">
        <v>1137899</v>
      </c>
      <c r="AB350" s="7">
        <v>811584</v>
      </c>
      <c r="AC350" s="7">
        <v>501975</v>
      </c>
      <c r="AE350" s="76">
        <f t="shared" ref="AE350:AE413" si="72">MAX(D350:AC350)</f>
        <v>1137899</v>
      </c>
      <c r="AF350" s="8">
        <f t="shared" ref="AF350:AF413" si="73">MIN(D350:AC350)</f>
        <v>17923</v>
      </c>
      <c r="AG350" s="19">
        <f t="shared" ref="AG350:AG413" si="74">AF350-(AF350*$AG$3)</f>
        <v>14338.4</v>
      </c>
      <c r="AH350" s="19">
        <f t="shared" ref="AH350:AH413" si="75">AF350-(AF350*$AH$3)</f>
        <v>13442.25</v>
      </c>
      <c r="AM350">
        <f t="shared" si="66"/>
        <v>0</v>
      </c>
      <c r="AS350">
        <f t="shared" si="67"/>
        <v>0</v>
      </c>
      <c r="AT350">
        <f t="shared" si="68"/>
        <v>0</v>
      </c>
      <c r="AU350" s="32" t="str">
        <f t="shared" si="69"/>
        <v xml:space="preserve"> </v>
      </c>
      <c r="AV350">
        <f t="shared" si="70"/>
        <v>0</v>
      </c>
      <c r="AW350" s="32" t="str">
        <f t="shared" si="71"/>
        <v xml:space="preserve"> </v>
      </c>
      <c r="AX350" s="32" t="str" cm="1">
        <f t="array" ref="AX350">_xlfn.IFS(AQ350=0," ",AW350=20%,20%,AW350=25%,25%,AW350&lt;20%,"MV",AW350=21%,"MV",AW350=22%,"MV",AW350=23%,"MV",AW350=24%,MV)</f>
        <v xml:space="preserve"> </v>
      </c>
    </row>
    <row r="351" spans="1:50">
      <c r="A351" s="3">
        <v>322</v>
      </c>
      <c r="B351" s="1" t="s">
        <v>298</v>
      </c>
      <c r="C351" s="2" t="s">
        <v>367</v>
      </c>
      <c r="D351" s="7">
        <v>17923</v>
      </c>
      <c r="E351" s="7">
        <v>633972</v>
      </c>
      <c r="F351" s="7">
        <v>856429</v>
      </c>
      <c r="G351" s="7">
        <v>957721</v>
      </c>
      <c r="H351" s="7">
        <v>20485</v>
      </c>
      <c r="I351" s="7">
        <v>783410</v>
      </c>
      <c r="J351" s="7">
        <v>745162</v>
      </c>
      <c r="K351" s="7">
        <v>1141476</v>
      </c>
      <c r="L351" s="7">
        <v>598210</v>
      </c>
      <c r="M351" s="7">
        <v>469058</v>
      </c>
      <c r="N351" s="7">
        <v>561796</v>
      </c>
      <c r="O351" s="7">
        <v>771703</v>
      </c>
      <c r="P351" s="7">
        <v>1042446</v>
      </c>
      <c r="Q351" s="7">
        <v>1026450</v>
      </c>
      <c r="R351" s="7">
        <v>719485</v>
      </c>
      <c r="S351" s="7">
        <v>619017</v>
      </c>
      <c r="T351" s="7">
        <v>507443</v>
      </c>
      <c r="U351" s="31">
        <v>843867</v>
      </c>
      <c r="V351" s="7">
        <v>983144</v>
      </c>
      <c r="W351" s="7">
        <v>608615</v>
      </c>
      <c r="X351" s="7">
        <v>312109</v>
      </c>
      <c r="Y351" s="7">
        <v>691551</v>
      </c>
      <c r="Z351" s="7">
        <v>811875</v>
      </c>
      <c r="AA351" s="7">
        <v>1137899</v>
      </c>
      <c r="AB351" s="7">
        <v>811584</v>
      </c>
      <c r="AC351" s="7">
        <v>501975</v>
      </c>
      <c r="AE351" s="76">
        <f t="shared" si="72"/>
        <v>1141476</v>
      </c>
      <c r="AF351" s="8">
        <f t="shared" si="73"/>
        <v>17923</v>
      </c>
      <c r="AG351" s="19">
        <f t="shared" si="74"/>
        <v>14338.4</v>
      </c>
      <c r="AH351" s="19">
        <f t="shared" si="75"/>
        <v>13442.25</v>
      </c>
      <c r="AM351">
        <f t="shared" si="66"/>
        <v>0</v>
      </c>
      <c r="AS351">
        <f t="shared" si="67"/>
        <v>0</v>
      </c>
      <c r="AT351">
        <f t="shared" si="68"/>
        <v>0</v>
      </c>
      <c r="AU351" s="32" t="str">
        <f t="shared" si="69"/>
        <v xml:space="preserve"> </v>
      </c>
      <c r="AV351">
        <f t="shared" si="70"/>
        <v>0</v>
      </c>
      <c r="AW351" s="32" t="str">
        <f t="shared" si="71"/>
        <v xml:space="preserve"> </v>
      </c>
      <c r="AX351" s="32" t="str" cm="1">
        <f t="array" ref="AX351">_xlfn.IFS(AQ351=0," ",AW351=20%,20%,AW351=25%,25%,AW351&lt;20%,"MV",AW351=21%,"MV",AW351=22%,"MV",AW351=23%,"MV",AW351=24%,MV)</f>
        <v xml:space="preserve"> </v>
      </c>
    </row>
    <row r="352" spans="1:50">
      <c r="A352" s="3">
        <v>323</v>
      </c>
      <c r="B352" s="1" t="s">
        <v>299</v>
      </c>
      <c r="C352" s="2" t="s">
        <v>367</v>
      </c>
      <c r="D352" s="7">
        <v>17923</v>
      </c>
      <c r="E352" s="7">
        <v>633972</v>
      </c>
      <c r="F352" s="7">
        <v>856429</v>
      </c>
      <c r="G352" s="7">
        <v>809521</v>
      </c>
      <c r="H352" s="7">
        <v>20485</v>
      </c>
      <c r="I352" s="7">
        <v>783410</v>
      </c>
      <c r="J352" s="7">
        <v>745162</v>
      </c>
      <c r="K352" s="7">
        <v>1069598</v>
      </c>
      <c r="L352" s="7">
        <v>598210</v>
      </c>
      <c r="M352" s="7">
        <v>469058</v>
      </c>
      <c r="N352" s="7">
        <v>561796</v>
      </c>
      <c r="O352" s="7">
        <v>771703</v>
      </c>
      <c r="P352" s="7">
        <v>1042446</v>
      </c>
      <c r="Q352" s="7">
        <v>1026450</v>
      </c>
      <c r="R352" s="7">
        <v>719485</v>
      </c>
      <c r="S352" s="7">
        <v>619017</v>
      </c>
      <c r="T352" s="7">
        <v>507443</v>
      </c>
      <c r="U352" s="31">
        <v>843867</v>
      </c>
      <c r="V352" s="7">
        <v>983144</v>
      </c>
      <c r="W352" s="7">
        <v>608615</v>
      </c>
      <c r="X352" s="7">
        <v>312109</v>
      </c>
      <c r="Y352" s="7">
        <v>691551</v>
      </c>
      <c r="Z352" s="7">
        <v>813383</v>
      </c>
      <c r="AA352" s="7">
        <v>1137899</v>
      </c>
      <c r="AB352" s="7">
        <v>811584</v>
      </c>
      <c r="AC352" s="7">
        <v>501975</v>
      </c>
      <c r="AE352" s="76">
        <f t="shared" si="72"/>
        <v>1137899</v>
      </c>
      <c r="AF352" s="8">
        <f t="shared" si="73"/>
        <v>17923</v>
      </c>
      <c r="AG352" s="19">
        <f t="shared" si="74"/>
        <v>14338.4</v>
      </c>
      <c r="AH352" s="19">
        <f t="shared" si="75"/>
        <v>13442.25</v>
      </c>
      <c r="AM352">
        <f t="shared" si="66"/>
        <v>0</v>
      </c>
      <c r="AS352">
        <f t="shared" si="67"/>
        <v>0</v>
      </c>
      <c r="AT352">
        <f t="shared" si="68"/>
        <v>0</v>
      </c>
      <c r="AU352" s="32" t="str">
        <f t="shared" si="69"/>
        <v xml:space="preserve"> </v>
      </c>
      <c r="AV352">
        <f t="shared" si="70"/>
        <v>0</v>
      </c>
      <c r="AW352" s="32" t="str">
        <f t="shared" si="71"/>
        <v xml:space="preserve"> </v>
      </c>
      <c r="AX352" s="32" t="str" cm="1">
        <f t="array" ref="AX352">_xlfn.IFS(AQ352=0," ",AW352=20%,20%,AW352=25%,25%,AW352&lt;20%,"MV",AW352=21%,"MV",AW352=22%,"MV",AW352=23%,"MV",AW352=24%,MV)</f>
        <v xml:space="preserve"> </v>
      </c>
    </row>
    <row r="353" spans="1:50">
      <c r="A353" s="3">
        <v>324</v>
      </c>
      <c r="B353" s="1" t="s">
        <v>300</v>
      </c>
      <c r="C353" s="2" t="s">
        <v>367</v>
      </c>
      <c r="D353" s="7">
        <v>17178</v>
      </c>
      <c r="E353" s="7">
        <v>780274</v>
      </c>
      <c r="F353" s="7">
        <v>1031209</v>
      </c>
      <c r="G353" s="7">
        <v>838132</v>
      </c>
      <c r="H353" s="7">
        <v>19632</v>
      </c>
      <c r="I353" s="7">
        <v>1080429</v>
      </c>
      <c r="J353" s="7">
        <v>821577</v>
      </c>
      <c r="K353" s="7">
        <v>1564608</v>
      </c>
      <c r="L353" s="7">
        <v>598210</v>
      </c>
      <c r="M353" s="7">
        <v>384480</v>
      </c>
      <c r="N353" s="7">
        <v>629941</v>
      </c>
      <c r="O353" s="7">
        <v>1064285</v>
      </c>
      <c r="P353" s="7">
        <v>1239074</v>
      </c>
      <c r="Q353" s="7">
        <v>963508</v>
      </c>
      <c r="R353" s="7">
        <v>1014574</v>
      </c>
      <c r="S353" s="7">
        <v>928526</v>
      </c>
      <c r="T353" s="7">
        <v>699832</v>
      </c>
      <c r="U353" s="31">
        <v>1096285</v>
      </c>
      <c r="V353" s="7">
        <v>1064093</v>
      </c>
      <c r="W353" s="7">
        <v>813436</v>
      </c>
      <c r="X353" s="7">
        <v>546192</v>
      </c>
      <c r="Y353" s="7">
        <v>839874</v>
      </c>
      <c r="Z353" s="7">
        <v>1117157</v>
      </c>
      <c r="AA353" s="7">
        <v>1365479</v>
      </c>
      <c r="AB353" s="7">
        <v>1119286</v>
      </c>
      <c r="AC353" s="7">
        <v>611865</v>
      </c>
      <c r="AE353" s="76">
        <f t="shared" si="72"/>
        <v>1564608</v>
      </c>
      <c r="AF353" s="8">
        <f t="shared" si="73"/>
        <v>17178</v>
      </c>
      <c r="AG353" s="19">
        <f t="shared" si="74"/>
        <v>13742.4</v>
      </c>
      <c r="AH353" s="19">
        <f t="shared" si="75"/>
        <v>12883.5</v>
      </c>
      <c r="AM353">
        <f t="shared" si="66"/>
        <v>0</v>
      </c>
      <c r="AS353">
        <f t="shared" si="67"/>
        <v>0</v>
      </c>
      <c r="AT353">
        <f t="shared" si="68"/>
        <v>0</v>
      </c>
      <c r="AU353" s="32" t="str">
        <f t="shared" si="69"/>
        <v xml:space="preserve"> </v>
      </c>
      <c r="AV353">
        <f t="shared" si="70"/>
        <v>0</v>
      </c>
      <c r="AW353" s="32" t="str">
        <f t="shared" si="71"/>
        <v xml:space="preserve"> </v>
      </c>
      <c r="AX353" s="32" t="str" cm="1">
        <f t="array" ref="AX353">_xlfn.IFS(AQ353=0," ",AW353=20%,20%,AW353=25%,25%,AW353&lt;20%,"MV",AW353=21%,"MV",AW353=22%,"MV",AW353=23%,"MV",AW353=24%,MV)</f>
        <v xml:space="preserve"> </v>
      </c>
    </row>
    <row r="354" spans="1:50">
      <c r="A354" s="3">
        <v>325</v>
      </c>
      <c r="B354" s="1" t="s">
        <v>301</v>
      </c>
      <c r="C354" s="2" t="s">
        <v>367</v>
      </c>
      <c r="D354" s="7">
        <v>17178</v>
      </c>
      <c r="E354" s="7">
        <v>780274</v>
      </c>
      <c r="F354" s="7">
        <v>1031209</v>
      </c>
      <c r="G354" s="7">
        <v>838132</v>
      </c>
      <c r="H354" s="7">
        <v>19632</v>
      </c>
      <c r="I354" s="7">
        <v>1080429</v>
      </c>
      <c r="J354" s="7">
        <v>821577</v>
      </c>
      <c r="K354" s="7">
        <v>1466086</v>
      </c>
      <c r="L354" s="7">
        <v>598210</v>
      </c>
      <c r="M354" s="7">
        <v>384480</v>
      </c>
      <c r="N354" s="7">
        <v>629941</v>
      </c>
      <c r="O354" s="7">
        <v>1064285</v>
      </c>
      <c r="P354" s="7">
        <v>1239074</v>
      </c>
      <c r="Q354" s="7">
        <v>963508</v>
      </c>
      <c r="R354" s="7">
        <v>1014574</v>
      </c>
      <c r="S354" s="7">
        <v>928526</v>
      </c>
      <c r="T354" s="7">
        <v>699832</v>
      </c>
      <c r="U354" s="31">
        <v>1096285</v>
      </c>
      <c r="V354" s="7">
        <v>1064093</v>
      </c>
      <c r="W354" s="7">
        <v>813436</v>
      </c>
      <c r="X354" s="7">
        <v>546192</v>
      </c>
      <c r="Y354" s="7">
        <v>839874</v>
      </c>
      <c r="Z354" s="7">
        <v>1116065</v>
      </c>
      <c r="AA354" s="7">
        <v>1365479</v>
      </c>
      <c r="AB354" s="7">
        <v>1119286</v>
      </c>
      <c r="AC354" s="7">
        <v>611865</v>
      </c>
      <c r="AE354" s="76">
        <f t="shared" si="72"/>
        <v>1466086</v>
      </c>
      <c r="AF354" s="8">
        <f t="shared" si="73"/>
        <v>17178</v>
      </c>
      <c r="AG354" s="19">
        <f t="shared" si="74"/>
        <v>13742.4</v>
      </c>
      <c r="AH354" s="19">
        <f t="shared" si="75"/>
        <v>12883.5</v>
      </c>
      <c r="AM354">
        <f t="shared" si="66"/>
        <v>0</v>
      </c>
      <c r="AS354">
        <f t="shared" si="67"/>
        <v>0</v>
      </c>
      <c r="AT354">
        <f t="shared" si="68"/>
        <v>0</v>
      </c>
      <c r="AU354" s="32" t="str">
        <f t="shared" si="69"/>
        <v xml:space="preserve"> </v>
      </c>
      <c r="AV354">
        <f t="shared" si="70"/>
        <v>0</v>
      </c>
      <c r="AW354" s="32" t="str">
        <f t="shared" si="71"/>
        <v xml:space="preserve"> </v>
      </c>
      <c r="AX354" s="32" t="str" cm="1">
        <f t="array" ref="AX354">_xlfn.IFS(AQ354=0," ",AW354=20%,20%,AW354=25%,25%,AW354&lt;20%,"MV",AW354=21%,"MV",AW354=22%,"MV",AW354=23%,"MV",AW354=24%,MV)</f>
        <v xml:space="preserve"> </v>
      </c>
    </row>
    <row r="355" spans="1:50">
      <c r="A355" s="3">
        <v>326</v>
      </c>
      <c r="B355" s="1" t="s">
        <v>302</v>
      </c>
      <c r="C355" s="2" t="s">
        <v>367</v>
      </c>
      <c r="D355" s="7">
        <v>17178</v>
      </c>
      <c r="E355" s="7">
        <v>780274</v>
      </c>
      <c r="F355" s="7">
        <v>1031209</v>
      </c>
      <c r="G355" s="7">
        <v>838132</v>
      </c>
      <c r="H355" s="7">
        <v>19632</v>
      </c>
      <c r="I355" s="7">
        <v>1080429</v>
      </c>
      <c r="J355" s="7">
        <v>821577</v>
      </c>
      <c r="K355" s="7">
        <v>1564608</v>
      </c>
      <c r="L355" s="7">
        <v>598210</v>
      </c>
      <c r="M355" s="7">
        <v>384480</v>
      </c>
      <c r="N355" s="7">
        <v>629941</v>
      </c>
      <c r="O355" s="7">
        <v>1064285</v>
      </c>
      <c r="P355" s="7">
        <v>1239074</v>
      </c>
      <c r="Q355" s="7">
        <v>963508</v>
      </c>
      <c r="R355" s="7">
        <v>1014574</v>
      </c>
      <c r="S355" s="7">
        <v>928526</v>
      </c>
      <c r="T355" s="7">
        <v>699832</v>
      </c>
      <c r="U355" s="31">
        <v>1096285</v>
      </c>
      <c r="V355" s="7">
        <v>1064093</v>
      </c>
      <c r="W355" s="7">
        <v>813436</v>
      </c>
      <c r="X355" s="7">
        <v>546192</v>
      </c>
      <c r="Y355" s="7">
        <v>839874</v>
      </c>
      <c r="Z355" s="7">
        <v>1120239</v>
      </c>
      <c r="AA355" s="7">
        <v>1365479</v>
      </c>
      <c r="AB355" s="7">
        <v>1119286</v>
      </c>
      <c r="AC355" s="7">
        <v>611865</v>
      </c>
      <c r="AE355" s="76">
        <f t="shared" si="72"/>
        <v>1564608</v>
      </c>
      <c r="AF355" s="8">
        <f t="shared" si="73"/>
        <v>17178</v>
      </c>
      <c r="AG355" s="19">
        <f t="shared" si="74"/>
        <v>13742.4</v>
      </c>
      <c r="AH355" s="19">
        <f t="shared" si="75"/>
        <v>12883.5</v>
      </c>
      <c r="AM355">
        <f t="shared" si="66"/>
        <v>0</v>
      </c>
      <c r="AS355">
        <f t="shared" si="67"/>
        <v>0</v>
      </c>
      <c r="AT355">
        <f t="shared" si="68"/>
        <v>0</v>
      </c>
      <c r="AU355" s="32" t="str">
        <f t="shared" si="69"/>
        <v xml:space="preserve"> </v>
      </c>
      <c r="AV355">
        <f t="shared" si="70"/>
        <v>0</v>
      </c>
      <c r="AW355" s="32" t="str">
        <f t="shared" si="71"/>
        <v xml:space="preserve"> </v>
      </c>
      <c r="AX355" s="32" t="str" cm="1">
        <f t="array" ref="AX355">_xlfn.IFS(AQ355=0," ",AW355=20%,20%,AW355=25%,25%,AW355&lt;20%,"MV",AW355=21%,"MV",AW355=22%,"MV",AW355=23%,"MV",AW355=24%,MV)</f>
        <v xml:space="preserve"> </v>
      </c>
    </row>
    <row r="356" spans="1:50">
      <c r="A356" s="3">
        <v>327</v>
      </c>
      <c r="B356" s="1" t="s">
        <v>303</v>
      </c>
      <c r="C356" s="2" t="s">
        <v>367</v>
      </c>
      <c r="D356" s="7">
        <v>31542</v>
      </c>
      <c r="E356" s="7">
        <v>1300456</v>
      </c>
      <c r="F356" s="7">
        <v>1101416</v>
      </c>
      <c r="G356" s="7">
        <v>786776</v>
      </c>
      <c r="H356" s="7">
        <v>36049</v>
      </c>
      <c r="I356" s="7">
        <v>2437694</v>
      </c>
      <c r="J356" s="7">
        <v>1356157</v>
      </c>
      <c r="K356" s="7">
        <v>1770370</v>
      </c>
      <c r="L356" s="7">
        <v>961038</v>
      </c>
      <c r="M356" s="7">
        <v>380541</v>
      </c>
      <c r="N356" s="7">
        <v>825009</v>
      </c>
      <c r="O356" s="7">
        <v>2401269</v>
      </c>
      <c r="P356" s="7">
        <v>1404493</v>
      </c>
      <c r="Q356" s="7">
        <v>2073969</v>
      </c>
      <c r="R356" s="7">
        <v>1116152</v>
      </c>
      <c r="S356" s="7">
        <v>1547544</v>
      </c>
      <c r="T356" s="7">
        <v>1578980</v>
      </c>
      <c r="U356" s="31">
        <v>1235304</v>
      </c>
      <c r="V356" s="7">
        <v>1286191</v>
      </c>
      <c r="W356" s="7">
        <v>1059221</v>
      </c>
      <c r="X356" s="7">
        <v>643726</v>
      </c>
      <c r="Y356" s="7">
        <v>1077678</v>
      </c>
      <c r="Z356" s="7">
        <v>2517490</v>
      </c>
      <c r="AA356" s="7">
        <v>1508529</v>
      </c>
      <c r="AB356" s="7">
        <v>2525362</v>
      </c>
      <c r="AC356" s="7">
        <v>808624</v>
      </c>
      <c r="AE356" s="76">
        <f t="shared" si="72"/>
        <v>2525362</v>
      </c>
      <c r="AF356" s="8">
        <f t="shared" si="73"/>
        <v>31542</v>
      </c>
      <c r="AG356" s="19">
        <f t="shared" si="74"/>
        <v>25233.599999999999</v>
      </c>
      <c r="AH356" s="19">
        <f t="shared" si="75"/>
        <v>23656.5</v>
      </c>
      <c r="AM356">
        <f t="shared" si="66"/>
        <v>0</v>
      </c>
      <c r="AS356">
        <f t="shared" si="67"/>
        <v>0</v>
      </c>
      <c r="AT356">
        <f t="shared" si="68"/>
        <v>0</v>
      </c>
      <c r="AU356" s="32" t="str">
        <f t="shared" si="69"/>
        <v xml:space="preserve"> </v>
      </c>
      <c r="AV356">
        <f t="shared" si="70"/>
        <v>0</v>
      </c>
      <c r="AW356" s="32" t="str">
        <f t="shared" si="71"/>
        <v xml:space="preserve"> </v>
      </c>
      <c r="AX356" s="32" t="str" cm="1">
        <f t="array" ref="AX356">_xlfn.IFS(AQ356=0," ",AW356=20%,20%,AW356=25%,25%,AW356&lt;20%,"MV",AW356=21%,"MV",AW356=22%,"MV",AW356=23%,"MV",AW356=24%,MV)</f>
        <v xml:space="preserve"> </v>
      </c>
    </row>
    <row r="357" spans="1:50">
      <c r="A357" s="3">
        <v>328</v>
      </c>
      <c r="B357" s="1" t="s">
        <v>304</v>
      </c>
      <c r="C357" s="2" t="s">
        <v>367</v>
      </c>
      <c r="D357" s="7">
        <v>31542</v>
      </c>
      <c r="E357" s="7">
        <v>1300456</v>
      </c>
      <c r="F357" s="7">
        <v>1101416</v>
      </c>
      <c r="G357" s="7">
        <v>786776</v>
      </c>
      <c r="H357" s="7">
        <v>36049</v>
      </c>
      <c r="I357" s="7">
        <v>2437694</v>
      </c>
      <c r="J357" s="7">
        <v>1356157</v>
      </c>
      <c r="K357" s="7">
        <v>1889338</v>
      </c>
      <c r="L357" s="7">
        <v>961038</v>
      </c>
      <c r="M357" s="7">
        <v>380541</v>
      </c>
      <c r="N357" s="7">
        <v>825009</v>
      </c>
      <c r="O357" s="7">
        <v>2401269</v>
      </c>
      <c r="P357" s="7">
        <v>1404493</v>
      </c>
      <c r="Q357" s="7">
        <v>2073969</v>
      </c>
      <c r="R357" s="7">
        <v>1116152</v>
      </c>
      <c r="S357" s="7">
        <v>1547544</v>
      </c>
      <c r="T357" s="7">
        <v>1578980</v>
      </c>
      <c r="U357" s="31">
        <v>1235304</v>
      </c>
      <c r="V357" s="7">
        <v>1286191</v>
      </c>
      <c r="W357" s="7">
        <v>1059221</v>
      </c>
      <c r="X357" s="7">
        <v>643726</v>
      </c>
      <c r="Y357" s="7">
        <v>1077678</v>
      </c>
      <c r="Z357" s="7">
        <v>2531794</v>
      </c>
      <c r="AA357" s="7">
        <v>1508529</v>
      </c>
      <c r="AB357" s="7">
        <v>2525362</v>
      </c>
      <c r="AC357" s="7">
        <v>808624</v>
      </c>
      <c r="AE357" s="76">
        <f t="shared" si="72"/>
        <v>2531794</v>
      </c>
      <c r="AF357" s="8">
        <f t="shared" si="73"/>
        <v>31542</v>
      </c>
      <c r="AG357" s="19">
        <f t="shared" si="74"/>
        <v>25233.599999999999</v>
      </c>
      <c r="AH357" s="19">
        <f t="shared" si="75"/>
        <v>23656.5</v>
      </c>
      <c r="AM357">
        <f t="shared" si="66"/>
        <v>0</v>
      </c>
      <c r="AS357">
        <f t="shared" si="67"/>
        <v>0</v>
      </c>
      <c r="AT357">
        <f t="shared" si="68"/>
        <v>0</v>
      </c>
      <c r="AU357" s="32" t="str">
        <f t="shared" si="69"/>
        <v xml:space="preserve"> </v>
      </c>
      <c r="AV357">
        <f t="shared" si="70"/>
        <v>0</v>
      </c>
      <c r="AW357" s="32" t="str">
        <f t="shared" si="71"/>
        <v xml:space="preserve"> </v>
      </c>
      <c r="AX357" s="32" t="str" cm="1">
        <f t="array" ref="AX357">_xlfn.IFS(AQ357=0," ",AW357=20%,20%,AW357=25%,25%,AW357&lt;20%,"MV",AW357=21%,"MV",AW357=22%,"MV",AW357=23%,"MV",AW357=24%,MV)</f>
        <v xml:space="preserve"> </v>
      </c>
    </row>
    <row r="358" spans="1:50">
      <c r="A358" s="3">
        <v>329</v>
      </c>
      <c r="B358" s="1" t="s">
        <v>305</v>
      </c>
      <c r="C358" s="2" t="s">
        <v>367</v>
      </c>
      <c r="D358" s="7">
        <v>31542</v>
      </c>
      <c r="E358" s="7">
        <v>1300456</v>
      </c>
      <c r="F358" s="7">
        <v>1101416</v>
      </c>
      <c r="G358" s="7">
        <v>1029961</v>
      </c>
      <c r="H358" s="7">
        <v>36049</v>
      </c>
      <c r="I358" s="7">
        <v>2437694</v>
      </c>
      <c r="J358" s="7">
        <v>1356157</v>
      </c>
      <c r="K358" s="7">
        <v>1770370</v>
      </c>
      <c r="L358" s="7">
        <v>961038</v>
      </c>
      <c r="M358" s="7">
        <v>380541</v>
      </c>
      <c r="N358" s="7">
        <v>825009</v>
      </c>
      <c r="O358" s="7">
        <v>2401269</v>
      </c>
      <c r="P358" s="7">
        <v>1404493</v>
      </c>
      <c r="Q358" s="7">
        <v>2073969</v>
      </c>
      <c r="R358" s="7">
        <v>1116152</v>
      </c>
      <c r="S358" s="7">
        <v>1547544</v>
      </c>
      <c r="T358" s="7">
        <v>1578980</v>
      </c>
      <c r="U358" s="31">
        <v>1235304</v>
      </c>
      <c r="V358" s="7">
        <v>1286191</v>
      </c>
      <c r="W358" s="7">
        <v>1059221</v>
      </c>
      <c r="X358" s="7">
        <v>643726</v>
      </c>
      <c r="Y358" s="7">
        <v>1077678</v>
      </c>
      <c r="Z358" s="7">
        <v>2517892</v>
      </c>
      <c r="AA358" s="7">
        <v>1508529</v>
      </c>
      <c r="AB358" s="7">
        <v>2525362</v>
      </c>
      <c r="AC358" s="7">
        <v>808624</v>
      </c>
      <c r="AE358" s="76">
        <f t="shared" si="72"/>
        <v>2525362</v>
      </c>
      <c r="AF358" s="8">
        <f t="shared" si="73"/>
        <v>31542</v>
      </c>
      <c r="AG358" s="19">
        <f t="shared" si="74"/>
        <v>25233.599999999999</v>
      </c>
      <c r="AH358" s="19">
        <f t="shared" si="75"/>
        <v>23656.5</v>
      </c>
      <c r="AM358">
        <f t="shared" si="66"/>
        <v>0</v>
      </c>
      <c r="AS358">
        <f t="shared" si="67"/>
        <v>0</v>
      </c>
      <c r="AT358">
        <f t="shared" si="68"/>
        <v>0</v>
      </c>
      <c r="AU358" s="32" t="str">
        <f t="shared" si="69"/>
        <v xml:space="preserve"> </v>
      </c>
      <c r="AV358">
        <f t="shared" si="70"/>
        <v>0</v>
      </c>
      <c r="AW358" s="32" t="str">
        <f t="shared" si="71"/>
        <v xml:space="preserve"> </v>
      </c>
      <c r="AX358" s="32" t="str" cm="1">
        <f t="array" ref="AX358">_xlfn.IFS(AQ358=0," ",AW358=20%,20%,AW358=25%,25%,AW358&lt;20%,"MV",AW358=21%,"MV",AW358=22%,"MV",AW358=23%,"MV",AW358=24%,MV)</f>
        <v xml:space="preserve"> </v>
      </c>
    </row>
    <row r="359" spans="1:50">
      <c r="A359" s="3">
        <v>330</v>
      </c>
      <c r="B359" s="1" t="s">
        <v>306</v>
      </c>
      <c r="C359" s="2" t="s">
        <v>367</v>
      </c>
      <c r="D359" s="7">
        <v>91083</v>
      </c>
      <c r="E359" s="7">
        <v>3088584</v>
      </c>
      <c r="F359" s="7">
        <v>2482041</v>
      </c>
      <c r="G359" s="7">
        <v>2144323</v>
      </c>
      <c r="H359" s="7">
        <v>104095</v>
      </c>
      <c r="I359" s="7">
        <v>5859424</v>
      </c>
      <c r="J359" s="7">
        <v>4326150</v>
      </c>
      <c r="K359" s="7">
        <v>4113246</v>
      </c>
      <c r="L359" s="7">
        <v>2196471</v>
      </c>
      <c r="M359" s="7">
        <v>1867650</v>
      </c>
      <c r="N359" s="7">
        <v>1863294</v>
      </c>
      <c r="O359" s="7">
        <v>5771867</v>
      </c>
      <c r="P359" s="7">
        <v>3121096</v>
      </c>
      <c r="Q359" s="7">
        <v>4487485</v>
      </c>
      <c r="R359" s="7">
        <v>2216110</v>
      </c>
      <c r="S359" s="7">
        <v>4255744</v>
      </c>
      <c r="T359" s="7">
        <v>3795357</v>
      </c>
      <c r="U359" s="31">
        <v>1689293</v>
      </c>
      <c r="V359" s="7">
        <v>4408060</v>
      </c>
      <c r="W359" s="7">
        <v>1604764</v>
      </c>
      <c r="X359" s="7">
        <v>2769973</v>
      </c>
      <c r="Y359" s="7">
        <v>2740403</v>
      </c>
      <c r="Z359" s="7">
        <v>6082171</v>
      </c>
      <c r="AA359" s="7">
        <v>2730958</v>
      </c>
      <c r="AB359" s="7">
        <v>6070146</v>
      </c>
      <c r="AC359" s="7">
        <v>1690593</v>
      </c>
      <c r="AE359" s="76">
        <f t="shared" si="72"/>
        <v>6082171</v>
      </c>
      <c r="AF359" s="8">
        <f t="shared" si="73"/>
        <v>91083</v>
      </c>
      <c r="AG359" s="19">
        <f t="shared" si="74"/>
        <v>72866.399999999994</v>
      </c>
      <c r="AH359" s="19">
        <f t="shared" si="75"/>
        <v>68312.25</v>
      </c>
      <c r="AM359">
        <f t="shared" si="66"/>
        <v>0</v>
      </c>
      <c r="AS359">
        <f t="shared" si="67"/>
        <v>0</v>
      </c>
      <c r="AT359">
        <f t="shared" si="68"/>
        <v>0</v>
      </c>
      <c r="AU359" s="32" t="str">
        <f t="shared" si="69"/>
        <v xml:space="preserve"> </v>
      </c>
      <c r="AV359">
        <f t="shared" si="70"/>
        <v>0</v>
      </c>
      <c r="AW359" s="32" t="str">
        <f t="shared" si="71"/>
        <v xml:space="preserve"> </v>
      </c>
      <c r="AX359" s="32" t="str" cm="1">
        <f t="array" ref="AX359">_xlfn.IFS(AQ359=0," ",AW359=20%,20%,AW359=25%,25%,AW359&lt;20%,"MV",AW359=21%,"MV",AW359=22%,"MV",AW359=23%,"MV",AW359=24%,MV)</f>
        <v xml:space="preserve"> </v>
      </c>
    </row>
    <row r="360" spans="1:50">
      <c r="A360" s="3">
        <v>331</v>
      </c>
      <c r="B360" s="1" t="s">
        <v>307</v>
      </c>
      <c r="C360" s="2" t="s">
        <v>367</v>
      </c>
      <c r="D360" s="7">
        <v>91083</v>
      </c>
      <c r="E360" s="7">
        <v>3088584</v>
      </c>
      <c r="F360" s="7">
        <v>2482041</v>
      </c>
      <c r="G360" s="7">
        <v>2144323</v>
      </c>
      <c r="H360" s="7">
        <v>104095</v>
      </c>
      <c r="I360" s="7">
        <v>5859424</v>
      </c>
      <c r="J360" s="7">
        <v>4326150</v>
      </c>
      <c r="K360" s="7">
        <v>3854242</v>
      </c>
      <c r="L360" s="7">
        <v>2196471</v>
      </c>
      <c r="M360" s="7">
        <v>1867650</v>
      </c>
      <c r="N360" s="7">
        <v>1863294</v>
      </c>
      <c r="O360" s="7">
        <v>5771867</v>
      </c>
      <c r="P360" s="7">
        <v>3121096</v>
      </c>
      <c r="Q360" s="7">
        <v>4487485</v>
      </c>
      <c r="R360" s="7">
        <v>2216110</v>
      </c>
      <c r="S360" s="7">
        <v>4255744</v>
      </c>
      <c r="T360" s="7">
        <v>3795357</v>
      </c>
      <c r="U360" s="31">
        <v>1689293</v>
      </c>
      <c r="V360" s="7">
        <v>4408060</v>
      </c>
      <c r="W360" s="7">
        <v>1604764</v>
      </c>
      <c r="X360" s="7">
        <v>2769973</v>
      </c>
      <c r="Y360" s="7">
        <v>2740403</v>
      </c>
      <c r="Z360" s="7">
        <v>6062519</v>
      </c>
      <c r="AA360" s="7">
        <v>2730958</v>
      </c>
      <c r="AB360" s="7">
        <v>6070146</v>
      </c>
      <c r="AC360" s="7">
        <v>1690593</v>
      </c>
      <c r="AE360" s="76">
        <f t="shared" si="72"/>
        <v>6070146</v>
      </c>
      <c r="AF360" s="8">
        <f t="shared" si="73"/>
        <v>91083</v>
      </c>
      <c r="AG360" s="19">
        <f t="shared" si="74"/>
        <v>72866.399999999994</v>
      </c>
      <c r="AH360" s="19">
        <f t="shared" si="75"/>
        <v>68312.25</v>
      </c>
      <c r="AM360">
        <f t="shared" si="66"/>
        <v>0</v>
      </c>
      <c r="AS360">
        <f t="shared" si="67"/>
        <v>0</v>
      </c>
      <c r="AT360">
        <f t="shared" si="68"/>
        <v>0</v>
      </c>
      <c r="AU360" s="32" t="str">
        <f t="shared" si="69"/>
        <v xml:space="preserve"> </v>
      </c>
      <c r="AV360">
        <f t="shared" si="70"/>
        <v>0</v>
      </c>
      <c r="AW360" s="32" t="str">
        <f t="shared" si="71"/>
        <v xml:space="preserve"> </v>
      </c>
      <c r="AX360" s="32" t="str" cm="1">
        <f t="array" ref="AX360">_xlfn.IFS(AQ360=0," ",AW360=20%,20%,AW360=25%,25%,AW360&lt;20%,"MV",AW360=21%,"MV",AW360=22%,"MV",AW360=23%,"MV",AW360=24%,MV)</f>
        <v xml:space="preserve"> </v>
      </c>
    </row>
    <row r="361" spans="1:50">
      <c r="A361" s="3">
        <v>332</v>
      </c>
      <c r="B361" s="1" t="s">
        <v>308</v>
      </c>
      <c r="C361" s="2" t="s">
        <v>367</v>
      </c>
      <c r="D361" s="7">
        <v>91083</v>
      </c>
      <c r="E361" s="7">
        <v>3088584</v>
      </c>
      <c r="F361" s="7">
        <v>2482041</v>
      </c>
      <c r="G361" s="7">
        <v>2144323</v>
      </c>
      <c r="H361" s="7">
        <v>104095</v>
      </c>
      <c r="I361" s="7">
        <v>5859424</v>
      </c>
      <c r="J361" s="7">
        <v>4326150</v>
      </c>
      <c r="K361" s="7">
        <v>4113246</v>
      </c>
      <c r="L361" s="7">
        <v>2196471</v>
      </c>
      <c r="M361" s="7">
        <v>1867650</v>
      </c>
      <c r="N361" s="7">
        <v>1863294</v>
      </c>
      <c r="O361" s="7">
        <v>5771867</v>
      </c>
      <c r="P361" s="7">
        <v>3121096</v>
      </c>
      <c r="Q361" s="7">
        <v>4487485</v>
      </c>
      <c r="R361" s="7">
        <v>2216110</v>
      </c>
      <c r="S361" s="7">
        <v>4255744</v>
      </c>
      <c r="T361" s="7">
        <v>3795357</v>
      </c>
      <c r="U361" s="31">
        <v>1689293</v>
      </c>
      <c r="V361" s="7">
        <v>4408060</v>
      </c>
      <c r="W361" s="7">
        <v>1604764</v>
      </c>
      <c r="X361" s="7">
        <v>2769973</v>
      </c>
      <c r="Y361" s="7">
        <v>2740403</v>
      </c>
      <c r="Z361" s="7">
        <v>6072339</v>
      </c>
      <c r="AA361" s="7">
        <v>2730958</v>
      </c>
      <c r="AB361" s="7">
        <v>6070146</v>
      </c>
      <c r="AC361" s="7">
        <v>1690593</v>
      </c>
      <c r="AE361" s="76">
        <f t="shared" si="72"/>
        <v>6072339</v>
      </c>
      <c r="AF361" s="8">
        <f t="shared" si="73"/>
        <v>91083</v>
      </c>
      <c r="AG361" s="19">
        <f t="shared" si="74"/>
        <v>72866.399999999994</v>
      </c>
      <c r="AH361" s="19">
        <f t="shared" si="75"/>
        <v>68312.25</v>
      </c>
      <c r="AM361">
        <f t="shared" si="66"/>
        <v>0</v>
      </c>
      <c r="AS361">
        <f t="shared" si="67"/>
        <v>0</v>
      </c>
      <c r="AT361">
        <f t="shared" si="68"/>
        <v>0</v>
      </c>
      <c r="AU361" s="32" t="str">
        <f t="shared" si="69"/>
        <v xml:space="preserve"> </v>
      </c>
      <c r="AV361">
        <f t="shared" si="70"/>
        <v>0</v>
      </c>
      <c r="AW361" s="32" t="str">
        <f t="shared" si="71"/>
        <v xml:space="preserve"> </v>
      </c>
      <c r="AX361" s="32" t="str" cm="1">
        <f t="array" ref="AX361">_xlfn.IFS(AQ361=0," ",AW361=20%,20%,AW361=25%,25%,AW361&lt;20%,"MV",AW361=21%,"MV",AW361=22%,"MV",AW361=23%,"MV",AW361=24%,MV)</f>
        <v xml:space="preserve"> </v>
      </c>
    </row>
    <row r="362" spans="1:50">
      <c r="A362" s="3">
        <v>333</v>
      </c>
      <c r="B362" s="1" t="s">
        <v>309</v>
      </c>
      <c r="C362" s="2" t="s">
        <v>367</v>
      </c>
      <c r="D362" s="7">
        <v>91703</v>
      </c>
      <c r="E362" s="7">
        <v>3576255</v>
      </c>
      <c r="F362" s="7">
        <v>2628917</v>
      </c>
      <c r="G362" s="7">
        <v>2288804</v>
      </c>
      <c r="H362" s="7">
        <v>104803</v>
      </c>
      <c r="I362" s="7">
        <v>8998690</v>
      </c>
      <c r="J362" s="7">
        <v>3746290</v>
      </c>
      <c r="K362" s="7">
        <v>4407483</v>
      </c>
      <c r="L362" s="7">
        <v>3251141</v>
      </c>
      <c r="M362" s="7">
        <v>1832759</v>
      </c>
      <c r="N362" s="7">
        <v>2403245</v>
      </c>
      <c r="O362" s="7">
        <v>8864225</v>
      </c>
      <c r="P362" s="7">
        <v>3589260</v>
      </c>
      <c r="Q362" s="7">
        <v>3377025</v>
      </c>
      <c r="R362" s="7">
        <v>2542851</v>
      </c>
      <c r="S362" s="7">
        <v>4836072</v>
      </c>
      <c r="T362" s="7">
        <v>5828768</v>
      </c>
      <c r="U362" s="31">
        <v>3107961</v>
      </c>
      <c r="V362" s="7">
        <v>3850976</v>
      </c>
      <c r="W362" s="7">
        <v>1866936</v>
      </c>
      <c r="X362" s="7">
        <v>4681643</v>
      </c>
      <c r="Y362" s="7">
        <v>3457857</v>
      </c>
      <c r="Z362" s="7">
        <v>9346811</v>
      </c>
      <c r="AA362" s="7">
        <v>3017059</v>
      </c>
      <c r="AB362" s="7">
        <v>9322310</v>
      </c>
      <c r="AC362" s="7">
        <v>1865829</v>
      </c>
      <c r="AE362" s="76">
        <f t="shared" si="72"/>
        <v>9346811</v>
      </c>
      <c r="AF362" s="8">
        <f t="shared" si="73"/>
        <v>91703</v>
      </c>
      <c r="AG362" s="19">
        <f t="shared" si="74"/>
        <v>73362.399999999994</v>
      </c>
      <c r="AH362" s="19">
        <f t="shared" si="75"/>
        <v>68777.25</v>
      </c>
      <c r="AM362">
        <f t="shared" si="66"/>
        <v>0</v>
      </c>
      <c r="AS362">
        <f t="shared" si="67"/>
        <v>0</v>
      </c>
      <c r="AT362">
        <f t="shared" si="68"/>
        <v>0</v>
      </c>
      <c r="AU362" s="32" t="str">
        <f t="shared" si="69"/>
        <v xml:space="preserve"> </v>
      </c>
      <c r="AV362">
        <f t="shared" si="70"/>
        <v>0</v>
      </c>
      <c r="AW362" s="32" t="str">
        <f t="shared" si="71"/>
        <v xml:space="preserve"> </v>
      </c>
      <c r="AX362" s="32" t="str" cm="1">
        <f t="array" ref="AX362">_xlfn.IFS(AQ362=0," ",AW362=20%,20%,AW362=25%,25%,AW362&lt;20%,"MV",AW362=21%,"MV",AW362=22%,"MV",AW362=23%,"MV",AW362=24%,MV)</f>
        <v xml:space="preserve"> </v>
      </c>
    </row>
    <row r="363" spans="1:50">
      <c r="A363" s="3">
        <v>334</v>
      </c>
      <c r="B363" s="1" t="s">
        <v>310</v>
      </c>
      <c r="C363" s="2" t="s">
        <v>367</v>
      </c>
      <c r="D363" s="7">
        <v>91703</v>
      </c>
      <c r="E363" s="7">
        <v>3576255</v>
      </c>
      <c r="F363" s="7">
        <v>2628917</v>
      </c>
      <c r="G363" s="7">
        <v>2288804</v>
      </c>
      <c r="H363" s="7">
        <v>104803</v>
      </c>
      <c r="I363" s="7">
        <v>8853117</v>
      </c>
      <c r="J363" s="7">
        <v>3746290</v>
      </c>
      <c r="K363" s="7">
        <v>4703666</v>
      </c>
      <c r="L363" s="7">
        <v>3251141</v>
      </c>
      <c r="M363" s="7">
        <v>1832759</v>
      </c>
      <c r="N363" s="7">
        <v>2403245</v>
      </c>
      <c r="O363" s="7">
        <v>8720826</v>
      </c>
      <c r="P363" s="7">
        <v>3589260</v>
      </c>
      <c r="Q363" s="7">
        <v>3377025</v>
      </c>
      <c r="R363" s="7">
        <v>2542851</v>
      </c>
      <c r="S363" s="7">
        <v>4836072</v>
      </c>
      <c r="T363" s="7">
        <v>5734475</v>
      </c>
      <c r="U363" s="31">
        <v>3107961</v>
      </c>
      <c r="V363" s="7">
        <v>3850976</v>
      </c>
      <c r="W363" s="7">
        <v>1866936</v>
      </c>
      <c r="X363" s="7">
        <v>4486575</v>
      </c>
      <c r="Y363" s="7">
        <v>3457857</v>
      </c>
      <c r="Z363" s="7">
        <v>9159973</v>
      </c>
      <c r="AA363" s="7">
        <v>3017059</v>
      </c>
      <c r="AB363" s="7">
        <v>9171499</v>
      </c>
      <c r="AC363" s="7">
        <v>1865829</v>
      </c>
      <c r="AE363" s="76">
        <f t="shared" si="72"/>
        <v>9171499</v>
      </c>
      <c r="AF363" s="8">
        <f t="shared" si="73"/>
        <v>91703</v>
      </c>
      <c r="AG363" s="19">
        <f t="shared" si="74"/>
        <v>73362.399999999994</v>
      </c>
      <c r="AH363" s="19">
        <f t="shared" si="75"/>
        <v>68777.25</v>
      </c>
      <c r="AM363">
        <f t="shared" si="66"/>
        <v>0</v>
      </c>
      <c r="AS363">
        <f t="shared" si="67"/>
        <v>0</v>
      </c>
      <c r="AT363">
        <f t="shared" si="68"/>
        <v>0</v>
      </c>
      <c r="AU363" s="32" t="str">
        <f t="shared" si="69"/>
        <v xml:space="preserve"> </v>
      </c>
      <c r="AV363">
        <f t="shared" si="70"/>
        <v>0</v>
      </c>
      <c r="AW363" s="32" t="str">
        <f t="shared" si="71"/>
        <v xml:space="preserve"> </v>
      </c>
      <c r="AX363" s="32" t="str" cm="1">
        <f t="array" ref="AX363">_xlfn.IFS(AQ363=0," ",AW363=20%,20%,AW363=25%,25%,AW363&lt;20%,"MV",AW363=21%,"MV",AW363=22%,"MV",AW363=23%,"MV",AW363=24%,MV)</f>
        <v xml:space="preserve"> </v>
      </c>
    </row>
    <row r="364" spans="1:50">
      <c r="A364" s="3">
        <v>335</v>
      </c>
      <c r="B364" s="1" t="s">
        <v>311</v>
      </c>
      <c r="C364" s="2" t="s">
        <v>367</v>
      </c>
      <c r="D364" s="7">
        <v>13514</v>
      </c>
      <c r="E364" s="7">
        <v>487671</v>
      </c>
      <c r="F364" s="7">
        <v>554837</v>
      </c>
      <c r="G364" s="7">
        <v>400541</v>
      </c>
      <c r="H364" s="7">
        <v>15444</v>
      </c>
      <c r="I364" s="7">
        <v>511749</v>
      </c>
      <c r="J364" s="7">
        <v>421286</v>
      </c>
      <c r="K364" s="7">
        <v>700772</v>
      </c>
      <c r="L364" s="7">
        <v>245657</v>
      </c>
      <c r="M364" s="7">
        <v>167212</v>
      </c>
      <c r="N364" s="7">
        <v>227061</v>
      </c>
      <c r="O364" s="7">
        <v>504102</v>
      </c>
      <c r="P364" s="7">
        <v>294787</v>
      </c>
      <c r="Q364" s="7">
        <v>419007</v>
      </c>
      <c r="R364" s="7">
        <v>708015</v>
      </c>
      <c r="S364" s="7">
        <v>386886</v>
      </c>
      <c r="T364" s="7">
        <v>331477</v>
      </c>
      <c r="U364" s="31">
        <v>351123</v>
      </c>
      <c r="V364" s="7">
        <v>386886</v>
      </c>
      <c r="W364" s="7">
        <v>231221</v>
      </c>
      <c r="X364" s="7">
        <v>282849</v>
      </c>
      <c r="Y364" s="7">
        <v>339892</v>
      </c>
      <c r="Z364" s="7">
        <v>531757</v>
      </c>
      <c r="AA364" s="7">
        <v>481169</v>
      </c>
      <c r="AB364" s="7">
        <v>530153</v>
      </c>
      <c r="AC364" s="7">
        <v>182064</v>
      </c>
      <c r="AE364" s="76">
        <f t="shared" si="72"/>
        <v>708015</v>
      </c>
      <c r="AF364" s="8">
        <f t="shared" si="73"/>
        <v>13514</v>
      </c>
      <c r="AG364" s="19">
        <f t="shared" si="74"/>
        <v>10811.2</v>
      </c>
      <c r="AH364" s="19">
        <f t="shared" si="75"/>
        <v>10135.5</v>
      </c>
      <c r="AM364">
        <f t="shared" si="66"/>
        <v>0</v>
      </c>
      <c r="AS364">
        <f t="shared" si="67"/>
        <v>0</v>
      </c>
      <c r="AT364">
        <f t="shared" si="68"/>
        <v>0</v>
      </c>
      <c r="AU364" s="32" t="str">
        <f t="shared" si="69"/>
        <v xml:space="preserve"> </v>
      </c>
      <c r="AV364">
        <f t="shared" si="70"/>
        <v>0</v>
      </c>
      <c r="AW364" s="32" t="str">
        <f t="shared" si="71"/>
        <v xml:space="preserve"> </v>
      </c>
      <c r="AX364" s="32" t="str" cm="1">
        <f t="array" ref="AX364">_xlfn.IFS(AQ364=0," ",AW364=20%,20%,AW364=25%,25%,AW364&lt;20%,"MV",AW364=21%,"MV",AW364=22%,"MV",AW364=23%,"MV",AW364=24%,MV)</f>
        <v xml:space="preserve"> </v>
      </c>
    </row>
    <row r="365" spans="1:50">
      <c r="A365" s="3">
        <v>336</v>
      </c>
      <c r="B365" s="1" t="s">
        <v>312</v>
      </c>
      <c r="C365" s="2" t="s">
        <v>367</v>
      </c>
      <c r="D365" s="7">
        <v>14697</v>
      </c>
      <c r="E365" s="7">
        <v>617717</v>
      </c>
      <c r="F365" s="7">
        <v>599983</v>
      </c>
      <c r="G365" s="7">
        <v>457760</v>
      </c>
      <c r="H365" s="7">
        <v>16797</v>
      </c>
      <c r="I365" s="7">
        <v>552485</v>
      </c>
      <c r="J365" s="7">
        <v>462679</v>
      </c>
      <c r="K365" s="7">
        <v>806905</v>
      </c>
      <c r="L365" s="7">
        <v>311850</v>
      </c>
      <c r="M365" s="7">
        <v>212267</v>
      </c>
      <c r="N365" s="7">
        <v>260872</v>
      </c>
      <c r="O365" s="7">
        <v>544228</v>
      </c>
      <c r="P365" s="7">
        <v>374532</v>
      </c>
      <c r="Q365" s="7">
        <v>502497</v>
      </c>
      <c r="R365" s="7">
        <v>832859</v>
      </c>
      <c r="S365" s="7">
        <v>580328</v>
      </c>
      <c r="T365" s="7">
        <v>357863</v>
      </c>
      <c r="U365" s="31">
        <v>442025</v>
      </c>
      <c r="V365" s="7">
        <v>453005</v>
      </c>
      <c r="W365" s="7">
        <v>372840</v>
      </c>
      <c r="X365" s="7">
        <v>321863</v>
      </c>
      <c r="Y365" s="7">
        <v>437672</v>
      </c>
      <c r="Z365" s="7">
        <v>570614</v>
      </c>
      <c r="AA365" s="7">
        <v>520182</v>
      </c>
      <c r="AB365" s="7">
        <v>572351</v>
      </c>
      <c r="AC365" s="7">
        <v>273096</v>
      </c>
      <c r="AE365" s="76">
        <f t="shared" si="72"/>
        <v>832859</v>
      </c>
      <c r="AF365" s="8">
        <f t="shared" si="73"/>
        <v>14697</v>
      </c>
      <c r="AG365" s="19">
        <f t="shared" si="74"/>
        <v>11757.6</v>
      </c>
      <c r="AH365" s="19">
        <f t="shared" si="75"/>
        <v>11022.75</v>
      </c>
      <c r="AM365">
        <f t="shared" si="66"/>
        <v>0</v>
      </c>
      <c r="AS365">
        <f t="shared" si="67"/>
        <v>0</v>
      </c>
      <c r="AT365">
        <f t="shared" si="68"/>
        <v>0</v>
      </c>
      <c r="AU365" s="32" t="str">
        <f t="shared" si="69"/>
        <v xml:space="preserve"> </v>
      </c>
      <c r="AV365">
        <f t="shared" si="70"/>
        <v>0</v>
      </c>
      <c r="AW365" s="32" t="str">
        <f t="shared" si="71"/>
        <v xml:space="preserve"> </v>
      </c>
      <c r="AX365" s="32" t="str" cm="1">
        <f t="array" ref="AX365">_xlfn.IFS(AQ365=0," ",AW365=20%,20%,AW365=25%,25%,AW365&lt;20%,"MV",AW365=21%,"MV",AW365=22%,"MV",AW365=23%,"MV",AW365=24%,MV)</f>
        <v xml:space="preserve"> </v>
      </c>
    </row>
    <row r="366" spans="1:50">
      <c r="A366" s="3">
        <v>337</v>
      </c>
      <c r="B366" s="1" t="s">
        <v>313</v>
      </c>
      <c r="C366" s="2" t="s">
        <v>367</v>
      </c>
      <c r="D366" s="7">
        <v>16381</v>
      </c>
      <c r="E366" s="7">
        <v>731507</v>
      </c>
      <c r="F366" s="7">
        <v>469707</v>
      </c>
      <c r="G366" s="7">
        <v>470635</v>
      </c>
      <c r="H366" s="7">
        <v>18720</v>
      </c>
      <c r="I366" s="7">
        <v>937487</v>
      </c>
      <c r="J366" s="7">
        <v>647628</v>
      </c>
      <c r="K366" s="7">
        <v>756097</v>
      </c>
      <c r="L366" s="7">
        <v>311850</v>
      </c>
      <c r="M366" s="7">
        <v>212267</v>
      </c>
      <c r="N366" s="7">
        <v>266594</v>
      </c>
      <c r="O366" s="7">
        <v>923476</v>
      </c>
      <c r="P366" s="7">
        <v>524344</v>
      </c>
      <c r="Q366" s="7">
        <v>502497</v>
      </c>
      <c r="R366" s="7">
        <v>454329</v>
      </c>
      <c r="S366" s="7">
        <v>928526</v>
      </c>
      <c r="T366" s="7">
        <v>607243</v>
      </c>
      <c r="U366" s="31">
        <v>507048</v>
      </c>
      <c r="V366" s="7">
        <v>453005</v>
      </c>
      <c r="W366" s="7">
        <v>421997</v>
      </c>
      <c r="X366" s="7">
        <v>321863</v>
      </c>
      <c r="Y366" s="7">
        <v>491113</v>
      </c>
      <c r="Z366" s="7">
        <v>972650</v>
      </c>
      <c r="AA366" s="7">
        <v>650229</v>
      </c>
      <c r="AB366" s="7">
        <v>971200</v>
      </c>
      <c r="AC366" s="7">
        <v>283356</v>
      </c>
      <c r="AE366" s="76">
        <f t="shared" si="72"/>
        <v>972650</v>
      </c>
      <c r="AF366" s="8">
        <f t="shared" si="73"/>
        <v>16381</v>
      </c>
      <c r="AG366" s="19">
        <f t="shared" si="74"/>
        <v>13104.8</v>
      </c>
      <c r="AH366" s="19">
        <f t="shared" si="75"/>
        <v>12285.75</v>
      </c>
      <c r="AM366">
        <f t="shared" si="66"/>
        <v>0</v>
      </c>
      <c r="AS366">
        <f t="shared" si="67"/>
        <v>0</v>
      </c>
      <c r="AT366">
        <f t="shared" si="68"/>
        <v>0</v>
      </c>
      <c r="AU366" s="32" t="str">
        <f t="shared" si="69"/>
        <v xml:space="preserve"> </v>
      </c>
      <c r="AV366">
        <f t="shared" si="70"/>
        <v>0</v>
      </c>
      <c r="AW366" s="32" t="str">
        <f t="shared" si="71"/>
        <v xml:space="preserve"> </v>
      </c>
      <c r="AX366" s="32" t="str" cm="1">
        <f t="array" ref="AX366">_xlfn.IFS(AQ366=0," ",AW366=20%,20%,AW366=25%,25%,AW366&lt;20%,"MV",AW366=21%,"MV",AW366=22%,"MV",AW366=23%,"MV",AW366=24%,MV)</f>
        <v xml:space="preserve"> </v>
      </c>
    </row>
    <row r="367" spans="1:50">
      <c r="A367" s="3">
        <v>338</v>
      </c>
      <c r="B367" s="1" t="s">
        <v>314</v>
      </c>
      <c r="C367" s="2" t="s">
        <v>367</v>
      </c>
      <c r="D367" s="7">
        <v>17171</v>
      </c>
      <c r="E367" s="7">
        <v>812786</v>
      </c>
      <c r="F367" s="7">
        <v>976572</v>
      </c>
      <c r="G367" s="7">
        <v>936835</v>
      </c>
      <c r="H367" s="7">
        <v>19624</v>
      </c>
      <c r="I367" s="7">
        <v>1237442</v>
      </c>
      <c r="J367" s="7">
        <v>845297</v>
      </c>
      <c r="K367" s="7">
        <v>968286</v>
      </c>
      <c r="L367" s="7">
        <v>360226</v>
      </c>
      <c r="M367" s="7">
        <v>225722</v>
      </c>
      <c r="N367" s="7">
        <v>325114</v>
      </c>
      <c r="O367" s="7">
        <v>1218951</v>
      </c>
      <c r="P367" s="7">
        <v>748282</v>
      </c>
      <c r="Q367" s="7">
        <v>514980</v>
      </c>
      <c r="R367" s="7">
        <v>871940</v>
      </c>
      <c r="S367" s="7">
        <v>1063936</v>
      </c>
      <c r="T367" s="7">
        <v>801535</v>
      </c>
      <c r="U367" s="31">
        <v>851669</v>
      </c>
      <c r="V367" s="7">
        <v>535837</v>
      </c>
      <c r="W367" s="7">
        <v>478113</v>
      </c>
      <c r="X367" s="7">
        <v>477917</v>
      </c>
      <c r="Y367" s="7">
        <v>508016</v>
      </c>
      <c r="Z367" s="7">
        <v>1277113</v>
      </c>
      <c r="AA367" s="7">
        <v>650229</v>
      </c>
      <c r="AB367" s="7">
        <v>1281943</v>
      </c>
      <c r="AC367" s="7">
        <v>329016</v>
      </c>
      <c r="AE367" s="76">
        <f t="shared" si="72"/>
        <v>1281943</v>
      </c>
      <c r="AF367" s="8">
        <f t="shared" si="73"/>
        <v>17171</v>
      </c>
      <c r="AG367" s="19">
        <f t="shared" si="74"/>
        <v>13736.8</v>
      </c>
      <c r="AH367" s="19">
        <f t="shared" si="75"/>
        <v>12878.25</v>
      </c>
      <c r="AM367">
        <f t="shared" si="66"/>
        <v>0</v>
      </c>
      <c r="AS367">
        <f t="shared" si="67"/>
        <v>0</v>
      </c>
      <c r="AT367">
        <f t="shared" si="68"/>
        <v>0</v>
      </c>
      <c r="AU367" s="32" t="str">
        <f t="shared" si="69"/>
        <v xml:space="preserve"> </v>
      </c>
      <c r="AV367">
        <f t="shared" si="70"/>
        <v>0</v>
      </c>
      <c r="AW367" s="32" t="str">
        <f t="shared" si="71"/>
        <v xml:space="preserve"> </v>
      </c>
      <c r="AX367" s="32" t="str" cm="1">
        <f t="array" ref="AX367">_xlfn.IFS(AQ367=0," ",AW367=20%,20%,AW367=25%,25%,AW367&lt;20%,"MV",AW367=21%,"MV",AW367=22%,"MV",AW367=23%,"MV",AW367=24%,MV)</f>
        <v xml:space="preserve"> </v>
      </c>
    </row>
    <row r="368" spans="1:50">
      <c r="A368" s="3">
        <v>339</v>
      </c>
      <c r="B368" s="1" t="s">
        <v>315</v>
      </c>
      <c r="C368" s="2" t="s">
        <v>367</v>
      </c>
      <c r="D368" s="7">
        <v>16237</v>
      </c>
      <c r="E368" s="7">
        <v>894064</v>
      </c>
      <c r="F368" s="7">
        <v>961885</v>
      </c>
      <c r="G368" s="7">
        <v>2145753</v>
      </c>
      <c r="H368" s="7">
        <v>18556</v>
      </c>
      <c r="I368" s="7">
        <v>1310841</v>
      </c>
      <c r="J368" s="7">
        <v>905118</v>
      </c>
      <c r="K368" s="7">
        <v>907314</v>
      </c>
      <c r="L368" s="7">
        <v>361527</v>
      </c>
      <c r="M368" s="7">
        <v>298219</v>
      </c>
      <c r="N368" s="7">
        <v>336038</v>
      </c>
      <c r="O368" s="7">
        <v>1291252</v>
      </c>
      <c r="P368" s="7">
        <v>1304618</v>
      </c>
      <c r="Q368" s="7">
        <v>514980</v>
      </c>
      <c r="R368" s="7">
        <v>858825</v>
      </c>
      <c r="S368" s="7">
        <v>1257379</v>
      </c>
      <c r="T368" s="7">
        <v>849078</v>
      </c>
      <c r="U368" s="31">
        <v>897186</v>
      </c>
      <c r="V368" s="7">
        <v>593870</v>
      </c>
      <c r="W368" s="7">
        <v>564138</v>
      </c>
      <c r="X368" s="7">
        <v>477917</v>
      </c>
      <c r="Y368" s="7">
        <v>562616</v>
      </c>
      <c r="Z368" s="7">
        <v>1355180</v>
      </c>
      <c r="AA368" s="7">
        <v>845297</v>
      </c>
      <c r="AB368" s="7">
        <v>1357983</v>
      </c>
      <c r="AC368" s="7">
        <v>351123</v>
      </c>
      <c r="AE368" s="76">
        <f t="shared" si="72"/>
        <v>2145753</v>
      </c>
      <c r="AF368" s="8">
        <f t="shared" si="73"/>
        <v>16237</v>
      </c>
      <c r="AG368" s="19">
        <f t="shared" si="74"/>
        <v>12989.6</v>
      </c>
      <c r="AH368" s="19">
        <f t="shared" si="75"/>
        <v>12177.75</v>
      </c>
      <c r="AM368">
        <f t="shared" si="66"/>
        <v>0</v>
      </c>
      <c r="AS368">
        <f t="shared" si="67"/>
        <v>0</v>
      </c>
      <c r="AT368">
        <f t="shared" si="68"/>
        <v>0</v>
      </c>
      <c r="AU368" s="32" t="str">
        <f t="shared" si="69"/>
        <v xml:space="preserve"> </v>
      </c>
      <c r="AV368">
        <f t="shared" si="70"/>
        <v>0</v>
      </c>
      <c r="AW368" s="32" t="str">
        <f t="shared" si="71"/>
        <v xml:space="preserve"> </v>
      </c>
      <c r="AX368" s="32" t="str" cm="1">
        <f t="array" ref="AX368">_xlfn.IFS(AQ368=0," ",AW368=20%,20%,AW368=25%,25%,AW368&lt;20%,"MV",AW368=21%,"MV",AW368=22%,"MV",AW368=23%,"MV",AW368=24%,MV)</f>
        <v xml:space="preserve"> </v>
      </c>
    </row>
    <row r="369" spans="1:50">
      <c r="A369" s="3">
        <v>340</v>
      </c>
      <c r="B369" s="1" t="s">
        <v>316</v>
      </c>
      <c r="C369" s="2" t="s">
        <v>367</v>
      </c>
      <c r="D369" s="7">
        <v>33401</v>
      </c>
      <c r="E369" s="7">
        <v>1463013</v>
      </c>
      <c r="F369" s="7">
        <v>1652198</v>
      </c>
      <c r="G369" s="7">
        <v>1573552</v>
      </c>
      <c r="H369" s="7">
        <v>38172</v>
      </c>
      <c r="I369" s="7">
        <v>1327579</v>
      </c>
      <c r="J369" s="7">
        <v>975343</v>
      </c>
      <c r="K369" s="7">
        <v>2066464</v>
      </c>
      <c r="L369" s="7">
        <v>1799832</v>
      </c>
      <c r="M369" s="7">
        <v>1194910</v>
      </c>
      <c r="N369" s="7">
        <v>674156</v>
      </c>
      <c r="O369" s="7">
        <v>1307740</v>
      </c>
      <c r="P369" s="7">
        <v>1716602</v>
      </c>
      <c r="Q369" s="7">
        <v>2492975</v>
      </c>
      <c r="R369" s="7">
        <v>1413710</v>
      </c>
      <c r="S369" s="7">
        <v>2708200</v>
      </c>
      <c r="T369" s="7">
        <v>859918</v>
      </c>
      <c r="U369" s="31">
        <v>1516592</v>
      </c>
      <c r="V369" s="7">
        <v>1408264</v>
      </c>
      <c r="W369" s="7">
        <v>878848</v>
      </c>
      <c r="X369" s="7">
        <v>1063123</v>
      </c>
      <c r="Y369" s="7">
        <v>1101657</v>
      </c>
      <c r="Z369" s="7">
        <v>1375479</v>
      </c>
      <c r="AA369" s="7">
        <v>1235434</v>
      </c>
      <c r="AB369" s="7">
        <v>1375323</v>
      </c>
      <c r="AC369" s="7">
        <v>527764</v>
      </c>
      <c r="AE369" s="76">
        <f t="shared" si="72"/>
        <v>2708200</v>
      </c>
      <c r="AF369" s="8">
        <f t="shared" si="73"/>
        <v>33401</v>
      </c>
      <c r="AG369" s="19">
        <f t="shared" si="74"/>
        <v>26720.799999999999</v>
      </c>
      <c r="AH369" s="19">
        <f t="shared" si="75"/>
        <v>25050.75</v>
      </c>
      <c r="AM369">
        <f t="shared" si="66"/>
        <v>0</v>
      </c>
      <c r="AS369">
        <f t="shared" si="67"/>
        <v>0</v>
      </c>
      <c r="AT369">
        <f t="shared" si="68"/>
        <v>0</v>
      </c>
      <c r="AU369" s="32" t="str">
        <f t="shared" si="69"/>
        <v xml:space="preserve"> </v>
      </c>
      <c r="AV369">
        <f t="shared" si="70"/>
        <v>0</v>
      </c>
      <c r="AW369" s="32" t="str">
        <f t="shared" si="71"/>
        <v xml:space="preserve"> </v>
      </c>
      <c r="AX369" s="32" t="str" cm="1">
        <f t="array" ref="AX369">_xlfn.IFS(AQ369=0," ",AW369=20%,20%,AW369=25%,25%,AW369&lt;20%,"MV",AW369=21%,"MV",AW369=22%,"MV",AW369=23%,"MV",AW369=24%,MV)</f>
        <v xml:space="preserve"> </v>
      </c>
    </row>
    <row r="370" spans="1:50">
      <c r="A370" s="3">
        <v>341</v>
      </c>
      <c r="B370" s="1" t="s">
        <v>317</v>
      </c>
      <c r="C370" s="2" t="s">
        <v>367</v>
      </c>
      <c r="D370" s="7">
        <v>958</v>
      </c>
      <c r="E370" s="7">
        <v>32349</v>
      </c>
      <c r="F370" s="7">
        <v>45269</v>
      </c>
      <c r="G370" s="7">
        <v>49352</v>
      </c>
      <c r="H370" s="7">
        <v>1095</v>
      </c>
      <c r="I370" s="7">
        <v>92115</v>
      </c>
      <c r="J370" s="7">
        <v>66193</v>
      </c>
      <c r="K370" s="7">
        <v>162284</v>
      </c>
      <c r="L370" s="7">
        <v>75296</v>
      </c>
      <c r="M370" s="7">
        <v>23192</v>
      </c>
      <c r="N370" s="7">
        <v>157095</v>
      </c>
      <c r="O370" s="7">
        <v>90738</v>
      </c>
      <c r="P370" s="7">
        <v>31055</v>
      </c>
      <c r="Q370" s="7">
        <v>40965</v>
      </c>
      <c r="R370" s="7">
        <v>198752</v>
      </c>
      <c r="S370" s="7">
        <v>76216</v>
      </c>
      <c r="T370" s="7">
        <v>59665</v>
      </c>
      <c r="U370" s="31">
        <v>32382</v>
      </c>
      <c r="V370" s="7">
        <v>35787</v>
      </c>
      <c r="W370" s="7">
        <v>25750</v>
      </c>
      <c r="X370" s="7">
        <v>54619</v>
      </c>
      <c r="Y370" s="7">
        <v>42923</v>
      </c>
      <c r="Z370" s="7">
        <v>95427</v>
      </c>
      <c r="AA370" s="7">
        <v>46816</v>
      </c>
      <c r="AB370" s="7">
        <v>95427</v>
      </c>
      <c r="AC370" s="7">
        <v>8672</v>
      </c>
      <c r="AE370" s="76">
        <f t="shared" si="72"/>
        <v>198752</v>
      </c>
      <c r="AF370" s="8">
        <f t="shared" si="73"/>
        <v>958</v>
      </c>
      <c r="AG370" s="19">
        <f t="shared" si="74"/>
        <v>766.4</v>
      </c>
      <c r="AH370" s="19">
        <f t="shared" si="75"/>
        <v>718.5</v>
      </c>
      <c r="AM370">
        <f t="shared" si="66"/>
        <v>0</v>
      </c>
      <c r="AS370">
        <f t="shared" si="67"/>
        <v>0</v>
      </c>
      <c r="AT370">
        <f t="shared" si="68"/>
        <v>0</v>
      </c>
      <c r="AU370" s="32" t="str">
        <f t="shared" si="69"/>
        <v xml:space="preserve"> </v>
      </c>
      <c r="AV370">
        <f t="shared" si="70"/>
        <v>0</v>
      </c>
      <c r="AW370" s="32" t="str">
        <f t="shared" si="71"/>
        <v xml:space="preserve"> </v>
      </c>
      <c r="AX370" s="32" t="str" cm="1">
        <f t="array" ref="AX370">_xlfn.IFS(AQ370=0," ",AW370=20%,20%,AW370=25%,25%,AW370&lt;20%,"MV",AW370=21%,"MV",AW370=22%,"MV",AW370=23%,"MV",AW370=24%,MV)</f>
        <v xml:space="preserve"> </v>
      </c>
    </row>
    <row r="371" spans="1:50">
      <c r="A371" s="3">
        <v>342</v>
      </c>
      <c r="B371" s="1" t="s">
        <v>318</v>
      </c>
      <c r="C371" s="2" t="s">
        <v>367</v>
      </c>
      <c r="D371" s="7">
        <v>853</v>
      </c>
      <c r="E371" s="7">
        <v>47141</v>
      </c>
      <c r="F371" s="7">
        <v>63445</v>
      </c>
      <c r="G371" s="7">
        <v>25750</v>
      </c>
      <c r="H371" s="7">
        <v>975</v>
      </c>
      <c r="I371" s="7">
        <v>90693</v>
      </c>
      <c r="J371" s="7">
        <v>62423</v>
      </c>
      <c r="K371" s="7">
        <v>78722</v>
      </c>
      <c r="L371" s="7">
        <v>75296</v>
      </c>
      <c r="M371" s="7">
        <v>26466</v>
      </c>
      <c r="N371" s="7">
        <v>62162</v>
      </c>
      <c r="O371" s="7">
        <v>89337</v>
      </c>
      <c r="P371" s="7">
        <v>31055</v>
      </c>
      <c r="Q371" s="7">
        <v>40965</v>
      </c>
      <c r="R371" s="7">
        <v>74728</v>
      </c>
      <c r="S371" s="7">
        <v>72503</v>
      </c>
      <c r="T371" s="7">
        <v>58745</v>
      </c>
      <c r="U371" s="31">
        <v>37584</v>
      </c>
      <c r="V371" s="7">
        <v>31244</v>
      </c>
      <c r="W371" s="7">
        <v>58403</v>
      </c>
      <c r="X371" s="7">
        <v>39013</v>
      </c>
      <c r="Y371" s="7">
        <v>38485</v>
      </c>
      <c r="Z371" s="7">
        <v>93632</v>
      </c>
      <c r="AA371" s="7">
        <v>62423</v>
      </c>
      <c r="AB371" s="7">
        <v>93953</v>
      </c>
      <c r="AC371" s="7">
        <v>7783</v>
      </c>
      <c r="AE371" s="76">
        <f t="shared" si="72"/>
        <v>93953</v>
      </c>
      <c r="AF371" s="8">
        <f t="shared" si="73"/>
        <v>853</v>
      </c>
      <c r="AG371" s="19">
        <f t="shared" si="74"/>
        <v>682.4</v>
      </c>
      <c r="AH371" s="19">
        <f t="shared" si="75"/>
        <v>639.75</v>
      </c>
      <c r="AM371">
        <f t="shared" si="66"/>
        <v>0</v>
      </c>
      <c r="AS371">
        <f t="shared" si="67"/>
        <v>0</v>
      </c>
      <c r="AT371">
        <f t="shared" si="68"/>
        <v>0</v>
      </c>
      <c r="AU371" s="32" t="str">
        <f t="shared" si="69"/>
        <v xml:space="preserve"> </v>
      </c>
      <c r="AV371">
        <f t="shared" si="70"/>
        <v>0</v>
      </c>
      <c r="AW371" s="32" t="str">
        <f t="shared" si="71"/>
        <v xml:space="preserve"> </v>
      </c>
      <c r="AX371" s="32" t="str" cm="1">
        <f t="array" ref="AX371">_xlfn.IFS(AQ371=0," ",AW371=20%,20%,AW371=25%,25%,AW371&lt;20%,"MV",AW371=21%,"MV",AW371=22%,"MV",AW371=23%,"MV",AW371=24%,MV)</f>
        <v xml:space="preserve"> </v>
      </c>
    </row>
    <row r="372" spans="1:50">
      <c r="A372" s="3">
        <v>343</v>
      </c>
      <c r="B372" s="1" t="s">
        <v>319</v>
      </c>
      <c r="C372" s="2" t="s">
        <v>367</v>
      </c>
      <c r="D372" s="7">
        <v>554</v>
      </c>
      <c r="E372" s="7">
        <v>19345</v>
      </c>
      <c r="F372" s="7">
        <v>58602</v>
      </c>
      <c r="G372" s="7">
        <v>25750</v>
      </c>
      <c r="H372" s="7">
        <v>633</v>
      </c>
      <c r="I372" s="7">
        <v>34102</v>
      </c>
      <c r="J372" s="7">
        <v>26790</v>
      </c>
      <c r="K372" s="7">
        <v>73766</v>
      </c>
      <c r="L372" s="7">
        <v>75296</v>
      </c>
      <c r="M372" s="7">
        <v>15845</v>
      </c>
      <c r="N372" s="7">
        <v>16646</v>
      </c>
      <c r="O372" s="7">
        <v>33594</v>
      </c>
      <c r="P372" s="7">
        <v>53059</v>
      </c>
      <c r="Q372" s="7">
        <v>40965</v>
      </c>
      <c r="R372" s="7">
        <v>56685</v>
      </c>
      <c r="S372" s="7">
        <v>36755</v>
      </c>
      <c r="T372" s="7">
        <v>22090</v>
      </c>
      <c r="U372" s="31">
        <v>19377</v>
      </c>
      <c r="V372" s="7">
        <v>10639</v>
      </c>
      <c r="W372" s="7">
        <v>27973</v>
      </c>
      <c r="X372" s="7">
        <v>27309</v>
      </c>
      <c r="Y372" s="7">
        <v>24246</v>
      </c>
      <c r="Z372" s="7">
        <v>35334</v>
      </c>
      <c r="AA372" s="7">
        <v>31211</v>
      </c>
      <c r="AB372" s="7">
        <v>35328</v>
      </c>
      <c r="AC372" s="7">
        <v>5569</v>
      </c>
      <c r="AE372" s="76">
        <f t="shared" si="72"/>
        <v>75296</v>
      </c>
      <c r="AF372" s="8">
        <f t="shared" si="73"/>
        <v>554</v>
      </c>
      <c r="AG372" s="19">
        <f t="shared" si="74"/>
        <v>443.2</v>
      </c>
      <c r="AH372" s="19">
        <f t="shared" si="75"/>
        <v>415.5</v>
      </c>
      <c r="AM372">
        <f t="shared" si="66"/>
        <v>0</v>
      </c>
      <c r="AS372">
        <f t="shared" si="67"/>
        <v>0</v>
      </c>
      <c r="AT372">
        <f t="shared" si="68"/>
        <v>0</v>
      </c>
      <c r="AU372" s="32" t="str">
        <f t="shared" si="69"/>
        <v xml:space="preserve"> </v>
      </c>
      <c r="AV372">
        <f t="shared" si="70"/>
        <v>0</v>
      </c>
      <c r="AW372" s="32" t="str">
        <f t="shared" si="71"/>
        <v xml:space="preserve"> </v>
      </c>
      <c r="AX372" s="32" t="str" cm="1">
        <f t="array" ref="AX372">_xlfn.IFS(AQ372=0," ",AW372=20%,20%,AW372=25%,25%,AW372&lt;20%,"MV",AW372=21%,"MV",AW372=22%,"MV",AW372=23%,"MV",AW372=24%,MV)</f>
        <v xml:space="preserve"> </v>
      </c>
    </row>
    <row r="373" spans="1:50">
      <c r="A373" s="3">
        <v>344</v>
      </c>
      <c r="B373" s="1" t="s">
        <v>320</v>
      </c>
      <c r="C373" s="2" t="s">
        <v>367</v>
      </c>
      <c r="D373" s="7">
        <v>721</v>
      </c>
      <c r="E373" s="7">
        <v>52018</v>
      </c>
      <c r="F373" s="7">
        <v>15556</v>
      </c>
      <c r="G373" s="7">
        <v>64372</v>
      </c>
      <c r="H373" s="7">
        <v>823</v>
      </c>
      <c r="I373" s="7">
        <v>24359</v>
      </c>
      <c r="J373" s="7">
        <v>31861</v>
      </c>
      <c r="K373" s="7">
        <v>59042</v>
      </c>
      <c r="L373" s="7">
        <v>45516</v>
      </c>
      <c r="M373" s="7">
        <v>11419</v>
      </c>
      <c r="N373" s="7">
        <v>31211</v>
      </c>
      <c r="O373" s="7">
        <v>23995</v>
      </c>
      <c r="P373" s="7">
        <v>13108</v>
      </c>
      <c r="Q373" s="7">
        <v>31341</v>
      </c>
      <c r="R373" s="7">
        <v>12679</v>
      </c>
      <c r="S373" s="7">
        <v>19345</v>
      </c>
      <c r="T373" s="7">
        <v>15779</v>
      </c>
      <c r="U373" s="31">
        <v>45386</v>
      </c>
      <c r="V373" s="7">
        <v>24383</v>
      </c>
      <c r="W373" s="7">
        <v>9810</v>
      </c>
      <c r="X373" s="7">
        <v>19507</v>
      </c>
      <c r="Y373" s="7">
        <v>29060</v>
      </c>
      <c r="Z373" s="7">
        <v>25125</v>
      </c>
      <c r="AA373" s="7">
        <v>27309</v>
      </c>
      <c r="AB373" s="7">
        <v>25235</v>
      </c>
      <c r="AC373" s="7">
        <v>8193</v>
      </c>
      <c r="AE373" s="76">
        <f t="shared" si="72"/>
        <v>64372</v>
      </c>
      <c r="AF373" s="8">
        <f t="shared" si="73"/>
        <v>721</v>
      </c>
      <c r="AG373" s="19">
        <f t="shared" si="74"/>
        <v>576.79999999999995</v>
      </c>
      <c r="AH373" s="19">
        <f t="shared" si="75"/>
        <v>540.75</v>
      </c>
      <c r="AM373">
        <f t="shared" si="66"/>
        <v>0</v>
      </c>
      <c r="AS373">
        <f t="shared" si="67"/>
        <v>0</v>
      </c>
      <c r="AT373">
        <f t="shared" si="68"/>
        <v>0</v>
      </c>
      <c r="AU373" s="32" t="str">
        <f t="shared" si="69"/>
        <v xml:space="preserve"> </v>
      </c>
      <c r="AV373">
        <f t="shared" si="70"/>
        <v>0</v>
      </c>
      <c r="AW373" s="32" t="str">
        <f t="shared" si="71"/>
        <v xml:space="preserve"> </v>
      </c>
      <c r="AX373" s="32" t="str" cm="1">
        <f t="array" ref="AX373">_xlfn.IFS(AQ373=0," ",AW373=20%,20%,AW373=25%,25%,AW373&lt;20%,"MV",AW373=21%,"MV",AW373=22%,"MV",AW373=23%,"MV",AW373=24%,MV)</f>
        <v xml:space="preserve"> </v>
      </c>
    </row>
    <row r="374" spans="1:50">
      <c r="A374" s="3">
        <v>345</v>
      </c>
      <c r="B374" s="1" t="s">
        <v>321</v>
      </c>
      <c r="C374" s="2" t="s">
        <v>367</v>
      </c>
      <c r="D374" s="7">
        <v>910</v>
      </c>
      <c r="E374" s="7">
        <v>56895</v>
      </c>
      <c r="F374" s="7">
        <v>85481</v>
      </c>
      <c r="G374" s="7">
        <v>69379</v>
      </c>
      <c r="H374" s="7">
        <v>1040</v>
      </c>
      <c r="I374" s="7">
        <v>90693</v>
      </c>
      <c r="J374" s="7">
        <v>62682</v>
      </c>
      <c r="K374" s="7">
        <v>73766</v>
      </c>
      <c r="L374" s="7">
        <v>75296</v>
      </c>
      <c r="M374" s="7">
        <v>25670</v>
      </c>
      <c r="N374" s="7">
        <v>46556</v>
      </c>
      <c r="O374" s="7">
        <v>89337</v>
      </c>
      <c r="P374" s="7">
        <v>92853</v>
      </c>
      <c r="Q374" s="7">
        <v>121332</v>
      </c>
      <c r="R374" s="7">
        <v>82683</v>
      </c>
      <c r="S374" s="7">
        <v>87050</v>
      </c>
      <c r="T374" s="7">
        <v>58745</v>
      </c>
      <c r="U374" s="31">
        <v>38884</v>
      </c>
      <c r="V374" s="7">
        <v>31264</v>
      </c>
      <c r="W374" s="7">
        <v>17467</v>
      </c>
      <c r="X374" s="7">
        <v>39013</v>
      </c>
      <c r="Y374" s="7">
        <v>38259</v>
      </c>
      <c r="Z374" s="7">
        <v>93828</v>
      </c>
      <c r="AA374" s="7">
        <v>49418</v>
      </c>
      <c r="AB374" s="7">
        <v>93953</v>
      </c>
      <c r="AC374" s="7">
        <v>63072</v>
      </c>
      <c r="AE374" s="76">
        <f t="shared" si="72"/>
        <v>121332</v>
      </c>
      <c r="AF374" s="8">
        <f t="shared" si="73"/>
        <v>910</v>
      </c>
      <c r="AG374" s="19">
        <f t="shared" si="74"/>
        <v>728</v>
      </c>
      <c r="AH374" s="19">
        <f t="shared" si="75"/>
        <v>682.5</v>
      </c>
      <c r="AM374">
        <f t="shared" si="66"/>
        <v>0</v>
      </c>
      <c r="AS374">
        <f t="shared" si="67"/>
        <v>0</v>
      </c>
      <c r="AT374">
        <f t="shared" si="68"/>
        <v>0</v>
      </c>
      <c r="AU374" s="32" t="str">
        <f t="shared" si="69"/>
        <v xml:space="preserve"> </v>
      </c>
      <c r="AV374">
        <f t="shared" si="70"/>
        <v>0</v>
      </c>
      <c r="AW374" s="32" t="str">
        <f t="shared" si="71"/>
        <v xml:space="preserve"> </v>
      </c>
      <c r="AX374" s="32" t="str" cm="1">
        <f t="array" ref="AX374">_xlfn.IFS(AQ374=0," ",AW374=20%,20%,AW374=25%,25%,AW374&lt;20%,"MV",AW374=21%,"MV",AW374=22%,"MV",AW374=23%,"MV",AW374=24%,MV)</f>
        <v xml:space="preserve"> </v>
      </c>
    </row>
    <row r="375" spans="1:50">
      <c r="A375" s="3">
        <v>346</v>
      </c>
      <c r="B375" s="1" t="s">
        <v>322</v>
      </c>
      <c r="C375" s="2" t="s">
        <v>367</v>
      </c>
      <c r="D375" s="7">
        <v>1398</v>
      </c>
      <c r="E375" s="7">
        <v>84529</v>
      </c>
      <c r="F375" s="7">
        <v>90620</v>
      </c>
      <c r="G375" s="7">
        <v>69379</v>
      </c>
      <c r="H375" s="7">
        <v>1597</v>
      </c>
      <c r="I375" s="7">
        <v>120774</v>
      </c>
      <c r="J375" s="7">
        <v>88431</v>
      </c>
      <c r="K375" s="7">
        <v>98403</v>
      </c>
      <c r="L375" s="7">
        <v>75296</v>
      </c>
      <c r="M375" s="7">
        <v>36027</v>
      </c>
      <c r="N375" s="7">
        <v>65804</v>
      </c>
      <c r="O375" s="7">
        <v>118968</v>
      </c>
      <c r="P375" s="7">
        <v>115636</v>
      </c>
      <c r="Q375" s="7">
        <v>156966</v>
      </c>
      <c r="R375" s="7">
        <v>97883</v>
      </c>
      <c r="S375" s="7">
        <v>94787</v>
      </c>
      <c r="T375" s="7">
        <v>78229</v>
      </c>
      <c r="U375" s="31">
        <v>38884</v>
      </c>
      <c r="V375" s="7">
        <v>53409</v>
      </c>
      <c r="W375" s="7">
        <v>31629</v>
      </c>
      <c r="X375" s="7">
        <v>78028</v>
      </c>
      <c r="Y375" s="7">
        <v>65518</v>
      </c>
      <c r="Z375" s="7">
        <v>125390</v>
      </c>
      <c r="AA375" s="7">
        <v>59821</v>
      </c>
      <c r="AB375" s="7">
        <v>125118</v>
      </c>
      <c r="AC375" s="7">
        <v>81929</v>
      </c>
      <c r="AE375" s="76">
        <f t="shared" si="72"/>
        <v>156966</v>
      </c>
      <c r="AF375" s="8">
        <f t="shared" si="73"/>
        <v>1398</v>
      </c>
      <c r="AG375" s="19">
        <f t="shared" si="74"/>
        <v>1118.4000000000001</v>
      </c>
      <c r="AH375" s="19">
        <f t="shared" si="75"/>
        <v>1048.5</v>
      </c>
      <c r="AM375">
        <f t="shared" si="66"/>
        <v>0</v>
      </c>
      <c r="AS375">
        <f t="shared" si="67"/>
        <v>0</v>
      </c>
      <c r="AT375">
        <f t="shared" si="68"/>
        <v>0</v>
      </c>
      <c r="AU375" s="32" t="str">
        <f t="shared" si="69"/>
        <v xml:space="preserve"> </v>
      </c>
      <c r="AV375">
        <f t="shared" si="70"/>
        <v>0</v>
      </c>
      <c r="AW375" s="32" t="str">
        <f t="shared" si="71"/>
        <v xml:space="preserve"> </v>
      </c>
      <c r="AX375" s="32" t="str" cm="1">
        <f t="array" ref="AX375">_xlfn.IFS(AQ375=0," ",AW375=20%,20%,AW375=25%,25%,AW375&lt;20%,"MV",AW375=21%,"MV",AW375=22%,"MV",AW375=23%,"MV",AW375=24%,MV)</f>
        <v xml:space="preserve"> </v>
      </c>
    </row>
    <row r="376" spans="1:50">
      <c r="A376" s="3">
        <v>347</v>
      </c>
      <c r="B376" s="1" t="s">
        <v>323</v>
      </c>
      <c r="C376" s="2" t="s">
        <v>367</v>
      </c>
      <c r="D376" s="7">
        <v>987</v>
      </c>
      <c r="E376" s="7">
        <v>39013</v>
      </c>
      <c r="F376" s="7">
        <v>39509</v>
      </c>
      <c r="G376" s="7">
        <v>40769</v>
      </c>
      <c r="H376" s="7">
        <v>1127</v>
      </c>
      <c r="I376" s="7">
        <v>126883</v>
      </c>
      <c r="J376" s="7">
        <v>37063</v>
      </c>
      <c r="K376" s="7">
        <v>55325</v>
      </c>
      <c r="L376" s="7">
        <v>44216</v>
      </c>
      <c r="M376" s="7">
        <v>15800</v>
      </c>
      <c r="N376" s="7">
        <v>35632</v>
      </c>
      <c r="O376" s="7">
        <v>124988</v>
      </c>
      <c r="P376" s="7">
        <v>41979</v>
      </c>
      <c r="Q376" s="7">
        <v>53319</v>
      </c>
      <c r="R376" s="7">
        <v>42941</v>
      </c>
      <c r="S376" s="7">
        <v>67706</v>
      </c>
      <c r="T376" s="7">
        <v>82186</v>
      </c>
      <c r="U376" s="31">
        <v>39942</v>
      </c>
      <c r="V376" s="7">
        <v>45722</v>
      </c>
      <c r="W376" s="7">
        <v>19924</v>
      </c>
      <c r="X376" s="7">
        <v>50522</v>
      </c>
      <c r="Y376" s="7">
        <v>36622</v>
      </c>
      <c r="Z376" s="7">
        <v>130891</v>
      </c>
      <c r="AA376" s="7">
        <v>39013</v>
      </c>
      <c r="AB376" s="7">
        <v>131446</v>
      </c>
      <c r="AC376" s="7">
        <v>32901</v>
      </c>
      <c r="AE376" s="76">
        <f t="shared" si="72"/>
        <v>131446</v>
      </c>
      <c r="AF376" s="8">
        <f t="shared" si="73"/>
        <v>987</v>
      </c>
      <c r="AG376" s="19">
        <f t="shared" si="74"/>
        <v>789.6</v>
      </c>
      <c r="AH376" s="19">
        <f t="shared" si="75"/>
        <v>740.25</v>
      </c>
      <c r="AM376">
        <f t="shared" si="66"/>
        <v>0</v>
      </c>
      <c r="AS376">
        <f t="shared" si="67"/>
        <v>0</v>
      </c>
      <c r="AT376">
        <f t="shared" si="68"/>
        <v>0</v>
      </c>
      <c r="AU376" s="32" t="str">
        <f t="shared" si="69"/>
        <v xml:space="preserve"> </v>
      </c>
      <c r="AV376">
        <f t="shared" si="70"/>
        <v>0</v>
      </c>
      <c r="AW376" s="32" t="str">
        <f t="shared" si="71"/>
        <v xml:space="preserve"> </v>
      </c>
      <c r="AX376" s="32" t="str" cm="1">
        <f t="array" ref="AX376">_xlfn.IFS(AQ376=0," ",AW376=20%,20%,AW376=25%,25%,AW376&lt;20%,"MV",AW376=21%,"MV",AW376=22%,"MV",AW376=23%,"MV",AW376=24%,MV)</f>
        <v xml:space="preserve"> </v>
      </c>
    </row>
    <row r="377" spans="1:50">
      <c r="A377" s="3">
        <v>348</v>
      </c>
      <c r="B377" s="1" t="s">
        <v>324</v>
      </c>
      <c r="C377" s="2" t="s">
        <v>367</v>
      </c>
      <c r="D377" s="7">
        <v>987</v>
      </c>
      <c r="E377" s="7">
        <v>39013</v>
      </c>
      <c r="F377" s="7">
        <v>39509</v>
      </c>
      <c r="G377" s="7">
        <v>40769</v>
      </c>
      <c r="H377" s="7">
        <v>1127</v>
      </c>
      <c r="I377" s="7">
        <v>126883</v>
      </c>
      <c r="J377" s="7">
        <v>37063</v>
      </c>
      <c r="K377" s="7">
        <v>59042</v>
      </c>
      <c r="L377" s="7">
        <v>69185</v>
      </c>
      <c r="M377" s="7">
        <v>15800</v>
      </c>
      <c r="N377" s="7">
        <v>35632</v>
      </c>
      <c r="O377" s="7">
        <v>124988</v>
      </c>
      <c r="P377" s="7">
        <v>41979</v>
      </c>
      <c r="Q377" s="7">
        <v>53319</v>
      </c>
      <c r="R377" s="7">
        <v>42941</v>
      </c>
      <c r="S377" s="7">
        <v>77377</v>
      </c>
      <c r="T377" s="7">
        <v>82186</v>
      </c>
      <c r="U377" s="31">
        <v>45386</v>
      </c>
      <c r="V377" s="7">
        <v>142993</v>
      </c>
      <c r="W377" s="7">
        <v>21499</v>
      </c>
      <c r="X377" s="7">
        <v>50522</v>
      </c>
      <c r="Y377" s="7">
        <v>36622</v>
      </c>
      <c r="Z377" s="7">
        <v>131698</v>
      </c>
      <c r="AA377" s="7">
        <v>39013</v>
      </c>
      <c r="AB377" s="7">
        <v>131446</v>
      </c>
      <c r="AC377" s="7">
        <v>32511</v>
      </c>
      <c r="AE377" s="76">
        <f t="shared" si="72"/>
        <v>142993</v>
      </c>
      <c r="AF377" s="8">
        <f t="shared" si="73"/>
        <v>987</v>
      </c>
      <c r="AG377" s="19">
        <f t="shared" si="74"/>
        <v>789.6</v>
      </c>
      <c r="AH377" s="19">
        <f t="shared" si="75"/>
        <v>740.25</v>
      </c>
      <c r="AM377">
        <f t="shared" si="66"/>
        <v>0</v>
      </c>
      <c r="AS377">
        <f t="shared" si="67"/>
        <v>0</v>
      </c>
      <c r="AT377">
        <f t="shared" si="68"/>
        <v>0</v>
      </c>
      <c r="AU377" s="32" t="str">
        <f t="shared" si="69"/>
        <v xml:space="preserve"> </v>
      </c>
      <c r="AV377">
        <f t="shared" si="70"/>
        <v>0</v>
      </c>
      <c r="AW377" s="32" t="str">
        <f t="shared" si="71"/>
        <v xml:space="preserve"> </v>
      </c>
      <c r="AX377" s="32" t="str" cm="1">
        <f t="array" ref="AX377">_xlfn.IFS(AQ377=0," ",AW377=20%,20%,AW377=25%,25%,AW377&lt;20%,"MV",AW377=21%,"MV",AW377=22%,"MV",AW377=23%,"MV",AW377=24%,MV)</f>
        <v xml:space="preserve"> </v>
      </c>
    </row>
    <row r="378" spans="1:50">
      <c r="A378" s="3">
        <v>349</v>
      </c>
      <c r="B378" s="1" t="s">
        <v>325</v>
      </c>
      <c r="C378" s="2" t="s">
        <v>367</v>
      </c>
      <c r="D378" s="7">
        <v>987</v>
      </c>
      <c r="E378" s="7">
        <v>39013</v>
      </c>
      <c r="F378" s="7">
        <v>39509</v>
      </c>
      <c r="G378" s="7">
        <v>30041</v>
      </c>
      <c r="H378" s="7">
        <v>1127</v>
      </c>
      <c r="I378" s="7">
        <v>62048</v>
      </c>
      <c r="J378" s="7">
        <v>37063</v>
      </c>
      <c r="K378" s="7">
        <v>55325</v>
      </c>
      <c r="L378" s="7">
        <v>69185</v>
      </c>
      <c r="M378" s="7">
        <v>15800</v>
      </c>
      <c r="N378" s="7">
        <v>35632</v>
      </c>
      <c r="O378" s="7">
        <v>61120</v>
      </c>
      <c r="P378" s="7">
        <v>41979</v>
      </c>
      <c r="Q378" s="7">
        <v>53319</v>
      </c>
      <c r="R378" s="7">
        <v>42941</v>
      </c>
      <c r="S378" s="7">
        <v>77377</v>
      </c>
      <c r="T378" s="7">
        <v>40190</v>
      </c>
      <c r="U378" s="31">
        <v>47700</v>
      </c>
      <c r="V378" s="7">
        <v>50899</v>
      </c>
      <c r="W378" s="7">
        <v>21370</v>
      </c>
      <c r="X378" s="7">
        <v>50522</v>
      </c>
      <c r="Y378" s="7">
        <v>36622</v>
      </c>
      <c r="Z378" s="7">
        <v>64256</v>
      </c>
      <c r="AA378" s="7">
        <v>39013</v>
      </c>
      <c r="AB378" s="7">
        <v>64279</v>
      </c>
      <c r="AC378" s="7">
        <v>33811</v>
      </c>
      <c r="AE378" s="76">
        <f t="shared" si="72"/>
        <v>77377</v>
      </c>
      <c r="AF378" s="8">
        <f t="shared" si="73"/>
        <v>987</v>
      </c>
      <c r="AG378" s="19">
        <f t="shared" si="74"/>
        <v>789.6</v>
      </c>
      <c r="AH378" s="19">
        <f t="shared" si="75"/>
        <v>740.25</v>
      </c>
      <c r="AL378" s="24"/>
      <c r="AM378">
        <f t="shared" si="66"/>
        <v>0</v>
      </c>
      <c r="AQ378" s="28"/>
      <c r="AR378" s="85"/>
      <c r="AS378">
        <f t="shared" si="67"/>
        <v>0</v>
      </c>
      <c r="AT378">
        <f t="shared" si="68"/>
        <v>0</v>
      </c>
      <c r="AU378" s="32" t="str">
        <f t="shared" si="69"/>
        <v xml:space="preserve"> </v>
      </c>
      <c r="AV378">
        <f t="shared" si="70"/>
        <v>0</v>
      </c>
      <c r="AW378" s="32" t="str">
        <f t="shared" si="71"/>
        <v xml:space="preserve"> </v>
      </c>
      <c r="AX378" s="32" t="str" cm="1">
        <f t="array" ref="AX378">_xlfn.IFS(AQ378=0," ",AW378=20%,20%,AW378=25%,25%,AW378&lt;20%,"MV",AW378=21%,"MV",AW378=22%,"MV",AW378=23%,"MV",AW378=24%,MV)</f>
        <v xml:space="preserve"> </v>
      </c>
    </row>
    <row r="379" spans="1:50">
      <c r="A379" s="3">
        <v>350</v>
      </c>
      <c r="B379" s="1" t="s">
        <v>326</v>
      </c>
      <c r="C379" s="2" t="s">
        <v>367</v>
      </c>
      <c r="D379" s="7">
        <v>1447</v>
      </c>
      <c r="E379" s="7">
        <v>40639</v>
      </c>
      <c r="F379" s="7">
        <v>76227</v>
      </c>
      <c r="G379" s="7">
        <v>57220</v>
      </c>
      <c r="H379" s="7">
        <v>1652</v>
      </c>
      <c r="I379" s="7">
        <v>85689</v>
      </c>
      <c r="J379" s="7">
        <v>63072</v>
      </c>
      <c r="K379" s="7">
        <v>370685</v>
      </c>
      <c r="L379" s="7">
        <v>57220</v>
      </c>
      <c r="M379" s="7">
        <v>24333</v>
      </c>
      <c r="N379" s="7">
        <v>52407</v>
      </c>
      <c r="O379" s="7">
        <v>84409</v>
      </c>
      <c r="P379" s="7">
        <v>202871</v>
      </c>
      <c r="Q379" s="7">
        <v>108847</v>
      </c>
      <c r="R379" s="7">
        <v>160216</v>
      </c>
      <c r="S379" s="7">
        <v>87050</v>
      </c>
      <c r="T379" s="7">
        <v>55504</v>
      </c>
      <c r="U379" s="31">
        <v>64893</v>
      </c>
      <c r="V379" s="7">
        <v>60694</v>
      </c>
      <c r="W379" s="7">
        <v>67885</v>
      </c>
      <c r="X379" s="7">
        <v>74126</v>
      </c>
      <c r="Y379" s="7">
        <v>57114</v>
      </c>
      <c r="Z379" s="7">
        <v>88548</v>
      </c>
      <c r="AA379" s="7">
        <v>97534</v>
      </c>
      <c r="AB379" s="7">
        <v>88770</v>
      </c>
      <c r="AC379" s="7">
        <v>23910</v>
      </c>
      <c r="AE379" s="76">
        <f t="shared" si="72"/>
        <v>370685</v>
      </c>
      <c r="AF379" s="8">
        <f t="shared" si="73"/>
        <v>1447</v>
      </c>
      <c r="AG379" s="19">
        <f t="shared" si="74"/>
        <v>1157.5999999999999</v>
      </c>
      <c r="AH379" s="19">
        <f t="shared" si="75"/>
        <v>1085.25</v>
      </c>
      <c r="AM379">
        <f t="shared" si="66"/>
        <v>0</v>
      </c>
      <c r="AS379">
        <f t="shared" si="67"/>
        <v>0</v>
      </c>
      <c r="AT379">
        <f t="shared" si="68"/>
        <v>0</v>
      </c>
      <c r="AU379" s="32" t="str">
        <f t="shared" si="69"/>
        <v xml:space="preserve"> </v>
      </c>
      <c r="AV379">
        <f t="shared" si="70"/>
        <v>0</v>
      </c>
      <c r="AW379" s="32" t="str">
        <f t="shared" si="71"/>
        <v xml:space="preserve"> </v>
      </c>
      <c r="AX379" s="32" t="str" cm="1">
        <f t="array" ref="AX379">_xlfn.IFS(AQ379=0," ",AW379=20%,20%,AW379=25%,25%,AW379&lt;20%,"MV",AW379=21%,"MV",AW379=22%,"MV",AW379=23%,"MV",AW379=24%,MV)</f>
        <v xml:space="preserve"> </v>
      </c>
    </row>
    <row r="380" spans="1:50">
      <c r="A380" s="3">
        <v>351</v>
      </c>
      <c r="B380" s="1" t="s">
        <v>327</v>
      </c>
      <c r="C380" s="2" t="s">
        <v>367</v>
      </c>
      <c r="D380" s="7">
        <v>4337</v>
      </c>
      <c r="E380" s="7">
        <v>162557</v>
      </c>
      <c r="F380" s="7">
        <v>161416</v>
      </c>
      <c r="G380" s="7">
        <v>57220</v>
      </c>
      <c r="H380" s="7">
        <v>4957</v>
      </c>
      <c r="I380" s="7">
        <v>221932</v>
      </c>
      <c r="J380" s="7">
        <v>171660</v>
      </c>
      <c r="K380" s="7">
        <v>786184</v>
      </c>
      <c r="L380" s="7">
        <v>171270</v>
      </c>
      <c r="M380" s="7">
        <v>77808</v>
      </c>
      <c r="N380" s="7">
        <v>110928</v>
      </c>
      <c r="O380" s="7">
        <v>218616</v>
      </c>
      <c r="P380" s="7">
        <v>273096</v>
      </c>
      <c r="Q380" s="7">
        <v>251248</v>
      </c>
      <c r="R380" s="7">
        <v>256906</v>
      </c>
      <c r="S380" s="7">
        <v>241804</v>
      </c>
      <c r="T380" s="7">
        <v>143754</v>
      </c>
      <c r="U380" s="31">
        <v>155925</v>
      </c>
      <c r="V380" s="7">
        <v>148301</v>
      </c>
      <c r="W380" s="7">
        <v>128628</v>
      </c>
      <c r="X380" s="7">
        <v>224328</v>
      </c>
      <c r="Y380" s="7">
        <v>142065</v>
      </c>
      <c r="Z380" s="7">
        <v>230596</v>
      </c>
      <c r="AA380" s="7">
        <v>312109</v>
      </c>
      <c r="AB380" s="7">
        <v>229915</v>
      </c>
      <c r="AC380" s="7">
        <v>27542</v>
      </c>
      <c r="AE380" s="76">
        <f t="shared" si="72"/>
        <v>786184</v>
      </c>
      <c r="AF380" s="8">
        <f t="shared" si="73"/>
        <v>4337</v>
      </c>
      <c r="AG380" s="19">
        <f t="shared" si="74"/>
        <v>3469.6</v>
      </c>
      <c r="AH380" s="19">
        <f t="shared" si="75"/>
        <v>3252.75</v>
      </c>
      <c r="AM380">
        <f t="shared" si="66"/>
        <v>0</v>
      </c>
      <c r="AS380">
        <f t="shared" si="67"/>
        <v>0</v>
      </c>
      <c r="AT380">
        <f t="shared" si="68"/>
        <v>0</v>
      </c>
      <c r="AU380" s="32" t="str">
        <f t="shared" si="69"/>
        <v xml:space="preserve"> </v>
      </c>
      <c r="AV380">
        <f t="shared" si="70"/>
        <v>0</v>
      </c>
      <c r="AW380" s="32" t="str">
        <f t="shared" si="71"/>
        <v xml:space="preserve"> </v>
      </c>
      <c r="AX380" s="32" t="str" cm="1">
        <f t="array" ref="AX380">_xlfn.IFS(AQ380=0," ",AW380=20%,20%,AW380=25%,25%,AW380&lt;20%,"MV",AW380=21%,"MV",AW380=22%,"MV",AW380=23%,"MV",AW380=24%,MV)</f>
        <v xml:space="preserve"> </v>
      </c>
    </row>
    <row r="381" spans="1:50">
      <c r="A381" s="3">
        <v>352</v>
      </c>
      <c r="B381" s="1" t="s">
        <v>328</v>
      </c>
      <c r="C381" s="2" t="s">
        <v>367</v>
      </c>
      <c r="D381" s="7">
        <v>15127</v>
      </c>
      <c r="E381" s="7">
        <v>130046</v>
      </c>
      <c r="F381" s="7">
        <v>162372</v>
      </c>
      <c r="G381" s="7">
        <v>52929</v>
      </c>
      <c r="H381" s="7">
        <v>17289</v>
      </c>
      <c r="I381" s="7">
        <v>157092</v>
      </c>
      <c r="J381" s="7">
        <v>140449</v>
      </c>
      <c r="K381" s="7">
        <v>354252</v>
      </c>
      <c r="L381" s="7">
        <v>191609</v>
      </c>
      <c r="M381" s="7">
        <v>52141</v>
      </c>
      <c r="N381" s="7">
        <v>156445</v>
      </c>
      <c r="O381" s="7">
        <v>154743</v>
      </c>
      <c r="P381" s="7">
        <v>78028</v>
      </c>
      <c r="Q381" s="7">
        <v>209373</v>
      </c>
      <c r="R381" s="7">
        <v>354940</v>
      </c>
      <c r="S381" s="7">
        <v>154754</v>
      </c>
      <c r="T381" s="7">
        <v>101754</v>
      </c>
      <c r="U381" s="31">
        <v>637093</v>
      </c>
      <c r="V381" s="7">
        <v>345213</v>
      </c>
      <c r="W381" s="7">
        <v>116923</v>
      </c>
      <c r="X381" s="7">
        <v>93632</v>
      </c>
      <c r="Y381" s="7">
        <v>410152</v>
      </c>
      <c r="Z381" s="7">
        <v>162687</v>
      </c>
      <c r="AA381" s="7">
        <v>452559</v>
      </c>
      <c r="AB381" s="7">
        <v>162740</v>
      </c>
      <c r="AC381" s="7">
        <v>30040</v>
      </c>
      <c r="AE381" s="76">
        <f t="shared" si="72"/>
        <v>637093</v>
      </c>
      <c r="AF381" s="8">
        <f t="shared" si="73"/>
        <v>15127</v>
      </c>
      <c r="AG381" s="19">
        <f t="shared" si="74"/>
        <v>12101.6</v>
      </c>
      <c r="AH381" s="19">
        <f t="shared" si="75"/>
        <v>11345.25</v>
      </c>
      <c r="AM381">
        <f t="shared" si="66"/>
        <v>0</v>
      </c>
      <c r="AS381">
        <f t="shared" si="67"/>
        <v>0</v>
      </c>
      <c r="AT381">
        <f t="shared" si="68"/>
        <v>0</v>
      </c>
      <c r="AU381" s="32" t="str">
        <f t="shared" si="69"/>
        <v xml:space="preserve"> </v>
      </c>
      <c r="AV381">
        <f t="shared" si="70"/>
        <v>0</v>
      </c>
      <c r="AW381" s="32" t="str">
        <f t="shared" si="71"/>
        <v xml:space="preserve"> </v>
      </c>
      <c r="AX381" s="32" t="str" cm="1">
        <f t="array" ref="AX381">_xlfn.IFS(AQ381=0," ",AW381=20%,20%,AW381=25%,25%,AW381&lt;20%,"MV",AW381=21%,"MV",AW381=22%,"MV",AW381=23%,"MV",AW381=24%,MV)</f>
        <v xml:space="preserve"> </v>
      </c>
    </row>
    <row r="382" spans="1:50">
      <c r="A382" s="3">
        <v>353</v>
      </c>
      <c r="B382" s="1" t="s">
        <v>329</v>
      </c>
      <c r="C382" s="2" t="s">
        <v>367</v>
      </c>
      <c r="D382" s="7">
        <v>1422</v>
      </c>
      <c r="E382" s="7">
        <v>48768</v>
      </c>
      <c r="F382" s="7">
        <v>73291</v>
      </c>
      <c r="G382" s="7">
        <v>52929</v>
      </c>
      <c r="H382" s="7">
        <v>1624</v>
      </c>
      <c r="I382" s="7">
        <v>97394</v>
      </c>
      <c r="J382" s="7">
        <v>80627</v>
      </c>
      <c r="K382" s="7">
        <v>599343</v>
      </c>
      <c r="L382" s="7">
        <v>92592</v>
      </c>
      <c r="M382" s="7">
        <v>34434</v>
      </c>
      <c r="N382" s="7">
        <v>77117</v>
      </c>
      <c r="O382" s="7">
        <v>95938</v>
      </c>
      <c r="P382" s="7">
        <v>171660</v>
      </c>
      <c r="Q382" s="7">
        <v>104556</v>
      </c>
      <c r="R382" s="7">
        <v>148148</v>
      </c>
      <c r="S382" s="7">
        <v>106394</v>
      </c>
      <c r="T382" s="7">
        <v>63085</v>
      </c>
      <c r="U382" s="31">
        <v>309378</v>
      </c>
      <c r="V382" s="7">
        <v>67706</v>
      </c>
      <c r="W382" s="7">
        <v>81812</v>
      </c>
      <c r="X382" s="7">
        <v>107287</v>
      </c>
      <c r="Y382" s="7">
        <v>55437</v>
      </c>
      <c r="Z382" s="7">
        <v>100786</v>
      </c>
      <c r="AA382" s="7">
        <v>121592</v>
      </c>
      <c r="AB382" s="7">
        <v>100897</v>
      </c>
      <c r="AC382" s="7">
        <v>23118</v>
      </c>
      <c r="AE382" s="76">
        <f t="shared" si="72"/>
        <v>599343</v>
      </c>
      <c r="AF382" s="8">
        <f t="shared" si="73"/>
        <v>1422</v>
      </c>
      <c r="AG382" s="19">
        <f t="shared" si="74"/>
        <v>1137.5999999999999</v>
      </c>
      <c r="AH382" s="19">
        <f t="shared" si="75"/>
        <v>1066.5</v>
      </c>
      <c r="AM382">
        <f t="shared" si="66"/>
        <v>0</v>
      </c>
      <c r="AS382">
        <f t="shared" si="67"/>
        <v>0</v>
      </c>
      <c r="AT382">
        <f t="shared" si="68"/>
        <v>0</v>
      </c>
      <c r="AU382" s="32" t="str">
        <f t="shared" si="69"/>
        <v xml:space="preserve"> </v>
      </c>
      <c r="AV382">
        <f t="shared" si="70"/>
        <v>0</v>
      </c>
      <c r="AW382" s="32" t="str">
        <f t="shared" si="71"/>
        <v xml:space="preserve"> </v>
      </c>
      <c r="AX382" s="32" t="str" cm="1">
        <f t="array" ref="AX382">_xlfn.IFS(AQ382=0," ",AW382=20%,20%,AW382=25%,25%,AW382&lt;20%,"MV",AW382=21%,"MV",AW382=22%,"MV",AW382=23%,"MV",AW382=24%,MV)</f>
        <v xml:space="preserve"> </v>
      </c>
    </row>
    <row r="383" spans="1:50">
      <c r="A383" s="3">
        <v>354</v>
      </c>
      <c r="B383" s="1" t="s">
        <v>330</v>
      </c>
      <c r="C383" s="2" t="s">
        <v>367</v>
      </c>
      <c r="D383" s="7">
        <v>3807</v>
      </c>
      <c r="E383" s="7">
        <v>66130</v>
      </c>
      <c r="F383" s="7">
        <v>168761</v>
      </c>
      <c r="G383" s="7">
        <v>42772</v>
      </c>
      <c r="H383" s="7">
        <v>4351</v>
      </c>
      <c r="I383" s="7">
        <v>235850</v>
      </c>
      <c r="J383" s="7">
        <v>189866</v>
      </c>
      <c r="K383" s="7">
        <v>501165</v>
      </c>
      <c r="L383" s="7">
        <v>144090</v>
      </c>
      <c r="M383" s="7">
        <v>77454</v>
      </c>
      <c r="N383" s="7">
        <v>130435</v>
      </c>
      <c r="O383" s="7">
        <v>232327</v>
      </c>
      <c r="P383" s="7">
        <v>248127</v>
      </c>
      <c r="Q383" s="7">
        <v>330836</v>
      </c>
      <c r="R383" s="7">
        <v>201727</v>
      </c>
      <c r="S383" s="7">
        <v>193443</v>
      </c>
      <c r="T383" s="7">
        <v>152769</v>
      </c>
      <c r="U383" s="31">
        <v>260091</v>
      </c>
      <c r="V383" s="7">
        <v>199153</v>
      </c>
      <c r="W383" s="7">
        <v>134597</v>
      </c>
      <c r="X383" s="7">
        <v>224328</v>
      </c>
      <c r="Y383" s="7">
        <v>136484</v>
      </c>
      <c r="Z383" s="7">
        <v>244526</v>
      </c>
      <c r="AA383" s="7">
        <v>208073</v>
      </c>
      <c r="AB383" s="7">
        <v>244332</v>
      </c>
      <c r="AC383" s="7">
        <v>28256</v>
      </c>
      <c r="AE383" s="76">
        <f t="shared" si="72"/>
        <v>501165</v>
      </c>
      <c r="AF383" s="8">
        <f t="shared" si="73"/>
        <v>3807</v>
      </c>
      <c r="AG383" s="19">
        <f t="shared" si="74"/>
        <v>3045.6</v>
      </c>
      <c r="AH383" s="19">
        <f t="shared" si="75"/>
        <v>2855.25</v>
      </c>
      <c r="AM383">
        <f t="shared" si="66"/>
        <v>0</v>
      </c>
      <c r="AS383">
        <f t="shared" si="67"/>
        <v>0</v>
      </c>
      <c r="AT383">
        <f t="shared" si="68"/>
        <v>0</v>
      </c>
      <c r="AU383" s="32" t="str">
        <f t="shared" si="69"/>
        <v xml:space="preserve"> </v>
      </c>
      <c r="AV383">
        <f t="shared" si="70"/>
        <v>0</v>
      </c>
      <c r="AW383" s="32" t="str">
        <f t="shared" si="71"/>
        <v xml:space="preserve"> </v>
      </c>
      <c r="AX383" s="32" t="str" cm="1">
        <f t="array" ref="AX383">_xlfn.IFS(AQ383=0," ",AW383=20%,20%,AW383=25%,25%,AW383&lt;20%,"MV",AW383=21%,"MV",AW383=22%,"MV",AW383=23%,"MV",AW383=24%,MV)</f>
        <v xml:space="preserve"> </v>
      </c>
    </row>
    <row r="384" spans="1:50">
      <c r="A384" s="3">
        <v>355</v>
      </c>
      <c r="B384" s="1" t="s">
        <v>331</v>
      </c>
      <c r="C384" s="2" t="s">
        <v>367</v>
      </c>
      <c r="D384" s="7">
        <v>1012</v>
      </c>
      <c r="E384" s="7">
        <v>56895</v>
      </c>
      <c r="F384" s="7">
        <v>69737</v>
      </c>
      <c r="G384" s="7">
        <v>52929</v>
      </c>
      <c r="H384" s="7">
        <v>1156</v>
      </c>
      <c r="I384" s="7">
        <v>73704</v>
      </c>
      <c r="J384" s="7">
        <v>55920</v>
      </c>
      <c r="K384" s="7">
        <v>368698</v>
      </c>
      <c r="L384" s="7">
        <v>63331</v>
      </c>
      <c r="M384" s="7">
        <v>33548</v>
      </c>
      <c r="N384" s="7">
        <v>47076</v>
      </c>
      <c r="O384" s="7">
        <v>72603</v>
      </c>
      <c r="P384" s="7">
        <v>77871</v>
      </c>
      <c r="Q384" s="7">
        <v>73216</v>
      </c>
      <c r="R384" s="7">
        <v>157552</v>
      </c>
      <c r="S384" s="7">
        <v>67319</v>
      </c>
      <c r="T384" s="7">
        <v>47740</v>
      </c>
      <c r="U384" s="31">
        <v>77897</v>
      </c>
      <c r="V384" s="7">
        <v>99150</v>
      </c>
      <c r="W384" s="7">
        <v>30430</v>
      </c>
      <c r="X384" s="7">
        <v>54619</v>
      </c>
      <c r="Y384" s="7">
        <v>57222</v>
      </c>
      <c r="Z384" s="7">
        <v>76154</v>
      </c>
      <c r="AA384" s="7">
        <v>55920</v>
      </c>
      <c r="AB384" s="7">
        <v>76352</v>
      </c>
      <c r="AC384" s="7">
        <v>18347</v>
      </c>
      <c r="AE384" s="76">
        <f t="shared" si="72"/>
        <v>368698</v>
      </c>
      <c r="AF384" s="8">
        <f t="shared" si="73"/>
        <v>1012</v>
      </c>
      <c r="AG384" s="19">
        <f t="shared" si="74"/>
        <v>809.6</v>
      </c>
      <c r="AH384" s="19">
        <f t="shared" si="75"/>
        <v>759</v>
      </c>
      <c r="AM384">
        <f t="shared" si="66"/>
        <v>0</v>
      </c>
      <c r="AS384">
        <f t="shared" si="67"/>
        <v>0</v>
      </c>
      <c r="AT384">
        <f t="shared" si="68"/>
        <v>0</v>
      </c>
      <c r="AU384" s="32" t="str">
        <f t="shared" si="69"/>
        <v xml:space="preserve"> </v>
      </c>
      <c r="AV384">
        <f t="shared" si="70"/>
        <v>0</v>
      </c>
      <c r="AW384" s="32" t="str">
        <f t="shared" si="71"/>
        <v xml:space="preserve"> </v>
      </c>
      <c r="AX384" s="32" t="str" cm="1">
        <f t="array" ref="AX384">_xlfn.IFS(AQ384=0," ",AW384=20%,20%,AW384=25%,25%,AW384&lt;20%,"MV",AW384=21%,"MV",AW384=22%,"MV",AW384=23%,"MV",AW384=24%,MV)</f>
        <v xml:space="preserve"> </v>
      </c>
    </row>
    <row r="385" spans="1:50">
      <c r="A385" s="3">
        <v>356</v>
      </c>
      <c r="B385" s="1" t="s">
        <v>332</v>
      </c>
      <c r="C385" s="2" t="s">
        <v>367</v>
      </c>
      <c r="D385" s="7">
        <v>3831</v>
      </c>
      <c r="E385" s="7">
        <v>121917</v>
      </c>
      <c r="F385" s="7">
        <v>419476</v>
      </c>
      <c r="G385" s="7">
        <v>52929</v>
      </c>
      <c r="H385" s="7">
        <v>4378</v>
      </c>
      <c r="I385" s="7">
        <v>161884</v>
      </c>
      <c r="J385" s="7">
        <v>116781</v>
      </c>
      <c r="K385" s="7">
        <v>639619</v>
      </c>
      <c r="L385" s="7">
        <v>269194</v>
      </c>
      <c r="M385" s="7">
        <v>33548</v>
      </c>
      <c r="N385" s="7">
        <v>123804</v>
      </c>
      <c r="O385" s="7">
        <v>159464</v>
      </c>
      <c r="P385" s="7">
        <v>372971</v>
      </c>
      <c r="Q385" s="7">
        <v>73216</v>
      </c>
      <c r="R385" s="7">
        <v>349953</v>
      </c>
      <c r="S385" s="7">
        <v>164428</v>
      </c>
      <c r="T385" s="7">
        <v>104857</v>
      </c>
      <c r="U385" s="31">
        <v>318612</v>
      </c>
      <c r="V385" s="7">
        <v>218358</v>
      </c>
      <c r="W385" s="7">
        <v>30430</v>
      </c>
      <c r="X385" s="7">
        <v>126794</v>
      </c>
      <c r="Y385" s="7">
        <v>163542</v>
      </c>
      <c r="Z385" s="7">
        <v>167823</v>
      </c>
      <c r="AA385" s="7">
        <v>115090</v>
      </c>
      <c r="AB385" s="7">
        <v>167705</v>
      </c>
      <c r="AC385" s="7">
        <v>33520</v>
      </c>
      <c r="AE385" s="76">
        <f t="shared" si="72"/>
        <v>639619</v>
      </c>
      <c r="AF385" s="8">
        <f t="shared" si="73"/>
        <v>3831</v>
      </c>
      <c r="AG385" s="19">
        <f t="shared" si="74"/>
        <v>3064.8</v>
      </c>
      <c r="AH385" s="19">
        <f t="shared" si="75"/>
        <v>2873.25</v>
      </c>
      <c r="AM385">
        <f t="shared" si="66"/>
        <v>0</v>
      </c>
      <c r="AS385">
        <f t="shared" si="67"/>
        <v>0</v>
      </c>
      <c r="AT385">
        <f t="shared" si="68"/>
        <v>0</v>
      </c>
      <c r="AU385" s="32" t="str">
        <f t="shared" si="69"/>
        <v xml:space="preserve"> </v>
      </c>
      <c r="AV385">
        <f t="shared" si="70"/>
        <v>0</v>
      </c>
      <c r="AW385" s="32" t="str">
        <f t="shared" si="71"/>
        <v xml:space="preserve"> </v>
      </c>
      <c r="AX385" s="32" t="str" cm="1">
        <f t="array" ref="AX385">_xlfn.IFS(AQ385=0," ",AW385=20%,20%,AW385=25%,25%,AW385&lt;20%,"MV",AW385=21%,"MV",AW385=22%,"MV",AW385=23%,"MV",AW385=24%,MV)</f>
        <v xml:space="preserve"> </v>
      </c>
    </row>
    <row r="386" spans="1:50">
      <c r="A386" s="3">
        <v>357</v>
      </c>
      <c r="B386" s="1" t="s">
        <v>333</v>
      </c>
      <c r="C386" s="2" t="s">
        <v>367</v>
      </c>
      <c r="D386" s="7">
        <v>2603</v>
      </c>
      <c r="E386" s="7">
        <v>105662</v>
      </c>
      <c r="F386" s="7">
        <v>157303</v>
      </c>
      <c r="G386" s="7">
        <v>42772</v>
      </c>
      <c r="H386" s="7">
        <v>2974</v>
      </c>
      <c r="I386" s="7">
        <v>164202</v>
      </c>
      <c r="J386" s="7">
        <v>111839</v>
      </c>
      <c r="K386" s="7">
        <v>396488</v>
      </c>
      <c r="L386" s="7">
        <v>49287</v>
      </c>
      <c r="M386" s="7">
        <v>45056</v>
      </c>
      <c r="N386" s="7">
        <v>76987</v>
      </c>
      <c r="O386" s="7">
        <v>161748</v>
      </c>
      <c r="P386" s="7">
        <v>124844</v>
      </c>
      <c r="Q386" s="7">
        <v>188436</v>
      </c>
      <c r="R386" s="7">
        <v>212957</v>
      </c>
      <c r="S386" s="7">
        <v>232131</v>
      </c>
      <c r="T386" s="7">
        <v>106358</v>
      </c>
      <c r="U386" s="31">
        <v>110408</v>
      </c>
      <c r="V386" s="7">
        <v>153311</v>
      </c>
      <c r="W386" s="7">
        <v>113732</v>
      </c>
      <c r="X386" s="7">
        <v>136547</v>
      </c>
      <c r="Y386" s="7">
        <v>123699</v>
      </c>
      <c r="Z386" s="7">
        <v>170516</v>
      </c>
      <c r="AA386" s="7">
        <v>195068</v>
      </c>
      <c r="AB386" s="7">
        <v>170106</v>
      </c>
      <c r="AC386" s="7">
        <v>36160</v>
      </c>
      <c r="AE386" s="76">
        <f t="shared" si="72"/>
        <v>396488</v>
      </c>
      <c r="AF386" s="8">
        <f t="shared" si="73"/>
        <v>2603</v>
      </c>
      <c r="AG386" s="19">
        <f t="shared" si="74"/>
        <v>2082.4</v>
      </c>
      <c r="AH386" s="19">
        <f t="shared" si="75"/>
        <v>1952.25</v>
      </c>
      <c r="AM386">
        <f t="shared" si="66"/>
        <v>0</v>
      </c>
      <c r="AS386">
        <f t="shared" si="67"/>
        <v>0</v>
      </c>
      <c r="AT386">
        <f t="shared" si="68"/>
        <v>0</v>
      </c>
      <c r="AU386" s="32" t="str">
        <f t="shared" si="69"/>
        <v xml:space="preserve"> </v>
      </c>
      <c r="AV386">
        <f t="shared" si="70"/>
        <v>0</v>
      </c>
      <c r="AW386" s="32" t="str">
        <f t="shared" si="71"/>
        <v xml:space="preserve"> </v>
      </c>
      <c r="AX386" s="32" t="str" cm="1">
        <f t="array" ref="AX386">_xlfn.IFS(AQ386=0," ",AW386=20%,20%,AW386=25%,25%,AW386&lt;20%,"MV",AW386=21%,"MV",AW386=22%,"MV",AW386=23%,"MV",AW386=24%,MV)</f>
        <v xml:space="preserve"> </v>
      </c>
    </row>
    <row r="387" spans="1:50">
      <c r="A387" s="3">
        <v>358</v>
      </c>
      <c r="B387" s="1" t="s">
        <v>334</v>
      </c>
      <c r="C387" s="2" t="s">
        <v>367</v>
      </c>
      <c r="D387" s="7">
        <v>18020</v>
      </c>
      <c r="E387" s="7">
        <v>170685</v>
      </c>
      <c r="F387" s="7">
        <v>559300</v>
      </c>
      <c r="G387" s="7">
        <v>85830</v>
      </c>
      <c r="H387" s="7">
        <v>20593</v>
      </c>
      <c r="I387" s="7">
        <v>183461</v>
      </c>
      <c r="J387" s="7">
        <v>137588</v>
      </c>
      <c r="K387" s="7">
        <v>1431764</v>
      </c>
      <c r="L387" s="7">
        <v>91551</v>
      </c>
      <c r="M387" s="7">
        <v>45056</v>
      </c>
      <c r="N387" s="7">
        <v>123804</v>
      </c>
      <c r="O387" s="7">
        <v>180720</v>
      </c>
      <c r="P387" s="7">
        <v>455679</v>
      </c>
      <c r="Q387" s="7">
        <v>188436</v>
      </c>
      <c r="R387" s="7">
        <v>965913</v>
      </c>
      <c r="S387" s="7">
        <v>232131</v>
      </c>
      <c r="T387" s="7">
        <v>118835</v>
      </c>
      <c r="U387" s="31">
        <v>507048</v>
      </c>
      <c r="V387" s="7">
        <v>619017</v>
      </c>
      <c r="W387" s="7">
        <v>122777</v>
      </c>
      <c r="X387" s="7">
        <v>146302</v>
      </c>
      <c r="Y387" s="7">
        <v>656898</v>
      </c>
      <c r="Z387" s="7">
        <v>189945</v>
      </c>
      <c r="AA387" s="7">
        <v>1018258</v>
      </c>
      <c r="AB387" s="7">
        <v>190061</v>
      </c>
      <c r="AC387" s="7">
        <v>84090</v>
      </c>
      <c r="AE387" s="76">
        <f t="shared" si="72"/>
        <v>1431764</v>
      </c>
      <c r="AF387" s="8">
        <f t="shared" si="73"/>
        <v>18020</v>
      </c>
      <c r="AG387" s="19">
        <f t="shared" si="74"/>
        <v>14416</v>
      </c>
      <c r="AH387" s="19">
        <f t="shared" si="75"/>
        <v>13515</v>
      </c>
      <c r="AM387">
        <f t="shared" si="66"/>
        <v>0</v>
      </c>
      <c r="AS387">
        <f t="shared" si="67"/>
        <v>0</v>
      </c>
      <c r="AT387">
        <f t="shared" si="68"/>
        <v>0</v>
      </c>
      <c r="AU387" s="32" t="str">
        <f t="shared" si="69"/>
        <v xml:space="preserve"> </v>
      </c>
      <c r="AV387">
        <f t="shared" si="70"/>
        <v>0</v>
      </c>
      <c r="AW387" s="32" t="str">
        <f t="shared" si="71"/>
        <v xml:space="preserve"> </v>
      </c>
      <c r="AX387" s="32" t="str" cm="1">
        <f t="array" ref="AX387">_xlfn.IFS(AQ387=0," ",AW387=20%,20%,AW387=25%,25%,AW387&lt;20%,"MV",AW387=21%,"MV",AW387=22%,"MV",AW387=23%,"MV",AW387=24%,MV)</f>
        <v xml:space="preserve"> </v>
      </c>
    </row>
    <row r="388" spans="1:50">
      <c r="A388" s="3">
        <v>359</v>
      </c>
      <c r="B388" s="1" t="s">
        <v>335</v>
      </c>
      <c r="C388" s="2" t="s">
        <v>367</v>
      </c>
      <c r="D388" s="7">
        <v>1346</v>
      </c>
      <c r="E388" s="7">
        <v>52513</v>
      </c>
      <c r="F388" s="7">
        <v>59425</v>
      </c>
      <c r="G388" s="7">
        <v>114297</v>
      </c>
      <c r="H388" s="7">
        <v>1537</v>
      </c>
      <c r="I388" s="7">
        <v>57538</v>
      </c>
      <c r="J388" s="7">
        <v>43306</v>
      </c>
      <c r="K388" s="7">
        <v>183492</v>
      </c>
      <c r="L388" s="7">
        <v>49418</v>
      </c>
      <c r="M388" s="7">
        <v>30893</v>
      </c>
      <c r="N388" s="7">
        <v>156574</v>
      </c>
      <c r="O388" s="7">
        <v>46827</v>
      </c>
      <c r="P388" s="7">
        <v>54463</v>
      </c>
      <c r="Q388" s="7">
        <v>1047518</v>
      </c>
      <c r="R388" s="7">
        <v>79068</v>
      </c>
      <c r="S388" s="7">
        <v>48361</v>
      </c>
      <c r="T388" s="7">
        <v>30792</v>
      </c>
      <c r="U388" s="31">
        <v>299105</v>
      </c>
      <c r="V388" s="7">
        <v>58034</v>
      </c>
      <c r="W388" s="7">
        <v>43890</v>
      </c>
      <c r="X388" s="7">
        <v>33162</v>
      </c>
      <c r="Y388" s="7">
        <v>49648</v>
      </c>
      <c r="Z388" s="7">
        <v>49418</v>
      </c>
      <c r="AA388" s="7">
        <v>303657</v>
      </c>
      <c r="AB388" s="7">
        <v>49246</v>
      </c>
      <c r="AC388" s="7">
        <v>37420</v>
      </c>
      <c r="AE388" s="76">
        <f t="shared" si="72"/>
        <v>1047518</v>
      </c>
      <c r="AF388" s="8">
        <f t="shared" si="73"/>
        <v>1346</v>
      </c>
      <c r="AG388" s="19">
        <f t="shared" si="74"/>
        <v>1076.8</v>
      </c>
      <c r="AH388" s="19">
        <f t="shared" si="75"/>
        <v>1009.5</v>
      </c>
      <c r="AM388">
        <f t="shared" si="66"/>
        <v>0</v>
      </c>
      <c r="AS388">
        <f t="shared" si="67"/>
        <v>0</v>
      </c>
      <c r="AT388">
        <f t="shared" si="68"/>
        <v>0</v>
      </c>
      <c r="AU388" s="32" t="str">
        <f t="shared" si="69"/>
        <v xml:space="preserve"> </v>
      </c>
      <c r="AV388">
        <f t="shared" si="70"/>
        <v>0</v>
      </c>
      <c r="AW388" s="32" t="str">
        <f t="shared" si="71"/>
        <v xml:space="preserve"> </v>
      </c>
      <c r="AX388" s="32" t="str" cm="1">
        <f t="array" ref="AX388">_xlfn.IFS(AQ388=0," ",AW388=20%,20%,AW388=25%,25%,AW388&lt;20%,"MV",AW388=21%,"MV",AW388=22%,"MV",AW388=23%,"MV",AW388=24%,MV)</f>
        <v xml:space="preserve"> </v>
      </c>
    </row>
    <row r="389" spans="1:50">
      <c r="A389" s="3">
        <v>360</v>
      </c>
      <c r="B389" s="1" t="s">
        <v>336</v>
      </c>
      <c r="C389" s="2" t="s">
        <v>367</v>
      </c>
      <c r="D389" s="7">
        <v>5538</v>
      </c>
      <c r="E389" s="7">
        <v>40710</v>
      </c>
      <c r="F389" s="7">
        <v>36704</v>
      </c>
      <c r="G389" s="7">
        <v>429151</v>
      </c>
      <c r="H389" s="7">
        <v>6329</v>
      </c>
      <c r="I389" s="7">
        <v>147078</v>
      </c>
      <c r="J389" s="7">
        <v>114441</v>
      </c>
      <c r="K389" s="7">
        <v>4920150</v>
      </c>
      <c r="L389" s="7">
        <v>149423</v>
      </c>
      <c r="M389" s="7">
        <v>26335</v>
      </c>
      <c r="N389" s="7">
        <v>124063</v>
      </c>
      <c r="O389" s="7">
        <v>144880</v>
      </c>
      <c r="P389" s="7">
        <v>249687</v>
      </c>
      <c r="Q389" s="7">
        <v>1047518</v>
      </c>
      <c r="R389" s="7">
        <v>236682</v>
      </c>
      <c r="S389" s="7">
        <v>42558</v>
      </c>
      <c r="T389" s="7">
        <v>95268</v>
      </c>
      <c r="U389" s="31">
        <v>194939</v>
      </c>
      <c r="V389" s="7">
        <v>58034</v>
      </c>
      <c r="W389" s="7">
        <v>41510</v>
      </c>
      <c r="X389" s="7">
        <v>33162</v>
      </c>
      <c r="Y389" s="7">
        <v>49830</v>
      </c>
      <c r="Z389" s="7">
        <v>152361</v>
      </c>
      <c r="AA389" s="7">
        <v>303657</v>
      </c>
      <c r="AB389" s="7">
        <v>152370</v>
      </c>
      <c r="AC389" s="7">
        <v>50735</v>
      </c>
      <c r="AE389" s="76">
        <f t="shared" si="72"/>
        <v>4920150</v>
      </c>
      <c r="AF389" s="8">
        <f t="shared" si="73"/>
        <v>5538</v>
      </c>
      <c r="AG389" s="19">
        <f t="shared" si="74"/>
        <v>4430.3999999999996</v>
      </c>
      <c r="AH389" s="19">
        <f t="shared" si="75"/>
        <v>4153.5</v>
      </c>
      <c r="AM389">
        <f t="shared" si="66"/>
        <v>0</v>
      </c>
      <c r="AS389">
        <f t="shared" si="67"/>
        <v>0</v>
      </c>
      <c r="AT389">
        <f t="shared" si="68"/>
        <v>0</v>
      </c>
      <c r="AU389" s="32" t="str">
        <f t="shared" si="69"/>
        <v xml:space="preserve"> </v>
      </c>
      <c r="AV389">
        <f t="shared" si="70"/>
        <v>0</v>
      </c>
      <c r="AW389" s="32" t="str">
        <f t="shared" si="71"/>
        <v xml:space="preserve"> </v>
      </c>
      <c r="AX389" s="32" t="str" cm="1">
        <f t="array" ref="AX389">_xlfn.IFS(AQ389=0," ",AW389=20%,20%,AW389=25%,25%,AW389&lt;20%,"MV",AW389=21%,"MV",AW389=22%,"MV",AW389=23%,"MV",AW389=24%,MV)</f>
        <v xml:space="preserve"> </v>
      </c>
    </row>
    <row r="390" spans="1:50">
      <c r="A390" s="3">
        <v>361</v>
      </c>
      <c r="B390" s="1" t="s">
        <v>337</v>
      </c>
      <c r="C390" s="2" t="s">
        <v>367</v>
      </c>
      <c r="D390" s="7">
        <v>52964</v>
      </c>
      <c r="E390" s="7">
        <v>1528036</v>
      </c>
      <c r="F390" s="7">
        <v>1246016</v>
      </c>
      <c r="G390" s="7">
        <v>987046</v>
      </c>
      <c r="H390" s="7">
        <v>60531</v>
      </c>
      <c r="I390" s="7">
        <v>3436529</v>
      </c>
      <c r="J390" s="7">
        <v>2374633</v>
      </c>
      <c r="K390" s="7">
        <v>2304246</v>
      </c>
      <c r="L390" s="7">
        <v>1456511</v>
      </c>
      <c r="M390" s="7">
        <v>725762</v>
      </c>
      <c r="N390" s="7">
        <v>1188096</v>
      </c>
      <c r="O390" s="7">
        <v>3385179</v>
      </c>
      <c r="P390" s="7">
        <v>1232834</v>
      </c>
      <c r="Q390" s="7">
        <v>838014</v>
      </c>
      <c r="R390" s="7">
        <v>1868526</v>
      </c>
      <c r="S390" s="7">
        <v>2127872</v>
      </c>
      <c r="T390" s="7">
        <v>2225963</v>
      </c>
      <c r="U390" s="31">
        <v>773642</v>
      </c>
      <c r="V390" s="7">
        <v>1514187</v>
      </c>
      <c r="W390" s="7">
        <v>1158706</v>
      </c>
      <c r="X390" s="7">
        <v>1326466</v>
      </c>
      <c r="Y390" s="7">
        <v>1599562</v>
      </c>
      <c r="Z390" s="7">
        <v>3549595</v>
      </c>
      <c r="AA390" s="7">
        <v>585206</v>
      </c>
      <c r="AB390" s="7">
        <v>3560118</v>
      </c>
      <c r="AC390" s="7">
        <v>702247</v>
      </c>
      <c r="AE390" s="76">
        <f t="shared" si="72"/>
        <v>3560118</v>
      </c>
      <c r="AF390" s="8">
        <f t="shared" si="73"/>
        <v>52964</v>
      </c>
      <c r="AG390" s="19">
        <f t="shared" si="74"/>
        <v>42371.199999999997</v>
      </c>
      <c r="AH390" s="19">
        <f t="shared" si="75"/>
        <v>39723</v>
      </c>
      <c r="AM390">
        <f t="shared" si="66"/>
        <v>0</v>
      </c>
      <c r="AS390">
        <f t="shared" si="67"/>
        <v>0</v>
      </c>
      <c r="AT390">
        <f t="shared" si="68"/>
        <v>0</v>
      </c>
      <c r="AU390" s="32" t="str">
        <f t="shared" si="69"/>
        <v xml:space="preserve"> </v>
      </c>
      <c r="AV390">
        <f t="shared" si="70"/>
        <v>0</v>
      </c>
      <c r="AW390" s="32" t="str">
        <f t="shared" si="71"/>
        <v xml:space="preserve"> </v>
      </c>
      <c r="AX390" s="32" t="str" cm="1">
        <f t="array" ref="AX390">_xlfn.IFS(AQ390=0," ",AW390=20%,20%,AW390=25%,25%,AW390&lt;20%,"MV",AW390=21%,"MV",AW390=22%,"MV",AW390=23%,"MV",AW390=24%,MV)</f>
        <v xml:space="preserve"> </v>
      </c>
    </row>
    <row r="391" spans="1:50">
      <c r="A391" s="3">
        <v>362</v>
      </c>
      <c r="B391" s="1" t="s">
        <v>338</v>
      </c>
      <c r="C391" s="2" t="s">
        <v>367</v>
      </c>
      <c r="D391" s="7">
        <v>38555</v>
      </c>
      <c r="E391" s="7">
        <v>1105388</v>
      </c>
      <c r="F391" s="7">
        <v>742672</v>
      </c>
      <c r="G391" s="7">
        <v>987046</v>
      </c>
      <c r="H391" s="7">
        <v>44063</v>
      </c>
      <c r="I391" s="7">
        <v>2044401</v>
      </c>
      <c r="J391" s="7">
        <v>1417727</v>
      </c>
      <c r="K391" s="7">
        <v>2056624</v>
      </c>
      <c r="L391" s="7">
        <v>752965</v>
      </c>
      <c r="M391" s="7">
        <v>690355</v>
      </c>
      <c r="N391" s="7">
        <v>1058051</v>
      </c>
      <c r="O391" s="7">
        <v>2013852</v>
      </c>
      <c r="P391" s="7">
        <v>577403</v>
      </c>
      <c r="Q391" s="7">
        <v>838014</v>
      </c>
      <c r="R391" s="7">
        <v>832084</v>
      </c>
      <c r="S391" s="7">
        <v>1740986</v>
      </c>
      <c r="T391" s="7">
        <v>1324230</v>
      </c>
      <c r="U391" s="31">
        <v>1026061</v>
      </c>
      <c r="V391" s="7">
        <v>1625570</v>
      </c>
      <c r="W391" s="7">
        <v>994849</v>
      </c>
      <c r="X391" s="7">
        <v>936328</v>
      </c>
      <c r="Y391" s="7">
        <v>1170813</v>
      </c>
      <c r="Z391" s="7">
        <v>2124517</v>
      </c>
      <c r="AA391" s="7">
        <v>1040365</v>
      </c>
      <c r="AB391" s="7">
        <v>2117922</v>
      </c>
      <c r="AC391" s="7">
        <v>819287</v>
      </c>
      <c r="AE391" s="76">
        <f t="shared" si="72"/>
        <v>2124517</v>
      </c>
      <c r="AF391" s="8">
        <f t="shared" si="73"/>
        <v>38555</v>
      </c>
      <c r="AG391" s="19">
        <f t="shared" si="74"/>
        <v>30844</v>
      </c>
      <c r="AH391" s="19">
        <f t="shared" si="75"/>
        <v>28916.25</v>
      </c>
      <c r="AM391">
        <f t="shared" si="66"/>
        <v>0</v>
      </c>
      <c r="AS391">
        <f t="shared" si="67"/>
        <v>0</v>
      </c>
      <c r="AT391">
        <f t="shared" si="68"/>
        <v>0</v>
      </c>
      <c r="AU391" s="32" t="str">
        <f t="shared" si="69"/>
        <v xml:space="preserve"> </v>
      </c>
      <c r="AV391">
        <f t="shared" si="70"/>
        <v>0</v>
      </c>
      <c r="AW391" s="32" t="str">
        <f t="shared" si="71"/>
        <v xml:space="preserve"> </v>
      </c>
      <c r="AX391" s="32" t="str" cm="1">
        <f t="array" ref="AX391">_xlfn.IFS(AQ391=0," ",AW391=20%,20%,AW391=25%,25%,AW391&lt;20%,"MV",AW391=21%,"MV",AW391=22%,"MV",AW391=23%,"MV",AW391=24%,MV)</f>
        <v xml:space="preserve"> </v>
      </c>
    </row>
    <row r="392" spans="1:50" ht="22.5">
      <c r="A392" s="3">
        <v>363</v>
      </c>
      <c r="B392" s="1" t="s">
        <v>339</v>
      </c>
      <c r="C392" s="2" t="s">
        <v>368</v>
      </c>
      <c r="D392" s="7">
        <v>16386</v>
      </c>
      <c r="E392" s="7">
        <v>113790</v>
      </c>
      <c r="F392" s="7">
        <v>32771</v>
      </c>
      <c r="G392" s="7">
        <v>71525</v>
      </c>
      <c r="H392" s="7">
        <v>18727</v>
      </c>
      <c r="I392" s="7">
        <v>70215</v>
      </c>
      <c r="J392" s="7">
        <v>78028</v>
      </c>
      <c r="K392" s="7">
        <v>142239</v>
      </c>
      <c r="L392" s="7">
        <v>45516</v>
      </c>
      <c r="M392" s="7">
        <v>36399</v>
      </c>
      <c r="N392" s="7">
        <v>53578</v>
      </c>
      <c r="O392" s="7">
        <v>69165</v>
      </c>
      <c r="P392" s="7">
        <v>27960</v>
      </c>
      <c r="Q392" s="7">
        <v>25879</v>
      </c>
      <c r="R392" s="7">
        <v>178676</v>
      </c>
      <c r="S392" s="7">
        <v>91885</v>
      </c>
      <c r="T392" s="7">
        <v>49269</v>
      </c>
      <c r="U392" s="31">
        <v>22758</v>
      </c>
      <c r="V392" s="7">
        <v>67732</v>
      </c>
      <c r="W392" s="7">
        <v>59301</v>
      </c>
      <c r="X392" s="7">
        <v>370630</v>
      </c>
      <c r="Y392" s="7">
        <v>36517</v>
      </c>
      <c r="Z392" s="7">
        <v>72448</v>
      </c>
      <c r="AA392" s="7">
        <v>195068</v>
      </c>
      <c r="AB392" s="7">
        <v>72738</v>
      </c>
      <c r="AC392" s="7">
        <v>97534</v>
      </c>
      <c r="AE392" s="76">
        <f t="shared" si="72"/>
        <v>370630</v>
      </c>
      <c r="AF392" s="8">
        <f t="shared" si="73"/>
        <v>16386</v>
      </c>
      <c r="AG392" s="19">
        <f t="shared" si="74"/>
        <v>13108.8</v>
      </c>
      <c r="AH392" s="19">
        <f t="shared" si="75"/>
        <v>12289.5</v>
      </c>
      <c r="AM392">
        <f t="shared" ref="AM392:AM436" si="76">AK392-AL392</f>
        <v>0</v>
      </c>
      <c r="AS392">
        <f t="shared" ref="AS392:AS439" si="77">IF(AK392&gt;0,U392,0)</f>
        <v>0</v>
      </c>
      <c r="AT392">
        <f t="shared" ref="AT392:AT439" si="78">AS392-AQ392</f>
        <v>0</v>
      </c>
      <c r="AU392" s="32" t="str">
        <f t="shared" ref="AU392:AU439" si="79">IF(AQ392&gt;0,((AT392*100%)/AS392)," ")</f>
        <v xml:space="preserve"> </v>
      </c>
      <c r="AV392">
        <f t="shared" ref="AV392:AV437" si="80">AK392*AQ392</f>
        <v>0</v>
      </c>
      <c r="AW392" s="32" t="str">
        <f t="shared" ref="AW392:AW437" si="81">IF(AQ392=0," ",ROUND(100%-(AQ392/AF392),2))</f>
        <v xml:space="preserve"> </v>
      </c>
      <c r="AX392" s="32" t="str" cm="1">
        <f t="array" ref="AX392">_xlfn.IFS(AQ392=0," ",AW392=20%,20%,AW392=25%,25%,AW392&lt;20%,"MV",AW392=21%,"MV",AW392=22%,"MV",AW392=23%,"MV",AW392=24%,MV)</f>
        <v xml:space="preserve"> </v>
      </c>
    </row>
    <row r="393" spans="1:50">
      <c r="A393" s="3">
        <v>364</v>
      </c>
      <c r="B393" s="1" t="s">
        <v>339</v>
      </c>
      <c r="C393" s="2" t="s">
        <v>367</v>
      </c>
      <c r="D393" s="7">
        <v>16386</v>
      </c>
      <c r="E393" s="7">
        <v>682740</v>
      </c>
      <c r="F393" s="7">
        <v>786516</v>
      </c>
      <c r="G393" s="7">
        <v>572201</v>
      </c>
      <c r="H393" s="7">
        <v>18727</v>
      </c>
      <c r="I393" s="7">
        <v>1363302</v>
      </c>
      <c r="J393" s="7">
        <v>1111890</v>
      </c>
      <c r="K393" s="7">
        <v>1062752</v>
      </c>
      <c r="L393" s="7">
        <v>585206</v>
      </c>
      <c r="M393" s="7">
        <v>353809</v>
      </c>
      <c r="N393" s="7">
        <v>573761</v>
      </c>
      <c r="O393" s="7">
        <v>1342931</v>
      </c>
      <c r="P393" s="7">
        <v>671035</v>
      </c>
      <c r="Q393" s="7">
        <v>930216</v>
      </c>
      <c r="R393" s="7">
        <v>714705</v>
      </c>
      <c r="S393" s="7">
        <v>967214</v>
      </c>
      <c r="T393" s="7">
        <v>883058</v>
      </c>
      <c r="U393" s="31">
        <v>546192</v>
      </c>
      <c r="V393" s="7">
        <v>812786</v>
      </c>
      <c r="W393" s="7">
        <v>922284</v>
      </c>
      <c r="X393" s="7">
        <v>1111890</v>
      </c>
      <c r="Y393" s="7">
        <v>654260</v>
      </c>
      <c r="Z393" s="7">
        <v>1414558</v>
      </c>
      <c r="AA393" s="7">
        <v>975343</v>
      </c>
      <c r="AB393" s="7">
        <v>1412331</v>
      </c>
      <c r="AC393" s="7">
        <v>390137</v>
      </c>
      <c r="AE393" s="76">
        <f t="shared" si="72"/>
        <v>1414558</v>
      </c>
      <c r="AF393" s="8">
        <f t="shared" si="73"/>
        <v>16386</v>
      </c>
      <c r="AG393" s="19">
        <f t="shared" si="74"/>
        <v>13108.8</v>
      </c>
      <c r="AH393" s="19">
        <f t="shared" si="75"/>
        <v>12289.5</v>
      </c>
      <c r="AM393">
        <f t="shared" si="76"/>
        <v>0</v>
      </c>
      <c r="AS393">
        <f t="shared" si="77"/>
        <v>0</v>
      </c>
      <c r="AT393">
        <f t="shared" si="78"/>
        <v>0</v>
      </c>
      <c r="AU393" s="32" t="str">
        <f t="shared" si="79"/>
        <v xml:space="preserve"> </v>
      </c>
      <c r="AV393">
        <f t="shared" si="80"/>
        <v>0</v>
      </c>
      <c r="AW393" s="32" t="str">
        <f t="shared" si="81"/>
        <v xml:space="preserve"> </v>
      </c>
      <c r="AX393" s="32" t="str" cm="1">
        <f t="array" ref="AX393">_xlfn.IFS(AQ393=0," ",AW393=20%,20%,AW393=25%,25%,AW393&lt;20%,"MV",AW393=21%,"MV",AW393=22%,"MV",AW393=23%,"MV",AW393=24%,MV)</f>
        <v xml:space="preserve"> </v>
      </c>
    </row>
    <row r="394" spans="1:50" ht="22.5">
      <c r="A394" s="3">
        <v>365</v>
      </c>
      <c r="B394" s="1" t="s">
        <v>340</v>
      </c>
      <c r="C394" s="2" t="s">
        <v>368</v>
      </c>
      <c r="D394" s="7">
        <v>20027</v>
      </c>
      <c r="E394" s="7">
        <v>140882</v>
      </c>
      <c r="F394" s="7">
        <v>40054</v>
      </c>
      <c r="G394" s="7">
        <v>76890</v>
      </c>
      <c r="H394" s="7">
        <v>22888</v>
      </c>
      <c r="I394" s="7">
        <v>73142</v>
      </c>
      <c r="J394" s="7">
        <v>86584</v>
      </c>
      <c r="K394" s="7">
        <v>173846</v>
      </c>
      <c r="L394" s="7">
        <v>58521</v>
      </c>
      <c r="M394" s="7">
        <v>40771</v>
      </c>
      <c r="N394" s="7">
        <v>56180</v>
      </c>
      <c r="O394" s="7">
        <v>72050</v>
      </c>
      <c r="P394" s="7">
        <v>30541</v>
      </c>
      <c r="Q394" s="7">
        <v>27960</v>
      </c>
      <c r="R394" s="7">
        <v>214575</v>
      </c>
      <c r="S394" s="7">
        <v>106394</v>
      </c>
      <c r="T394" s="7">
        <v>51326</v>
      </c>
      <c r="U394" s="31">
        <v>25343</v>
      </c>
      <c r="V394" s="7">
        <v>151525</v>
      </c>
      <c r="W394" s="7">
        <v>71006</v>
      </c>
      <c r="X394" s="7">
        <v>403141</v>
      </c>
      <c r="Y394" s="7">
        <v>45646</v>
      </c>
      <c r="Z394" s="7">
        <v>75582</v>
      </c>
      <c r="AA394" s="7">
        <v>208073</v>
      </c>
      <c r="AB394" s="7">
        <v>75775</v>
      </c>
      <c r="AC394" s="7">
        <v>131020</v>
      </c>
      <c r="AE394" s="76">
        <f t="shared" si="72"/>
        <v>403141</v>
      </c>
      <c r="AF394" s="8">
        <f t="shared" si="73"/>
        <v>20027</v>
      </c>
      <c r="AG394" s="19">
        <f t="shared" si="74"/>
        <v>16021.6</v>
      </c>
      <c r="AH394" s="19">
        <f t="shared" si="75"/>
        <v>15020.25</v>
      </c>
      <c r="AM394">
        <f t="shared" si="76"/>
        <v>0</v>
      </c>
      <c r="AS394">
        <f t="shared" si="77"/>
        <v>0</v>
      </c>
      <c r="AT394">
        <f t="shared" si="78"/>
        <v>0</v>
      </c>
      <c r="AU394" s="32" t="str">
        <f t="shared" si="79"/>
        <v xml:space="preserve"> </v>
      </c>
      <c r="AV394">
        <f t="shared" si="80"/>
        <v>0</v>
      </c>
      <c r="AW394" s="32" t="str">
        <f t="shared" si="81"/>
        <v xml:space="preserve"> </v>
      </c>
      <c r="AX394" s="32" t="str" cm="1">
        <f t="array" ref="AX394">_xlfn.IFS(AQ394=0," ",AW394=20%,20%,AW394=25%,25%,AW394&lt;20%,"MV",AW394=21%,"MV",AW394=22%,"MV",AW394=23%,"MV",AW394=24%,MV)</f>
        <v xml:space="preserve"> </v>
      </c>
    </row>
    <row r="395" spans="1:50">
      <c r="A395" s="3">
        <v>366</v>
      </c>
      <c r="B395" s="1" t="s">
        <v>340</v>
      </c>
      <c r="C395" s="2" t="s">
        <v>367</v>
      </c>
      <c r="D395" s="7">
        <v>20027</v>
      </c>
      <c r="E395" s="7">
        <v>845297</v>
      </c>
      <c r="F395" s="7">
        <v>961298</v>
      </c>
      <c r="G395" s="7">
        <v>615116</v>
      </c>
      <c r="H395" s="7">
        <v>22888</v>
      </c>
      <c r="I395" s="7">
        <v>1510272</v>
      </c>
      <c r="J395" s="7">
        <v>1120993</v>
      </c>
      <c r="K395" s="7">
        <v>1298919</v>
      </c>
      <c r="L395" s="7">
        <v>704847</v>
      </c>
      <c r="M395" s="7">
        <v>396297</v>
      </c>
      <c r="N395" s="7">
        <v>625779</v>
      </c>
      <c r="O395" s="7">
        <v>1487704</v>
      </c>
      <c r="P395" s="7">
        <v>732989</v>
      </c>
      <c r="Q395" s="7">
        <v>1005643</v>
      </c>
      <c r="R395" s="7">
        <v>858302</v>
      </c>
      <c r="S395" s="7">
        <v>1048461</v>
      </c>
      <c r="T395" s="7">
        <v>978257</v>
      </c>
      <c r="U395" s="31">
        <v>608223</v>
      </c>
      <c r="V395" s="7">
        <v>881059</v>
      </c>
      <c r="W395" s="7">
        <v>1008894</v>
      </c>
      <c r="X395" s="7">
        <v>1209424</v>
      </c>
      <c r="Y395" s="7">
        <v>791198</v>
      </c>
      <c r="Z395" s="7">
        <v>1558311</v>
      </c>
      <c r="AA395" s="7">
        <v>1066375</v>
      </c>
      <c r="AB395" s="7">
        <v>1564585</v>
      </c>
      <c r="AC395" s="7">
        <v>524084</v>
      </c>
      <c r="AE395" s="76">
        <f t="shared" si="72"/>
        <v>1564585</v>
      </c>
      <c r="AF395" s="8">
        <f t="shared" si="73"/>
        <v>20027</v>
      </c>
      <c r="AG395" s="19">
        <f t="shared" si="74"/>
        <v>16021.6</v>
      </c>
      <c r="AH395" s="19">
        <f t="shared" si="75"/>
        <v>15020.25</v>
      </c>
      <c r="AM395">
        <f t="shared" si="76"/>
        <v>0</v>
      </c>
      <c r="AS395">
        <f t="shared" si="77"/>
        <v>0</v>
      </c>
      <c r="AT395">
        <f t="shared" si="78"/>
        <v>0</v>
      </c>
      <c r="AU395" s="32" t="str">
        <f t="shared" si="79"/>
        <v xml:space="preserve"> </v>
      </c>
      <c r="AV395">
        <f t="shared" si="80"/>
        <v>0</v>
      </c>
      <c r="AW395" s="32" t="str">
        <f t="shared" si="81"/>
        <v xml:space="preserve"> </v>
      </c>
      <c r="AX395" s="32" t="str" cm="1">
        <f t="array" ref="AX395">_xlfn.IFS(AQ395=0," ",AW395=20%,20%,AW395=25%,25%,AW395&lt;20%,"MV",AW395=21%,"MV",AW395=22%,"MV",AW395=23%,"MV",AW395=24%,MV)</f>
        <v xml:space="preserve"> </v>
      </c>
    </row>
    <row r="396" spans="1:50" ht="22.5">
      <c r="A396" s="3">
        <v>367</v>
      </c>
      <c r="B396" s="1" t="s">
        <v>341</v>
      </c>
      <c r="C396" s="2" t="s">
        <v>368</v>
      </c>
      <c r="D396" s="7">
        <v>24123</v>
      </c>
      <c r="E396" s="7">
        <v>173394</v>
      </c>
      <c r="F396" s="7">
        <v>47337</v>
      </c>
      <c r="G396" s="7">
        <v>82254</v>
      </c>
      <c r="H396" s="7">
        <v>27569</v>
      </c>
      <c r="I396" s="7">
        <v>81921</v>
      </c>
      <c r="J396" s="7">
        <v>90382</v>
      </c>
      <c r="K396" s="7">
        <v>223893</v>
      </c>
      <c r="L396" s="7">
        <v>67624</v>
      </c>
      <c r="M396" s="7">
        <v>48768</v>
      </c>
      <c r="N396" s="7">
        <v>61382</v>
      </c>
      <c r="O396" s="7">
        <v>80696</v>
      </c>
      <c r="P396" s="7">
        <v>34397</v>
      </c>
      <c r="Q396" s="7">
        <v>31081</v>
      </c>
      <c r="R396" s="7">
        <v>245786</v>
      </c>
      <c r="S396" s="7">
        <v>118485</v>
      </c>
      <c r="T396" s="7">
        <v>57484</v>
      </c>
      <c r="U396" s="31">
        <v>32284</v>
      </c>
      <c r="V396" s="7">
        <v>180470</v>
      </c>
      <c r="W396" s="7">
        <v>73736</v>
      </c>
      <c r="X396" s="7">
        <v>429151</v>
      </c>
      <c r="Y396" s="7">
        <v>51732</v>
      </c>
      <c r="Z396" s="7">
        <v>84557</v>
      </c>
      <c r="AA396" s="7">
        <v>260091</v>
      </c>
      <c r="AB396" s="7">
        <v>84867</v>
      </c>
      <c r="AC396" s="7">
        <v>157095</v>
      </c>
      <c r="AE396" s="76">
        <f t="shared" si="72"/>
        <v>429151</v>
      </c>
      <c r="AF396" s="8">
        <f t="shared" si="73"/>
        <v>24123</v>
      </c>
      <c r="AG396" s="19">
        <f t="shared" si="74"/>
        <v>19298.400000000001</v>
      </c>
      <c r="AH396" s="19">
        <f t="shared" si="75"/>
        <v>18092.25</v>
      </c>
      <c r="AK396">
        <v>3</v>
      </c>
      <c r="AL396" s="24">
        <v>3</v>
      </c>
      <c r="AM396">
        <f t="shared" si="76"/>
        <v>0</v>
      </c>
      <c r="AO396" s="80">
        <v>54276.75</v>
      </c>
      <c r="AP396" s="83">
        <f>AO396/AK396</f>
        <v>18092.25</v>
      </c>
      <c r="AQ396" s="28">
        <v>18092.25</v>
      </c>
      <c r="AR396" s="85">
        <f>AP396-AQ396</f>
        <v>0</v>
      </c>
      <c r="AS396">
        <f t="shared" si="77"/>
        <v>32284</v>
      </c>
      <c r="AT396">
        <f t="shared" si="78"/>
        <v>14191.75</v>
      </c>
      <c r="AU396" s="32">
        <f t="shared" si="79"/>
        <v>0.43959081898153884</v>
      </c>
      <c r="AV396">
        <f t="shared" si="80"/>
        <v>54276.75</v>
      </c>
      <c r="AW396" s="32">
        <f t="shared" si="81"/>
        <v>0.25</v>
      </c>
      <c r="AX396" s="32" cm="1">
        <f t="array" ref="AX396">_xlfn.IFS(AQ396=0," ",AW396=20%,20%,AW396=25%,25%,AW396&lt;20%,"MV",AW396=21%,"MV",AW396=22%,"MV",AW396=23%,"MV",AW396=24%,MV)</f>
        <v>0.25</v>
      </c>
    </row>
    <row r="397" spans="1:50">
      <c r="A397" s="3">
        <v>368</v>
      </c>
      <c r="B397" s="1" t="s">
        <v>341</v>
      </c>
      <c r="C397" s="2" t="s">
        <v>367</v>
      </c>
      <c r="D397" s="7">
        <v>24123</v>
      </c>
      <c r="E397" s="7">
        <v>1040365</v>
      </c>
      <c r="F397" s="7">
        <v>1136078</v>
      </c>
      <c r="G397" s="7">
        <v>658031</v>
      </c>
      <c r="H397" s="7">
        <v>27569</v>
      </c>
      <c r="I397" s="7">
        <v>1598146</v>
      </c>
      <c r="J397" s="7">
        <v>1120993</v>
      </c>
      <c r="K397" s="7">
        <v>1672851</v>
      </c>
      <c r="L397" s="7">
        <v>760767</v>
      </c>
      <c r="M397" s="7">
        <v>474015</v>
      </c>
      <c r="N397" s="7">
        <v>703807</v>
      </c>
      <c r="O397" s="7">
        <v>1574266</v>
      </c>
      <c r="P397" s="7">
        <v>825530</v>
      </c>
      <c r="Q397" s="7">
        <v>1118782</v>
      </c>
      <c r="R397" s="7">
        <v>983144</v>
      </c>
      <c r="S397" s="7">
        <v>1257379</v>
      </c>
      <c r="T397" s="7">
        <v>1035175</v>
      </c>
      <c r="U397" s="31">
        <v>774812</v>
      </c>
      <c r="V397" s="7">
        <v>934703</v>
      </c>
      <c r="W397" s="7">
        <v>1096910</v>
      </c>
      <c r="X397" s="7">
        <v>1287452</v>
      </c>
      <c r="Y397" s="7">
        <v>890097</v>
      </c>
      <c r="Z397" s="7">
        <v>1661047</v>
      </c>
      <c r="AA397" s="7">
        <v>1300456</v>
      </c>
      <c r="AB397" s="7">
        <v>1655621</v>
      </c>
      <c r="AC397" s="7">
        <v>628381</v>
      </c>
      <c r="AE397" s="76">
        <f t="shared" si="72"/>
        <v>1672851</v>
      </c>
      <c r="AF397" s="8">
        <f t="shared" si="73"/>
        <v>24123</v>
      </c>
      <c r="AG397" s="19">
        <f t="shared" si="74"/>
        <v>19298.400000000001</v>
      </c>
      <c r="AH397" s="19">
        <f t="shared" si="75"/>
        <v>18092.25</v>
      </c>
      <c r="AM397">
        <f t="shared" si="76"/>
        <v>0</v>
      </c>
      <c r="AS397">
        <f t="shared" si="77"/>
        <v>0</v>
      </c>
      <c r="AT397">
        <f t="shared" si="78"/>
        <v>0</v>
      </c>
      <c r="AU397" s="32" t="str">
        <f t="shared" si="79"/>
        <v xml:space="preserve"> </v>
      </c>
      <c r="AV397">
        <f t="shared" si="80"/>
        <v>0</v>
      </c>
      <c r="AW397" s="32" t="str">
        <f t="shared" si="81"/>
        <v xml:space="preserve"> </v>
      </c>
      <c r="AX397" s="32" t="str" cm="1">
        <f t="array" ref="AX397">_xlfn.IFS(AQ397=0," ",AW397=20%,20%,AW397=25%,25%,AW397&lt;20%,"MV",AW397=21%,"MV",AW397=22%,"MV",AW397=23%,"MV",AW397=24%,MV)</f>
        <v xml:space="preserve"> </v>
      </c>
    </row>
    <row r="398" spans="1:50">
      <c r="A398" s="3">
        <v>369</v>
      </c>
      <c r="B398" s="1" t="s">
        <v>342</v>
      </c>
      <c r="C398" s="2" t="s">
        <v>367</v>
      </c>
      <c r="D398" s="7">
        <v>204822</v>
      </c>
      <c r="E398" s="7">
        <v>7949040</v>
      </c>
      <c r="F398" s="7">
        <v>5243440</v>
      </c>
      <c r="G398" s="7">
        <v>7009460</v>
      </c>
      <c r="H398" s="7">
        <v>234083</v>
      </c>
      <c r="I398" s="7">
        <v>4036687</v>
      </c>
      <c r="J398" s="7">
        <v>2928953</v>
      </c>
      <c r="K398" s="7">
        <v>13534473</v>
      </c>
      <c r="L398" s="7">
        <v>4028164</v>
      </c>
      <c r="M398" s="7">
        <v>1144802</v>
      </c>
      <c r="N398" s="7">
        <v>7432368</v>
      </c>
      <c r="O398" s="7">
        <v>3976370</v>
      </c>
      <c r="P398" s="7">
        <v>452403</v>
      </c>
      <c r="Q398" s="7">
        <v>12570212</v>
      </c>
      <c r="R398" s="7">
        <v>706705</v>
      </c>
      <c r="S398" s="7">
        <v>4255744</v>
      </c>
      <c r="T398" s="7">
        <v>2614705</v>
      </c>
      <c r="U398" s="31">
        <v>4433127</v>
      </c>
      <c r="V398" s="7">
        <v>4836072</v>
      </c>
      <c r="W398" s="7">
        <v>144429</v>
      </c>
      <c r="X398" s="7">
        <v>819287</v>
      </c>
      <c r="Y398" s="7">
        <v>4412449</v>
      </c>
      <c r="Z398" s="7">
        <v>4179993</v>
      </c>
      <c r="AA398" s="7">
        <v>3251141</v>
      </c>
      <c r="AB398" s="7">
        <v>4181859</v>
      </c>
      <c r="AC398" s="7">
        <v>481169</v>
      </c>
      <c r="AE398" s="76">
        <f t="shared" si="72"/>
        <v>13534473</v>
      </c>
      <c r="AF398" s="8">
        <f t="shared" si="73"/>
        <v>144429</v>
      </c>
      <c r="AG398" s="19">
        <f t="shared" si="74"/>
        <v>115543.2</v>
      </c>
      <c r="AH398" s="19">
        <f t="shared" si="75"/>
        <v>108321.75</v>
      </c>
      <c r="AM398">
        <f t="shared" si="76"/>
        <v>0</v>
      </c>
      <c r="AS398">
        <f t="shared" si="77"/>
        <v>0</v>
      </c>
      <c r="AT398">
        <f t="shared" si="78"/>
        <v>0</v>
      </c>
      <c r="AU398" s="32" t="str">
        <f t="shared" si="79"/>
        <v xml:space="preserve"> </v>
      </c>
      <c r="AV398">
        <f t="shared" si="80"/>
        <v>0</v>
      </c>
      <c r="AW398" s="32" t="str">
        <f t="shared" si="81"/>
        <v xml:space="preserve"> </v>
      </c>
      <c r="AX398" s="32" t="str" cm="1">
        <f t="array" ref="AX398">_xlfn.IFS(AQ398=0," ",AW398=20%,20%,AW398=25%,25%,AW398&lt;20%,"MV",AW398=21%,"MV",AW398=22%,"MV",AW398=23%,"MV",AW398=24%,MV)</f>
        <v xml:space="preserve"> </v>
      </c>
    </row>
    <row r="399" spans="1:50" ht="22.5">
      <c r="A399" s="3">
        <v>370</v>
      </c>
      <c r="B399" s="1" t="s">
        <v>343</v>
      </c>
      <c r="C399" s="2" t="s">
        <v>368</v>
      </c>
      <c r="D399" s="7">
        <v>25034</v>
      </c>
      <c r="E399" s="7">
        <v>94826</v>
      </c>
      <c r="F399" s="7">
        <v>34611</v>
      </c>
      <c r="G399" s="7">
        <v>77784</v>
      </c>
      <c r="H399" s="7">
        <v>28609</v>
      </c>
      <c r="I399" s="7">
        <v>287031</v>
      </c>
      <c r="J399" s="7">
        <v>114724</v>
      </c>
      <c r="K399" s="7">
        <v>143364</v>
      </c>
      <c r="L399" s="7">
        <v>42265</v>
      </c>
      <c r="M399" s="7">
        <v>28222</v>
      </c>
      <c r="N399" s="7">
        <v>56180</v>
      </c>
      <c r="O399" s="7">
        <v>91343</v>
      </c>
      <c r="P399" s="7">
        <v>20808</v>
      </c>
      <c r="Q399" s="7">
        <v>50848</v>
      </c>
      <c r="R399" s="7">
        <v>120180</v>
      </c>
      <c r="S399" s="7">
        <v>108814</v>
      </c>
      <c r="T399" s="7">
        <v>65070</v>
      </c>
      <c r="U399" s="31">
        <v>23293</v>
      </c>
      <c r="V399" s="7">
        <v>74809</v>
      </c>
      <c r="W399" s="7">
        <v>37453</v>
      </c>
      <c r="X399" s="7">
        <v>247086</v>
      </c>
      <c r="Y399" s="7">
        <v>48689</v>
      </c>
      <c r="Z399" s="7">
        <v>95948</v>
      </c>
      <c r="AA399" s="7">
        <v>97534</v>
      </c>
      <c r="AB399" s="7">
        <v>96063</v>
      </c>
      <c r="AC399" s="7">
        <v>86156</v>
      </c>
      <c r="AE399" s="76">
        <f t="shared" si="72"/>
        <v>287031</v>
      </c>
      <c r="AF399" s="8">
        <f t="shared" si="73"/>
        <v>20808</v>
      </c>
      <c r="AG399" s="19">
        <f t="shared" si="74"/>
        <v>16646.400000000001</v>
      </c>
      <c r="AH399" s="19">
        <f t="shared" si="75"/>
        <v>15606</v>
      </c>
      <c r="AM399">
        <f t="shared" si="76"/>
        <v>0</v>
      </c>
      <c r="AS399">
        <f t="shared" si="77"/>
        <v>0</v>
      </c>
      <c r="AT399">
        <f t="shared" si="78"/>
        <v>0</v>
      </c>
      <c r="AU399" s="32" t="str">
        <f t="shared" si="79"/>
        <v xml:space="preserve"> </v>
      </c>
      <c r="AV399">
        <f t="shared" si="80"/>
        <v>0</v>
      </c>
      <c r="AW399" s="32" t="str">
        <f t="shared" si="81"/>
        <v xml:space="preserve"> </v>
      </c>
      <c r="AX399" s="32" t="str" cm="1">
        <f t="array" ref="AX399">_xlfn.IFS(AQ399=0," ",AW399=20%,20%,AW399=25%,25%,AW399&lt;20%,"MV",AW399=21%,"MV",AW399=22%,"MV",AW399=23%,"MV",AW399=24%,MV)</f>
        <v xml:space="preserve"> </v>
      </c>
    </row>
    <row r="400" spans="1:50">
      <c r="A400" s="3">
        <v>371</v>
      </c>
      <c r="B400" s="1" t="s">
        <v>343</v>
      </c>
      <c r="C400" s="2" t="s">
        <v>367</v>
      </c>
      <c r="D400" s="7">
        <v>25034</v>
      </c>
      <c r="E400" s="7">
        <v>568950</v>
      </c>
      <c r="F400" s="7">
        <v>484541</v>
      </c>
      <c r="G400" s="7">
        <v>622269</v>
      </c>
      <c r="H400" s="7">
        <v>28609</v>
      </c>
      <c r="I400" s="7">
        <v>2938643</v>
      </c>
      <c r="J400" s="7">
        <v>595610</v>
      </c>
      <c r="K400" s="7">
        <v>940509</v>
      </c>
      <c r="L400" s="7">
        <v>422648</v>
      </c>
      <c r="M400" s="7">
        <v>274317</v>
      </c>
      <c r="N400" s="7">
        <v>456719</v>
      </c>
      <c r="O400" s="7">
        <v>2894731</v>
      </c>
      <c r="P400" s="7">
        <v>499376</v>
      </c>
      <c r="Q400" s="7">
        <v>609524</v>
      </c>
      <c r="R400" s="7">
        <v>480721</v>
      </c>
      <c r="S400" s="7">
        <v>870493</v>
      </c>
      <c r="T400" s="7">
        <v>1903463</v>
      </c>
      <c r="U400" s="31">
        <v>559066</v>
      </c>
      <c r="V400" s="7">
        <v>833956</v>
      </c>
      <c r="W400" s="7">
        <v>387578</v>
      </c>
      <c r="X400" s="7">
        <v>741260</v>
      </c>
      <c r="Y400" s="7">
        <v>829600</v>
      </c>
      <c r="Z400" s="7">
        <v>3044682</v>
      </c>
      <c r="AA400" s="7">
        <v>975343</v>
      </c>
      <c r="AB400" s="7">
        <v>3044326</v>
      </c>
      <c r="AC400" s="7">
        <v>344620</v>
      </c>
      <c r="AE400" s="76">
        <f t="shared" si="72"/>
        <v>3044682</v>
      </c>
      <c r="AF400" s="8">
        <f t="shared" si="73"/>
        <v>25034</v>
      </c>
      <c r="AG400" s="19">
        <f t="shared" si="74"/>
        <v>20027.2</v>
      </c>
      <c r="AH400" s="19">
        <f t="shared" si="75"/>
        <v>18775.5</v>
      </c>
      <c r="AM400">
        <f t="shared" si="76"/>
        <v>0</v>
      </c>
      <c r="AS400">
        <f t="shared" si="77"/>
        <v>0</v>
      </c>
      <c r="AT400">
        <f t="shared" si="78"/>
        <v>0</v>
      </c>
      <c r="AU400" s="32" t="str">
        <f t="shared" si="79"/>
        <v xml:space="preserve"> </v>
      </c>
      <c r="AV400">
        <f t="shared" si="80"/>
        <v>0</v>
      </c>
      <c r="AW400" s="32" t="str">
        <f t="shared" si="81"/>
        <v xml:space="preserve"> </v>
      </c>
      <c r="AX400" s="32" t="str" cm="1">
        <f t="array" ref="AX400">_xlfn.IFS(AQ400=0," ",AW400=20%,20%,AW400=25%,25%,AW400&lt;20%,"MV",AW400=21%,"MV",AW400=22%,"MV",AW400=23%,"MV",AW400=24%,MV)</f>
        <v xml:space="preserve"> </v>
      </c>
    </row>
    <row r="401" spans="1:50" ht="22.5">
      <c r="A401" s="3">
        <v>372</v>
      </c>
      <c r="B401" s="1" t="s">
        <v>344</v>
      </c>
      <c r="C401" s="2" t="s">
        <v>368</v>
      </c>
      <c r="D401" s="7">
        <v>90500</v>
      </c>
      <c r="E401" s="7">
        <v>184204</v>
      </c>
      <c r="F401" s="7">
        <v>37757</v>
      </c>
      <c r="G401" s="7">
        <v>107269</v>
      </c>
      <c r="H401" s="7">
        <v>103429</v>
      </c>
      <c r="I401" s="7">
        <v>391642</v>
      </c>
      <c r="J401" s="7">
        <v>190322</v>
      </c>
      <c r="K401" s="7">
        <v>182718</v>
      </c>
      <c r="L401" s="7">
        <v>110539</v>
      </c>
      <c r="M401" s="7">
        <v>163003</v>
      </c>
      <c r="N401" s="7">
        <v>83489</v>
      </c>
      <c r="O401" s="7">
        <v>119755</v>
      </c>
      <c r="P401" s="7">
        <v>42525</v>
      </c>
      <c r="Q401" s="7">
        <v>191298</v>
      </c>
      <c r="R401" s="7">
        <v>669953</v>
      </c>
      <c r="S401" s="7">
        <v>370766</v>
      </c>
      <c r="T401" s="7">
        <v>85308</v>
      </c>
      <c r="U401" s="31">
        <v>36298</v>
      </c>
      <c r="V401" s="7">
        <v>135464</v>
      </c>
      <c r="W401" s="7">
        <v>67650</v>
      </c>
      <c r="X401" s="7">
        <v>819287</v>
      </c>
      <c r="Y401" s="7">
        <v>82162</v>
      </c>
      <c r="Z401" s="7">
        <v>125443</v>
      </c>
      <c r="AA401" s="7">
        <v>364128</v>
      </c>
      <c r="AB401" s="7">
        <v>125942</v>
      </c>
      <c r="AC401" s="7">
        <v>812786</v>
      </c>
      <c r="AE401" s="76">
        <f t="shared" si="72"/>
        <v>819287</v>
      </c>
      <c r="AF401" s="8">
        <f t="shared" si="73"/>
        <v>36298</v>
      </c>
      <c r="AG401" s="19">
        <f t="shared" si="74"/>
        <v>29038.400000000001</v>
      </c>
      <c r="AH401" s="19">
        <f t="shared" si="75"/>
        <v>27223.5</v>
      </c>
      <c r="AM401">
        <f t="shared" si="76"/>
        <v>0</v>
      </c>
      <c r="AS401">
        <f t="shared" si="77"/>
        <v>0</v>
      </c>
      <c r="AT401">
        <f t="shared" si="78"/>
        <v>0</v>
      </c>
      <c r="AU401" s="32" t="str">
        <f t="shared" si="79"/>
        <v xml:space="preserve"> </v>
      </c>
      <c r="AV401">
        <f t="shared" si="80"/>
        <v>0</v>
      </c>
      <c r="AW401" s="32" t="str">
        <f t="shared" si="81"/>
        <v xml:space="preserve"> </v>
      </c>
      <c r="AX401" s="32" t="str" cm="1">
        <f t="array" ref="AX401">_xlfn.IFS(AQ401=0," ",AW401=20%,20%,AW401=25%,25%,AW401&lt;20%,"MV",AW401=21%,"MV",AW401=22%,"MV",AW401=23%,"MV",AW401=24%,MV)</f>
        <v xml:space="preserve"> </v>
      </c>
    </row>
    <row r="402" spans="1:50">
      <c r="A402" s="3">
        <v>373</v>
      </c>
      <c r="B402" s="1" t="s">
        <v>344</v>
      </c>
      <c r="C402" s="2" t="s">
        <v>367</v>
      </c>
      <c r="D402" s="7">
        <v>90500</v>
      </c>
      <c r="E402" s="7">
        <v>1105226</v>
      </c>
      <c r="F402" s="7">
        <v>528604</v>
      </c>
      <c r="G402" s="7">
        <v>858158</v>
      </c>
      <c r="H402" s="7">
        <v>103429</v>
      </c>
      <c r="I402" s="7">
        <v>4159020</v>
      </c>
      <c r="J402" s="7">
        <v>3057503</v>
      </c>
      <c r="K402" s="7">
        <v>1198688</v>
      </c>
      <c r="L402" s="7">
        <v>2340822</v>
      </c>
      <c r="M402" s="7">
        <v>1584392</v>
      </c>
      <c r="N402" s="7">
        <v>859862</v>
      </c>
      <c r="O402" s="7">
        <v>4096872</v>
      </c>
      <c r="P402" s="7">
        <v>1020599</v>
      </c>
      <c r="Q402" s="7">
        <v>4588141</v>
      </c>
      <c r="R402" s="7">
        <v>4019711</v>
      </c>
      <c r="S402" s="7">
        <v>4449187</v>
      </c>
      <c r="T402" s="7">
        <v>2693944</v>
      </c>
      <c r="U402" s="31">
        <v>871176</v>
      </c>
      <c r="V402" s="7">
        <v>1625570</v>
      </c>
      <c r="W402" s="7">
        <v>505978</v>
      </c>
      <c r="X402" s="7">
        <v>4915726</v>
      </c>
      <c r="Y402" s="7">
        <v>1483496</v>
      </c>
      <c r="Z402" s="7">
        <v>4319220</v>
      </c>
      <c r="AA402" s="7">
        <v>3641278</v>
      </c>
      <c r="AB402" s="7">
        <v>4308591</v>
      </c>
      <c r="AC402" s="7">
        <v>3251141</v>
      </c>
      <c r="AE402" s="76">
        <f t="shared" si="72"/>
        <v>4915726</v>
      </c>
      <c r="AF402" s="8">
        <f t="shared" si="73"/>
        <v>90500</v>
      </c>
      <c r="AG402" s="19">
        <f t="shared" si="74"/>
        <v>72400</v>
      </c>
      <c r="AH402" s="19">
        <f t="shared" si="75"/>
        <v>67875</v>
      </c>
      <c r="AM402">
        <f t="shared" si="76"/>
        <v>0</v>
      </c>
      <c r="AS402">
        <f t="shared" si="77"/>
        <v>0</v>
      </c>
      <c r="AT402">
        <f t="shared" si="78"/>
        <v>0</v>
      </c>
      <c r="AU402" s="32" t="str">
        <f t="shared" si="79"/>
        <v xml:space="preserve"> </v>
      </c>
      <c r="AV402">
        <f t="shared" si="80"/>
        <v>0</v>
      </c>
      <c r="AW402" s="32" t="str">
        <f t="shared" si="81"/>
        <v xml:space="preserve"> </v>
      </c>
      <c r="AX402" s="32" t="str" cm="1">
        <f t="array" ref="AX402">_xlfn.IFS(AQ402=0," ",AW402=20%,20%,AW402=25%,25%,AW402&lt;20%,"MV",AW402=21%,"MV",AW402=22%,"MV",AW402=23%,"MV",AW402=24%,MV)</f>
        <v xml:space="preserve"> </v>
      </c>
    </row>
    <row r="403" spans="1:50" ht="22.5">
      <c r="A403" s="3">
        <v>374</v>
      </c>
      <c r="B403" s="1" t="s">
        <v>345</v>
      </c>
      <c r="C403" s="2" t="s">
        <v>368</v>
      </c>
      <c r="D403" s="7">
        <v>5778</v>
      </c>
      <c r="E403" s="7">
        <v>27092</v>
      </c>
      <c r="F403" s="7">
        <v>4829</v>
      </c>
      <c r="G403" s="7">
        <v>26822</v>
      </c>
      <c r="H403" s="7">
        <v>6603</v>
      </c>
      <c r="I403" s="7">
        <v>71644</v>
      </c>
      <c r="J403" s="7">
        <v>20015</v>
      </c>
      <c r="K403" s="7">
        <v>40760</v>
      </c>
      <c r="L403" s="7">
        <v>16256</v>
      </c>
      <c r="M403" s="7">
        <v>11794</v>
      </c>
      <c r="N403" s="7">
        <v>17167</v>
      </c>
      <c r="O403" s="7">
        <v>20164</v>
      </c>
      <c r="P403" s="7">
        <v>4811</v>
      </c>
      <c r="Q403" s="7">
        <v>6112</v>
      </c>
      <c r="R403" s="7">
        <v>43246</v>
      </c>
      <c r="S403" s="7">
        <v>19805</v>
      </c>
      <c r="T403" s="7">
        <v>14363</v>
      </c>
      <c r="U403" s="31">
        <v>8719</v>
      </c>
      <c r="V403" s="7">
        <v>12726</v>
      </c>
      <c r="W403" s="7">
        <v>8713</v>
      </c>
      <c r="X403" s="7">
        <v>146302</v>
      </c>
      <c r="Y403" s="7">
        <v>19781</v>
      </c>
      <c r="Z403" s="7">
        <v>21159</v>
      </c>
      <c r="AA403" s="7">
        <v>52018</v>
      </c>
      <c r="AB403" s="7">
        <v>21205</v>
      </c>
      <c r="AC403" s="7">
        <v>14564</v>
      </c>
      <c r="AE403" s="76">
        <f t="shared" si="72"/>
        <v>146302</v>
      </c>
      <c r="AF403" s="8">
        <f t="shared" si="73"/>
        <v>4811</v>
      </c>
      <c r="AG403" s="19">
        <f t="shared" si="74"/>
        <v>3848.8</v>
      </c>
      <c r="AH403" s="19">
        <f t="shared" si="75"/>
        <v>3608.25</v>
      </c>
      <c r="AM403">
        <f t="shared" si="76"/>
        <v>0</v>
      </c>
      <c r="AS403">
        <f t="shared" si="77"/>
        <v>0</v>
      </c>
      <c r="AT403">
        <f t="shared" si="78"/>
        <v>0</v>
      </c>
      <c r="AU403" s="32" t="str">
        <f t="shared" si="79"/>
        <v xml:space="preserve"> </v>
      </c>
      <c r="AV403">
        <f t="shared" si="80"/>
        <v>0</v>
      </c>
      <c r="AW403" s="32" t="str">
        <f t="shared" si="81"/>
        <v xml:space="preserve"> </v>
      </c>
      <c r="AX403" s="32" t="str" cm="1">
        <f t="array" ref="AX403">_xlfn.IFS(AQ403=0," ",AW403=20%,20%,AW403=25%,25%,AW403&lt;20%,"MV",AW403=21%,"MV",AW403=22%,"MV",AW403=23%,"MV",AW403=24%,MV)</f>
        <v xml:space="preserve"> </v>
      </c>
    </row>
    <row r="404" spans="1:50">
      <c r="A404" s="3">
        <v>375</v>
      </c>
      <c r="B404" s="1" t="s">
        <v>345</v>
      </c>
      <c r="C404" s="2" t="s">
        <v>367</v>
      </c>
      <c r="D404" s="7">
        <v>5778</v>
      </c>
      <c r="E404" s="7">
        <v>162557</v>
      </c>
      <c r="F404" s="7">
        <v>115886</v>
      </c>
      <c r="G404" s="7">
        <v>214575</v>
      </c>
      <c r="H404" s="7">
        <v>6603</v>
      </c>
      <c r="I404" s="7">
        <v>365159</v>
      </c>
      <c r="J404" s="7">
        <v>257335</v>
      </c>
      <c r="K404" s="7">
        <v>267399</v>
      </c>
      <c r="L404" s="7">
        <v>209244</v>
      </c>
      <c r="M404" s="7">
        <v>114631</v>
      </c>
      <c r="N404" s="7">
        <v>160216</v>
      </c>
      <c r="O404" s="7">
        <v>359703</v>
      </c>
      <c r="P404" s="7">
        <v>115481</v>
      </c>
      <c r="Q404" s="7">
        <v>146561</v>
      </c>
      <c r="R404" s="7">
        <v>172981</v>
      </c>
      <c r="S404" s="7">
        <v>158430</v>
      </c>
      <c r="T404" s="7">
        <v>236526</v>
      </c>
      <c r="U404" s="31">
        <v>209244</v>
      </c>
      <c r="V404" s="7">
        <v>152714</v>
      </c>
      <c r="W404" s="7">
        <v>99486</v>
      </c>
      <c r="X404" s="7">
        <v>292602</v>
      </c>
      <c r="Y404" s="7">
        <v>221188</v>
      </c>
      <c r="Z404" s="7">
        <v>376898</v>
      </c>
      <c r="AA404" s="7">
        <v>195068</v>
      </c>
      <c r="AB404" s="7">
        <v>378291</v>
      </c>
      <c r="AC404" s="7">
        <v>58260</v>
      </c>
      <c r="AE404" s="76">
        <f t="shared" si="72"/>
        <v>378291</v>
      </c>
      <c r="AF404" s="8">
        <f t="shared" si="73"/>
        <v>5778</v>
      </c>
      <c r="AG404" s="19">
        <f t="shared" si="74"/>
        <v>4622.3999999999996</v>
      </c>
      <c r="AH404" s="19">
        <f t="shared" si="75"/>
        <v>4333.5</v>
      </c>
      <c r="AM404">
        <f t="shared" si="76"/>
        <v>0</v>
      </c>
      <c r="AS404">
        <f t="shared" si="77"/>
        <v>0</v>
      </c>
      <c r="AT404">
        <f t="shared" si="78"/>
        <v>0</v>
      </c>
      <c r="AU404" s="32" t="str">
        <f t="shared" si="79"/>
        <v xml:space="preserve"> </v>
      </c>
      <c r="AV404">
        <f t="shared" si="80"/>
        <v>0</v>
      </c>
      <c r="AW404" s="32" t="str">
        <f t="shared" si="81"/>
        <v xml:space="preserve"> </v>
      </c>
      <c r="AX404" s="32" t="str" cm="1">
        <f t="array" ref="AX404">_xlfn.IFS(AQ404=0," ",AW404=20%,20%,AW404=25%,25%,AW404&lt;20%,"MV",AW404=21%,"MV",AW404=22%,"MV",AW404=23%,"MV",AW404=24%,MV)</f>
        <v xml:space="preserve"> </v>
      </c>
    </row>
    <row r="405" spans="1:50" ht="22.5">
      <c r="A405" s="3">
        <v>376</v>
      </c>
      <c r="B405" s="1" t="s">
        <v>346</v>
      </c>
      <c r="C405" s="2" t="s">
        <v>368</v>
      </c>
      <c r="D405" s="7">
        <v>5912</v>
      </c>
      <c r="E405" s="7">
        <v>32511</v>
      </c>
      <c r="F405" s="7">
        <v>4952</v>
      </c>
      <c r="G405" s="7">
        <v>16076</v>
      </c>
      <c r="H405" s="7">
        <v>6757</v>
      </c>
      <c r="I405" s="7">
        <v>45852</v>
      </c>
      <c r="J405" s="7">
        <v>21848</v>
      </c>
      <c r="K405" s="7">
        <v>26705</v>
      </c>
      <c r="L405" s="7">
        <v>11705</v>
      </c>
      <c r="M405" s="7">
        <v>6639</v>
      </c>
      <c r="N405" s="7">
        <v>14565</v>
      </c>
      <c r="O405" s="7">
        <v>17218</v>
      </c>
      <c r="P405" s="7">
        <v>5846</v>
      </c>
      <c r="Q405" s="7">
        <v>30820</v>
      </c>
      <c r="R405" s="7">
        <v>24313</v>
      </c>
      <c r="S405" s="7">
        <v>14492</v>
      </c>
      <c r="T405" s="7">
        <v>12265</v>
      </c>
      <c r="U405" s="31">
        <v>6495</v>
      </c>
      <c r="V405" s="7">
        <v>12817</v>
      </c>
      <c r="W405" s="7">
        <v>9364</v>
      </c>
      <c r="X405" s="7">
        <v>68274</v>
      </c>
      <c r="Y405" s="7">
        <v>9586</v>
      </c>
      <c r="Z405" s="7">
        <v>18168</v>
      </c>
      <c r="AA405" s="7">
        <v>45516</v>
      </c>
      <c r="AB405" s="7">
        <v>18108</v>
      </c>
      <c r="AC405" s="7">
        <v>15255</v>
      </c>
      <c r="AE405" s="76">
        <f t="shared" si="72"/>
        <v>68274</v>
      </c>
      <c r="AF405" s="8">
        <f t="shared" si="73"/>
        <v>4952</v>
      </c>
      <c r="AG405" s="19">
        <f t="shared" si="74"/>
        <v>3961.6</v>
      </c>
      <c r="AH405" s="19">
        <f t="shared" si="75"/>
        <v>3714</v>
      </c>
      <c r="AM405">
        <f t="shared" si="76"/>
        <v>0</v>
      </c>
      <c r="AS405">
        <f t="shared" si="77"/>
        <v>0</v>
      </c>
      <c r="AT405">
        <f t="shared" si="78"/>
        <v>0</v>
      </c>
      <c r="AU405" s="32" t="str">
        <f t="shared" si="79"/>
        <v xml:space="preserve"> </v>
      </c>
      <c r="AV405">
        <f t="shared" si="80"/>
        <v>0</v>
      </c>
      <c r="AW405" s="32" t="str">
        <f t="shared" si="81"/>
        <v xml:space="preserve"> </v>
      </c>
      <c r="AX405" s="32" t="str" cm="1">
        <f t="array" ref="AX405">_xlfn.IFS(AQ405=0," ",AW405=20%,20%,AW405=25%,25%,AW405&lt;20%,"MV",AW405=21%,"MV",AW405=22%,"MV",AW405=23%,"MV",AW405=24%,MV)</f>
        <v xml:space="preserve"> </v>
      </c>
    </row>
    <row r="406" spans="1:50">
      <c r="A406" s="3">
        <v>377</v>
      </c>
      <c r="B406" s="1" t="s">
        <v>346</v>
      </c>
      <c r="C406" s="2" t="s">
        <v>367</v>
      </c>
      <c r="D406" s="7">
        <v>5912</v>
      </c>
      <c r="E406" s="7">
        <v>195068</v>
      </c>
      <c r="F406" s="7">
        <v>118822</v>
      </c>
      <c r="G406" s="7">
        <v>128602</v>
      </c>
      <c r="H406" s="7">
        <v>6757</v>
      </c>
      <c r="I406" s="7">
        <v>245639</v>
      </c>
      <c r="J406" s="7">
        <v>176420</v>
      </c>
      <c r="K406" s="7">
        <v>175193</v>
      </c>
      <c r="L406" s="7">
        <v>105206</v>
      </c>
      <c r="M406" s="7">
        <v>64530</v>
      </c>
      <c r="N406" s="7">
        <v>121203</v>
      </c>
      <c r="O406" s="7">
        <v>241968</v>
      </c>
      <c r="P406" s="7">
        <v>140294</v>
      </c>
      <c r="Q406" s="7">
        <v>368420</v>
      </c>
      <c r="R406" s="7">
        <v>251482</v>
      </c>
      <c r="S406" s="7">
        <v>173905</v>
      </c>
      <c r="T406" s="7">
        <v>159110</v>
      </c>
      <c r="U406" s="31">
        <v>155925</v>
      </c>
      <c r="V406" s="7">
        <v>141324</v>
      </c>
      <c r="W406" s="7">
        <v>114309</v>
      </c>
      <c r="X406" s="7">
        <v>136547</v>
      </c>
      <c r="Y406" s="7">
        <v>112029</v>
      </c>
      <c r="Z406" s="7">
        <v>253601</v>
      </c>
      <c r="AA406" s="7">
        <v>221078</v>
      </c>
      <c r="AB406" s="7">
        <v>254474</v>
      </c>
      <c r="AC406" s="7">
        <v>61021</v>
      </c>
      <c r="AE406" s="76">
        <f t="shared" si="72"/>
        <v>368420</v>
      </c>
      <c r="AF406" s="8">
        <f t="shared" si="73"/>
        <v>5912</v>
      </c>
      <c r="AG406" s="19">
        <f t="shared" si="74"/>
        <v>4729.6000000000004</v>
      </c>
      <c r="AH406" s="19">
        <f t="shared" si="75"/>
        <v>4434</v>
      </c>
      <c r="AM406">
        <f t="shared" si="76"/>
        <v>0</v>
      </c>
      <c r="AS406">
        <f t="shared" si="77"/>
        <v>0</v>
      </c>
      <c r="AT406">
        <f t="shared" si="78"/>
        <v>0</v>
      </c>
      <c r="AU406" s="32" t="str">
        <f t="shared" si="79"/>
        <v xml:space="preserve"> </v>
      </c>
      <c r="AV406">
        <f t="shared" si="80"/>
        <v>0</v>
      </c>
      <c r="AW406" s="32" t="str">
        <f t="shared" si="81"/>
        <v xml:space="preserve"> </v>
      </c>
      <c r="AX406" s="32" t="str" cm="1">
        <f t="array" ref="AX406">_xlfn.IFS(AQ406=0," ",AW406=20%,20%,AW406=25%,25%,AW406&lt;20%,"MV",AW406=21%,"MV",AW406=22%,"MV",AW406=23%,"MV",AW406=24%,MV)</f>
        <v xml:space="preserve"> </v>
      </c>
    </row>
    <row r="407" spans="1:50">
      <c r="A407" s="3">
        <v>378</v>
      </c>
      <c r="B407" s="1" t="s">
        <v>347</v>
      </c>
      <c r="C407" s="2" t="s">
        <v>367</v>
      </c>
      <c r="D407" s="7">
        <v>9330</v>
      </c>
      <c r="E407" s="7">
        <v>325114</v>
      </c>
      <c r="F407" s="7">
        <v>261997</v>
      </c>
      <c r="G407" s="7">
        <v>527140</v>
      </c>
      <c r="H407" s="7">
        <v>10664</v>
      </c>
      <c r="I407" s="7">
        <v>780350</v>
      </c>
      <c r="J407" s="7">
        <v>291822</v>
      </c>
      <c r="K407" s="7">
        <v>570009</v>
      </c>
      <c r="L407" s="7">
        <v>277647</v>
      </c>
      <c r="M407" s="7">
        <v>137203</v>
      </c>
      <c r="N407" s="7">
        <v>104556</v>
      </c>
      <c r="O407" s="7">
        <v>768690</v>
      </c>
      <c r="P407" s="7">
        <v>198189</v>
      </c>
      <c r="Q407" s="7">
        <v>722793</v>
      </c>
      <c r="R407" s="7">
        <v>421997</v>
      </c>
      <c r="S407" s="7">
        <v>773771</v>
      </c>
      <c r="T407" s="7">
        <v>505462</v>
      </c>
      <c r="U407" s="31">
        <v>279598</v>
      </c>
      <c r="V407" s="7">
        <v>386886</v>
      </c>
      <c r="W407" s="7">
        <v>88248</v>
      </c>
      <c r="X407" s="7">
        <v>799781</v>
      </c>
      <c r="Y407" s="7">
        <v>238611</v>
      </c>
      <c r="Z407" s="7">
        <v>805308</v>
      </c>
      <c r="AA407" s="7">
        <v>650229</v>
      </c>
      <c r="AB407" s="7">
        <v>808415</v>
      </c>
      <c r="AC407" s="7">
        <v>31574</v>
      </c>
      <c r="AE407" s="76">
        <f t="shared" si="72"/>
        <v>808415</v>
      </c>
      <c r="AF407" s="8">
        <f t="shared" si="73"/>
        <v>9330</v>
      </c>
      <c r="AG407" s="19">
        <f t="shared" si="74"/>
        <v>7464</v>
      </c>
      <c r="AH407" s="19">
        <f t="shared" si="75"/>
        <v>6997.5</v>
      </c>
      <c r="AM407">
        <f t="shared" si="76"/>
        <v>0</v>
      </c>
      <c r="AS407">
        <f t="shared" si="77"/>
        <v>0</v>
      </c>
      <c r="AT407">
        <f t="shared" si="78"/>
        <v>0</v>
      </c>
      <c r="AU407" s="32" t="str">
        <f t="shared" si="79"/>
        <v xml:space="preserve"> </v>
      </c>
      <c r="AV407">
        <f t="shared" si="80"/>
        <v>0</v>
      </c>
      <c r="AW407" s="32" t="str">
        <f t="shared" si="81"/>
        <v xml:space="preserve"> </v>
      </c>
      <c r="AX407" s="32" t="str" cm="1">
        <f t="array" ref="AX407">_xlfn.IFS(AQ407=0," ",AW407=20%,20%,AW407=25%,25%,AW407&lt;20%,"MV",AW407=21%,"MV",AW407=22%,"MV",AW407=23%,"MV",AW407=24%,MV)</f>
        <v xml:space="preserve"> </v>
      </c>
    </row>
    <row r="408" spans="1:50">
      <c r="A408" s="3">
        <v>379</v>
      </c>
      <c r="B408" s="1" t="s">
        <v>348</v>
      </c>
      <c r="C408" s="2" t="s">
        <v>367</v>
      </c>
      <c r="D408" s="7">
        <v>12972</v>
      </c>
      <c r="E408" s="7">
        <v>390137</v>
      </c>
      <c r="F408" s="7">
        <v>311810</v>
      </c>
      <c r="G408" s="7">
        <v>636573</v>
      </c>
      <c r="H408" s="7">
        <v>14826</v>
      </c>
      <c r="I408" s="7">
        <v>911956</v>
      </c>
      <c r="J408" s="7">
        <v>338249</v>
      </c>
      <c r="K408" s="7">
        <v>636254</v>
      </c>
      <c r="L408" s="7">
        <v>277647</v>
      </c>
      <c r="M408" s="7">
        <v>137203</v>
      </c>
      <c r="N408" s="7">
        <v>130565</v>
      </c>
      <c r="O408" s="7">
        <v>898329</v>
      </c>
      <c r="P408" s="7">
        <v>333177</v>
      </c>
      <c r="Q408" s="7">
        <v>703937</v>
      </c>
      <c r="R408" s="7">
        <v>836701</v>
      </c>
      <c r="S408" s="7">
        <v>870493</v>
      </c>
      <c r="T408" s="7">
        <v>590705</v>
      </c>
      <c r="U408" s="31">
        <v>430321</v>
      </c>
      <c r="V408" s="7">
        <v>412034</v>
      </c>
      <c r="W408" s="7">
        <v>102696</v>
      </c>
      <c r="X408" s="7">
        <v>959737</v>
      </c>
      <c r="Y408" s="7">
        <v>328651</v>
      </c>
      <c r="Z408" s="7">
        <v>945328</v>
      </c>
      <c r="AA408" s="7">
        <v>780274</v>
      </c>
      <c r="AB408" s="7">
        <v>944752</v>
      </c>
      <c r="AC408" s="7">
        <v>44978</v>
      </c>
      <c r="AE408" s="76">
        <f t="shared" si="72"/>
        <v>959737</v>
      </c>
      <c r="AF408" s="8">
        <f t="shared" si="73"/>
        <v>12972</v>
      </c>
      <c r="AG408" s="19">
        <f t="shared" si="74"/>
        <v>10377.6</v>
      </c>
      <c r="AH408" s="19">
        <f t="shared" si="75"/>
        <v>9729</v>
      </c>
      <c r="AK408">
        <v>1</v>
      </c>
      <c r="AL408" s="24">
        <v>1</v>
      </c>
      <c r="AM408">
        <f t="shared" si="76"/>
        <v>0</v>
      </c>
      <c r="AO408" s="80">
        <v>10377.6</v>
      </c>
      <c r="AP408" s="83">
        <f>AO408/AK408</f>
        <v>10377.6</v>
      </c>
      <c r="AQ408" s="28">
        <v>10377.6</v>
      </c>
      <c r="AR408" s="85">
        <f>AP408-AQ408</f>
        <v>0</v>
      </c>
      <c r="AS408">
        <f t="shared" si="77"/>
        <v>430321</v>
      </c>
      <c r="AT408">
        <f t="shared" si="78"/>
        <v>419943.4</v>
      </c>
      <c r="AU408" s="32">
        <f t="shared" si="79"/>
        <v>0.97588404934920681</v>
      </c>
      <c r="AV408">
        <f t="shared" si="80"/>
        <v>10377.6</v>
      </c>
      <c r="AW408" s="32">
        <f t="shared" si="81"/>
        <v>0.2</v>
      </c>
      <c r="AX408" s="32" cm="1">
        <f t="array" ref="AX408">_xlfn.IFS(AQ408=0," ",AW408=20%,20%,AW408=25%,25%,AW408&lt;20%,"MV",AW408=21%,"MV",AW408=22%,"MV",AW408=23%,"MV",AW408=24%,MV)</f>
        <v>0.2</v>
      </c>
    </row>
    <row r="409" spans="1:50" ht="22.5">
      <c r="A409" s="3">
        <v>380</v>
      </c>
      <c r="B409" s="1" t="s">
        <v>349</v>
      </c>
      <c r="C409" s="2" t="s">
        <v>368</v>
      </c>
      <c r="D409" s="7">
        <v>37643</v>
      </c>
      <c r="E409" s="7">
        <v>81279</v>
      </c>
      <c r="F409" s="7">
        <v>22333</v>
      </c>
      <c r="G409" s="7">
        <v>131129</v>
      </c>
      <c r="H409" s="7">
        <v>43019</v>
      </c>
      <c r="I409" s="7">
        <v>99734</v>
      </c>
      <c r="J409" s="7">
        <v>138499</v>
      </c>
      <c r="K409" s="7">
        <v>237629</v>
      </c>
      <c r="L409" s="7">
        <v>84529</v>
      </c>
      <c r="M409" s="7">
        <v>95041</v>
      </c>
      <c r="N409" s="7">
        <v>53059</v>
      </c>
      <c r="O409" s="7">
        <v>98245</v>
      </c>
      <c r="P409" s="7">
        <v>24702</v>
      </c>
      <c r="Q409" s="7">
        <v>53188</v>
      </c>
      <c r="R409" s="7">
        <v>108718</v>
      </c>
      <c r="S409" s="7">
        <v>84406</v>
      </c>
      <c r="T409" s="7">
        <v>69984</v>
      </c>
      <c r="U409" s="31">
        <v>48219</v>
      </c>
      <c r="V409" s="7">
        <v>103798</v>
      </c>
      <c r="W409" s="7">
        <v>29913</v>
      </c>
      <c r="X409" s="7">
        <v>312109</v>
      </c>
      <c r="Y409" s="7">
        <v>62384</v>
      </c>
      <c r="Z409" s="7">
        <v>103321</v>
      </c>
      <c r="AA409" s="7">
        <v>195068</v>
      </c>
      <c r="AB409" s="7">
        <v>103320</v>
      </c>
      <c r="AC409" s="7">
        <v>276347</v>
      </c>
      <c r="AE409" s="76">
        <f t="shared" si="72"/>
        <v>312109</v>
      </c>
      <c r="AF409" s="8">
        <f t="shared" si="73"/>
        <v>22333</v>
      </c>
      <c r="AG409" s="19">
        <f t="shared" si="74"/>
        <v>17866.400000000001</v>
      </c>
      <c r="AH409" s="19">
        <f t="shared" si="75"/>
        <v>16749.75</v>
      </c>
      <c r="AM409">
        <f t="shared" si="76"/>
        <v>0</v>
      </c>
      <c r="AS409">
        <f t="shared" si="77"/>
        <v>0</v>
      </c>
      <c r="AT409">
        <f t="shared" si="78"/>
        <v>0</v>
      </c>
      <c r="AU409" s="32" t="str">
        <f t="shared" si="79"/>
        <v xml:space="preserve"> </v>
      </c>
      <c r="AV409">
        <f t="shared" si="80"/>
        <v>0</v>
      </c>
      <c r="AW409" s="32" t="str">
        <f t="shared" si="81"/>
        <v xml:space="preserve"> </v>
      </c>
      <c r="AX409" s="32" t="str" cm="1">
        <f t="array" ref="AX409">_xlfn.IFS(AQ409=0," ",AW409=20%,20%,AW409=25%,25%,AW409&lt;20%,"MV",AW409=21%,"MV",AW409=22%,"MV",AW409=23%,"MV",AW409=24%,MV)</f>
        <v xml:space="preserve"> </v>
      </c>
    </row>
    <row r="410" spans="1:50">
      <c r="A410" s="3">
        <v>381</v>
      </c>
      <c r="B410" s="1" t="s">
        <v>349</v>
      </c>
      <c r="C410" s="2" t="s">
        <v>367</v>
      </c>
      <c r="D410" s="7">
        <v>37643</v>
      </c>
      <c r="E410" s="7">
        <v>975343</v>
      </c>
      <c r="F410" s="7">
        <v>803994</v>
      </c>
      <c r="G410" s="7">
        <v>1573552</v>
      </c>
      <c r="H410" s="7">
        <v>43019</v>
      </c>
      <c r="I410" s="7">
        <v>2338486</v>
      </c>
      <c r="J410" s="7">
        <v>1744302</v>
      </c>
      <c r="K410" s="7">
        <v>2200974</v>
      </c>
      <c r="L410" s="7">
        <v>1388627</v>
      </c>
      <c r="M410" s="7">
        <v>923805</v>
      </c>
      <c r="N410" s="7">
        <v>786516</v>
      </c>
      <c r="O410" s="7">
        <v>2303542</v>
      </c>
      <c r="P410" s="7">
        <v>592851</v>
      </c>
      <c r="Q410" s="7">
        <v>1910760</v>
      </c>
      <c r="R410" s="7">
        <v>1304618</v>
      </c>
      <c r="S410" s="7">
        <v>2532169</v>
      </c>
      <c r="T410" s="7">
        <v>1514720</v>
      </c>
      <c r="U410" s="31">
        <v>1157277</v>
      </c>
      <c r="V410" s="7">
        <v>1599773</v>
      </c>
      <c r="W410" s="7">
        <v>999922</v>
      </c>
      <c r="X410" s="7">
        <v>1872658</v>
      </c>
      <c r="Y410" s="7">
        <v>1475889</v>
      </c>
      <c r="Z410" s="7">
        <v>2422477</v>
      </c>
      <c r="AA410" s="7">
        <v>1950685</v>
      </c>
      <c r="AB410" s="7">
        <v>2422585</v>
      </c>
      <c r="AC410" s="7">
        <v>1105388</v>
      </c>
      <c r="AE410" s="76">
        <f t="shared" si="72"/>
        <v>2532169</v>
      </c>
      <c r="AF410" s="8">
        <f t="shared" si="73"/>
        <v>37643</v>
      </c>
      <c r="AG410" s="19">
        <f t="shared" si="74"/>
        <v>30114.400000000001</v>
      </c>
      <c r="AH410" s="19">
        <f t="shared" si="75"/>
        <v>28232.25</v>
      </c>
      <c r="AM410">
        <f t="shared" si="76"/>
        <v>0</v>
      </c>
      <c r="AS410">
        <f t="shared" si="77"/>
        <v>0</v>
      </c>
      <c r="AT410">
        <f t="shared" si="78"/>
        <v>0</v>
      </c>
      <c r="AU410" s="32" t="str">
        <f t="shared" si="79"/>
        <v xml:space="preserve"> </v>
      </c>
      <c r="AV410">
        <f t="shared" si="80"/>
        <v>0</v>
      </c>
      <c r="AW410" s="32" t="str">
        <f t="shared" si="81"/>
        <v xml:space="preserve"> </v>
      </c>
      <c r="AX410" s="32" t="str" cm="1">
        <f t="array" ref="AX410">_xlfn.IFS(AQ410=0," ",AW410=20%,20%,AW410=25%,25%,AW410&lt;20%,"MV",AW410=21%,"MV",AW410=22%,"MV",AW410=23%,"MV",AW410=24%,MV)</f>
        <v xml:space="preserve"> </v>
      </c>
    </row>
    <row r="411" spans="1:50" ht="22.5">
      <c r="A411" s="3">
        <v>382</v>
      </c>
      <c r="B411" s="1" t="s">
        <v>350</v>
      </c>
      <c r="C411" s="2" t="s">
        <v>368</v>
      </c>
      <c r="D411" s="7">
        <v>72597</v>
      </c>
      <c r="E411" s="7">
        <v>135465</v>
      </c>
      <c r="F411" s="7">
        <v>37535</v>
      </c>
      <c r="G411" s="7">
        <v>149009</v>
      </c>
      <c r="H411" s="7">
        <v>82969</v>
      </c>
      <c r="I411" s="7">
        <v>186846</v>
      </c>
      <c r="J411" s="7">
        <v>258662</v>
      </c>
      <c r="K411" s="7">
        <v>441813</v>
      </c>
      <c r="L411" s="7">
        <v>3628273</v>
      </c>
      <c r="M411" s="7">
        <v>184233</v>
      </c>
      <c r="N411" s="7">
        <v>95713</v>
      </c>
      <c r="O411" s="7">
        <v>184053</v>
      </c>
      <c r="P411" s="7">
        <v>45184</v>
      </c>
      <c r="Q411" s="7">
        <v>98705</v>
      </c>
      <c r="R411" s="7">
        <v>202082</v>
      </c>
      <c r="S411" s="7">
        <v>99752</v>
      </c>
      <c r="T411" s="7">
        <v>131113</v>
      </c>
      <c r="U411" s="31">
        <v>79057</v>
      </c>
      <c r="V411" s="7">
        <v>274044</v>
      </c>
      <c r="W411" s="7">
        <v>70869</v>
      </c>
      <c r="X411" s="7">
        <v>551068</v>
      </c>
      <c r="Y411" s="7">
        <v>104986</v>
      </c>
      <c r="Z411" s="7">
        <v>193833</v>
      </c>
      <c r="AA411" s="7">
        <v>325114</v>
      </c>
      <c r="AB411" s="7">
        <v>193565</v>
      </c>
      <c r="AC411" s="7">
        <v>422648</v>
      </c>
      <c r="AE411" s="76">
        <f t="shared" si="72"/>
        <v>3628273</v>
      </c>
      <c r="AF411" s="8">
        <f t="shared" si="73"/>
        <v>37535</v>
      </c>
      <c r="AG411" s="19">
        <f t="shared" si="74"/>
        <v>30028</v>
      </c>
      <c r="AH411" s="19">
        <f t="shared" si="75"/>
        <v>28151.25</v>
      </c>
      <c r="AK411">
        <v>1</v>
      </c>
      <c r="AL411" s="24">
        <v>1</v>
      </c>
      <c r="AM411">
        <f t="shared" si="76"/>
        <v>0</v>
      </c>
      <c r="AO411" s="80">
        <v>28151.25</v>
      </c>
      <c r="AP411" s="83">
        <f>AO411/AK411</f>
        <v>28151.25</v>
      </c>
      <c r="AQ411" s="28">
        <v>28151.25</v>
      </c>
      <c r="AR411" s="85">
        <f>AP411-AQ411</f>
        <v>0</v>
      </c>
      <c r="AS411">
        <f t="shared" si="77"/>
        <v>79057</v>
      </c>
      <c r="AT411">
        <f t="shared" si="78"/>
        <v>50905.75</v>
      </c>
      <c r="AU411" s="32">
        <f t="shared" si="79"/>
        <v>0.64391198755328438</v>
      </c>
      <c r="AV411">
        <f t="shared" si="80"/>
        <v>28151.25</v>
      </c>
      <c r="AW411" s="32">
        <f t="shared" si="81"/>
        <v>0.25</v>
      </c>
      <c r="AX411" s="32" cm="1">
        <f t="array" ref="AX411">_xlfn.IFS(AQ411=0," ",AW411=20%,20%,AW411=25%,25%,AW411&lt;20%,"MV",AW411=21%,"MV",AW411=22%,"MV",AW411=23%,"MV",AW411=24%,MV)</f>
        <v>0.25</v>
      </c>
    </row>
    <row r="412" spans="1:50">
      <c r="A412" s="3">
        <v>383</v>
      </c>
      <c r="B412" s="1" t="s">
        <v>350</v>
      </c>
      <c r="C412" s="2" t="s">
        <v>367</v>
      </c>
      <c r="D412" s="7">
        <v>72597</v>
      </c>
      <c r="E412" s="7">
        <v>1625570</v>
      </c>
      <c r="F412" s="7">
        <v>1351251</v>
      </c>
      <c r="G412" s="7">
        <v>1788128</v>
      </c>
      <c r="H412" s="7">
        <v>82969</v>
      </c>
      <c r="I412" s="7">
        <v>4128891</v>
      </c>
      <c r="J412" s="7">
        <v>3155661</v>
      </c>
      <c r="K412" s="7">
        <v>4092192</v>
      </c>
      <c r="L412" s="7">
        <v>195068</v>
      </c>
      <c r="M412" s="7">
        <v>1790728</v>
      </c>
      <c r="N412" s="7">
        <v>1578234</v>
      </c>
      <c r="O412" s="7">
        <v>4067194</v>
      </c>
      <c r="P412" s="7">
        <v>1084425</v>
      </c>
      <c r="Q412" s="7">
        <v>3551547</v>
      </c>
      <c r="R412" s="7">
        <v>2424987</v>
      </c>
      <c r="S412" s="7">
        <v>2992562</v>
      </c>
      <c r="T412" s="7">
        <v>2674428</v>
      </c>
      <c r="U412" s="31">
        <v>1897366</v>
      </c>
      <c r="V412" s="7">
        <v>6577059</v>
      </c>
      <c r="W412" s="7">
        <v>1283550</v>
      </c>
      <c r="X412" s="7">
        <v>3306411</v>
      </c>
      <c r="Y412" s="7">
        <v>2510532</v>
      </c>
      <c r="Z412" s="7">
        <v>4277539</v>
      </c>
      <c r="AA412" s="7">
        <v>3251141</v>
      </c>
      <c r="AB412" s="7">
        <v>4277377</v>
      </c>
      <c r="AC412" s="7">
        <v>1690593</v>
      </c>
      <c r="AE412" s="76">
        <f t="shared" si="72"/>
        <v>6577059</v>
      </c>
      <c r="AF412" s="8">
        <f t="shared" si="73"/>
        <v>72597</v>
      </c>
      <c r="AG412" s="19">
        <f t="shared" si="74"/>
        <v>58077.599999999999</v>
      </c>
      <c r="AH412" s="19">
        <f t="shared" si="75"/>
        <v>54447.75</v>
      </c>
      <c r="AM412">
        <f t="shared" si="76"/>
        <v>0</v>
      </c>
      <c r="AS412">
        <f t="shared" si="77"/>
        <v>0</v>
      </c>
      <c r="AT412">
        <f t="shared" si="78"/>
        <v>0</v>
      </c>
      <c r="AU412" s="32" t="str">
        <f t="shared" si="79"/>
        <v xml:space="preserve"> </v>
      </c>
      <c r="AV412">
        <f t="shared" si="80"/>
        <v>0</v>
      </c>
      <c r="AW412" s="32" t="str">
        <f t="shared" si="81"/>
        <v xml:space="preserve"> </v>
      </c>
      <c r="AX412" s="32" t="str" cm="1">
        <f t="array" ref="AX412">_xlfn.IFS(AQ412=0," ",AW412=20%,20%,AW412=25%,25%,AW412&lt;20%,"MV",AW412=21%,"MV",AW412=22%,"MV",AW412=23%,"MV",AW412=24%,MV)</f>
        <v xml:space="preserve"> </v>
      </c>
    </row>
    <row r="413" spans="1:50" ht="22.5">
      <c r="A413" s="3">
        <v>384</v>
      </c>
      <c r="B413" s="1" t="s">
        <v>351</v>
      </c>
      <c r="C413" s="2" t="s">
        <v>368</v>
      </c>
      <c r="D413" s="7">
        <v>95720</v>
      </c>
      <c r="E413" s="7">
        <v>298022</v>
      </c>
      <c r="F413" s="7">
        <v>103044</v>
      </c>
      <c r="G413" s="7">
        <v>128150</v>
      </c>
      <c r="H413" s="7">
        <v>109395</v>
      </c>
      <c r="I413" s="7">
        <v>272934</v>
      </c>
      <c r="J413" s="7">
        <v>351123</v>
      </c>
      <c r="K413" s="7">
        <v>615424</v>
      </c>
      <c r="L413" s="7">
        <v>338119</v>
      </c>
      <c r="M413" s="7">
        <v>241668</v>
      </c>
      <c r="N413" s="7">
        <v>299624</v>
      </c>
      <c r="O413" s="7">
        <v>268853</v>
      </c>
      <c r="P413" s="7">
        <v>188826</v>
      </c>
      <c r="Q413" s="7">
        <v>137199</v>
      </c>
      <c r="R413" s="7">
        <v>280930</v>
      </c>
      <c r="S413" s="7">
        <v>119576</v>
      </c>
      <c r="T413" s="7">
        <v>191521</v>
      </c>
      <c r="U413" s="31">
        <v>176103</v>
      </c>
      <c r="V413" s="7">
        <v>227938</v>
      </c>
      <c r="W413" s="7">
        <v>127475</v>
      </c>
      <c r="X413" s="7">
        <v>769220</v>
      </c>
      <c r="Y413" s="7">
        <v>121723</v>
      </c>
      <c r="Z413" s="7">
        <v>283383</v>
      </c>
      <c r="AA413" s="7">
        <v>390137</v>
      </c>
      <c r="AB413" s="7">
        <v>282748</v>
      </c>
      <c r="AC413" s="7">
        <v>91090</v>
      </c>
      <c r="AE413" s="76">
        <f t="shared" si="72"/>
        <v>769220</v>
      </c>
      <c r="AF413" s="8">
        <f t="shared" si="73"/>
        <v>91090</v>
      </c>
      <c r="AG413" s="19">
        <f t="shared" si="74"/>
        <v>72872</v>
      </c>
      <c r="AH413" s="19">
        <f t="shared" si="75"/>
        <v>68317.5</v>
      </c>
      <c r="AK413">
        <v>2</v>
      </c>
      <c r="AL413" s="24">
        <v>2</v>
      </c>
      <c r="AM413">
        <f t="shared" si="76"/>
        <v>0</v>
      </c>
      <c r="AO413" s="80">
        <v>136635</v>
      </c>
      <c r="AP413" s="83">
        <f>AO413/AK413</f>
        <v>68317.5</v>
      </c>
      <c r="AQ413" s="28">
        <v>68317.5</v>
      </c>
      <c r="AR413" s="85">
        <f>AP413-AQ413</f>
        <v>0</v>
      </c>
      <c r="AS413">
        <f t="shared" si="77"/>
        <v>176103</v>
      </c>
      <c r="AT413">
        <f t="shared" si="78"/>
        <v>107785.5</v>
      </c>
      <c r="AU413" s="32">
        <f t="shared" si="79"/>
        <v>0.61205941977138378</v>
      </c>
      <c r="AV413">
        <f t="shared" si="80"/>
        <v>136635</v>
      </c>
      <c r="AW413" s="32">
        <f t="shared" si="81"/>
        <v>0.25</v>
      </c>
      <c r="AX413" s="32" cm="1">
        <f t="array" ref="AX413">_xlfn.IFS(AQ413=0," ",AW413=20%,20%,AW413=25%,25%,AW413&lt;20%,"MV",AW413=21%,"MV",AW413=22%,"MV",AW413=23%,"MV",AW413=24%,MV)</f>
        <v>0.25</v>
      </c>
    </row>
    <row r="414" spans="1:50">
      <c r="A414" s="3">
        <v>385</v>
      </c>
      <c r="B414" s="1" t="s">
        <v>351</v>
      </c>
      <c r="C414" s="2" t="s">
        <v>367</v>
      </c>
      <c r="D414" s="7">
        <v>95720</v>
      </c>
      <c r="E414" s="7">
        <v>3576255</v>
      </c>
      <c r="F414" s="7">
        <v>4946138</v>
      </c>
      <c r="G414" s="7">
        <v>3075580</v>
      </c>
      <c r="H414" s="7">
        <v>109395</v>
      </c>
      <c r="I414" s="7">
        <v>5763394</v>
      </c>
      <c r="J414" s="7">
        <v>4577607</v>
      </c>
      <c r="K414" s="7">
        <v>5700221</v>
      </c>
      <c r="L414" s="7">
        <v>6476273</v>
      </c>
      <c r="M414" s="7">
        <v>2349015</v>
      </c>
      <c r="N414" s="7">
        <v>6541816</v>
      </c>
      <c r="O414" s="7">
        <v>5677275</v>
      </c>
      <c r="P414" s="7">
        <v>4531831</v>
      </c>
      <c r="Q414" s="7">
        <v>4937313</v>
      </c>
      <c r="R414" s="7">
        <v>3371178</v>
      </c>
      <c r="S414" s="7">
        <v>4304686</v>
      </c>
      <c r="T414" s="7">
        <v>3733154</v>
      </c>
      <c r="U414" s="31">
        <v>4226484</v>
      </c>
      <c r="V414" s="7">
        <v>4836072</v>
      </c>
      <c r="W414" s="7">
        <v>2949436</v>
      </c>
      <c r="X414" s="7">
        <v>4615321</v>
      </c>
      <c r="Y414" s="7">
        <v>3599949</v>
      </c>
      <c r="Z414" s="7">
        <v>5989733</v>
      </c>
      <c r="AA414" s="7">
        <v>3901369</v>
      </c>
      <c r="AB414" s="7">
        <v>5970662</v>
      </c>
      <c r="AC414" s="7">
        <v>364360</v>
      </c>
      <c r="AE414" s="76">
        <f t="shared" ref="AE414:AE436" si="82">MAX(D414:AC414)</f>
        <v>6541816</v>
      </c>
      <c r="AF414" s="8">
        <f t="shared" ref="AF414:AF436" si="83">MIN(D414:AC414)</f>
        <v>95720</v>
      </c>
      <c r="AG414" s="19">
        <f t="shared" ref="AG414:AG436" si="84">AF414-(AF414*$AG$3)</f>
        <v>76576</v>
      </c>
      <c r="AH414" s="19">
        <f t="shared" ref="AH414:AH436" si="85">AF414-(AF414*$AH$3)</f>
        <v>71790</v>
      </c>
      <c r="AM414">
        <f t="shared" si="76"/>
        <v>0</v>
      </c>
      <c r="AS414">
        <f t="shared" si="77"/>
        <v>0</v>
      </c>
      <c r="AT414">
        <f t="shared" si="78"/>
        <v>0</v>
      </c>
      <c r="AU414" s="32" t="str">
        <f t="shared" si="79"/>
        <v xml:space="preserve"> </v>
      </c>
      <c r="AV414">
        <f t="shared" si="80"/>
        <v>0</v>
      </c>
      <c r="AW414" s="32" t="str">
        <f t="shared" si="81"/>
        <v xml:space="preserve"> </v>
      </c>
      <c r="AX414" s="32" t="str" cm="1">
        <f t="array" ref="AX414">_xlfn.IFS(AQ414=0," ",AW414=20%,20%,AW414=25%,25%,AW414&lt;20%,"MV",AW414=21%,"MV",AW414=22%,"MV",AW414=23%,"MV",AW414=24%,MV)</f>
        <v xml:space="preserve"> </v>
      </c>
    </row>
    <row r="415" spans="1:50" ht="22.5">
      <c r="A415" s="3">
        <v>386</v>
      </c>
      <c r="B415" s="1" t="s">
        <v>352</v>
      </c>
      <c r="C415" s="2" t="s">
        <v>368</v>
      </c>
      <c r="D415" s="7">
        <v>104459</v>
      </c>
      <c r="E415" s="7">
        <v>379301</v>
      </c>
      <c r="F415" s="7">
        <v>105775</v>
      </c>
      <c r="G415" s="7">
        <v>134110</v>
      </c>
      <c r="H415" s="7">
        <v>119382</v>
      </c>
      <c r="I415" s="7">
        <v>284305</v>
      </c>
      <c r="J415" s="7">
        <v>374532</v>
      </c>
      <c r="K415" s="7">
        <v>641706</v>
      </c>
      <c r="L415" s="7">
        <v>338119</v>
      </c>
      <c r="M415" s="7">
        <v>263885</v>
      </c>
      <c r="N415" s="7">
        <v>299624</v>
      </c>
      <c r="O415" s="7">
        <v>280057</v>
      </c>
      <c r="P415" s="7">
        <v>227514</v>
      </c>
      <c r="Q415" s="7">
        <v>143310</v>
      </c>
      <c r="R415" s="7">
        <v>293329</v>
      </c>
      <c r="S415" s="7">
        <v>124689</v>
      </c>
      <c r="T415" s="7">
        <v>199501</v>
      </c>
      <c r="U415" s="31">
        <v>197773</v>
      </c>
      <c r="V415" s="7">
        <v>238127</v>
      </c>
      <c r="W415" s="7">
        <v>145650</v>
      </c>
      <c r="X415" s="7">
        <v>829041</v>
      </c>
      <c r="Y415" s="7">
        <v>129331</v>
      </c>
      <c r="Z415" s="7">
        <v>294371</v>
      </c>
      <c r="AA415" s="7">
        <v>455159</v>
      </c>
      <c r="AB415" s="7">
        <v>294529</v>
      </c>
      <c r="AC415" s="7">
        <v>97534</v>
      </c>
      <c r="AE415" s="76">
        <f t="shared" si="82"/>
        <v>829041</v>
      </c>
      <c r="AF415" s="8">
        <f t="shared" si="83"/>
        <v>97534</v>
      </c>
      <c r="AG415" s="19">
        <f t="shared" si="84"/>
        <v>78027.199999999997</v>
      </c>
      <c r="AH415" s="19">
        <f t="shared" si="85"/>
        <v>73150.5</v>
      </c>
      <c r="AM415">
        <f t="shared" si="76"/>
        <v>0</v>
      </c>
      <c r="AS415">
        <f t="shared" si="77"/>
        <v>0</v>
      </c>
      <c r="AT415">
        <f t="shared" si="78"/>
        <v>0</v>
      </c>
      <c r="AU415" s="32" t="str">
        <f t="shared" si="79"/>
        <v xml:space="preserve"> </v>
      </c>
      <c r="AV415">
        <f t="shared" si="80"/>
        <v>0</v>
      </c>
      <c r="AW415" s="32" t="str">
        <f t="shared" si="81"/>
        <v xml:space="preserve"> </v>
      </c>
      <c r="AX415" s="32" t="str" cm="1">
        <f t="array" ref="AX415">_xlfn.IFS(AQ415=0," ",AW415=20%,20%,AW415=25%,25%,AW415&lt;20%,"MV",AW415=21%,"MV",AW415=22%,"MV",AW415=23%,"MV",AW415=24%,MV)</f>
        <v xml:space="preserve"> </v>
      </c>
    </row>
    <row r="416" spans="1:50">
      <c r="A416" s="3">
        <v>387</v>
      </c>
      <c r="B416" s="1" t="s">
        <v>352</v>
      </c>
      <c r="C416" s="2" t="s">
        <v>367</v>
      </c>
      <c r="D416" s="7">
        <v>104459</v>
      </c>
      <c r="E416" s="7">
        <v>4551598</v>
      </c>
      <c r="F416" s="7">
        <v>5077223</v>
      </c>
      <c r="G416" s="7">
        <v>3218630</v>
      </c>
      <c r="H416" s="7">
        <v>119382</v>
      </c>
      <c r="I416" s="7">
        <v>6211604</v>
      </c>
      <c r="J416" s="7">
        <v>4770335</v>
      </c>
      <c r="K416" s="7">
        <v>5943647</v>
      </c>
      <c r="L416" s="7">
        <v>6476273</v>
      </c>
      <c r="M416" s="7">
        <v>2564955</v>
      </c>
      <c r="N416" s="7">
        <v>6541816</v>
      </c>
      <c r="O416" s="7">
        <v>6118785</v>
      </c>
      <c r="P416" s="7">
        <v>5460358</v>
      </c>
      <c r="Q416" s="7">
        <v>5155140</v>
      </c>
      <c r="R416" s="7">
        <v>3519951</v>
      </c>
      <c r="S416" s="7">
        <v>4488843</v>
      </c>
      <c r="T416" s="7">
        <v>4023476</v>
      </c>
      <c r="U416" s="31">
        <v>4746537</v>
      </c>
      <c r="V416" s="7">
        <v>5029515</v>
      </c>
      <c r="W416" s="7">
        <v>3339312</v>
      </c>
      <c r="X416" s="7">
        <v>4974246</v>
      </c>
      <c r="Y416" s="7">
        <v>3752103</v>
      </c>
      <c r="Z416" s="7">
        <v>6422732</v>
      </c>
      <c r="AA416" s="7">
        <v>4551598</v>
      </c>
      <c r="AB416" s="7">
        <v>6434991</v>
      </c>
      <c r="AC416" s="7">
        <v>390137</v>
      </c>
      <c r="AE416" s="76">
        <f t="shared" si="82"/>
        <v>6541816</v>
      </c>
      <c r="AF416" s="8">
        <f t="shared" si="83"/>
        <v>104459</v>
      </c>
      <c r="AG416" s="19">
        <f t="shared" si="84"/>
        <v>83567.199999999997</v>
      </c>
      <c r="AH416" s="19">
        <f t="shared" si="85"/>
        <v>78344.25</v>
      </c>
      <c r="AM416">
        <f t="shared" si="76"/>
        <v>0</v>
      </c>
      <c r="AS416">
        <f t="shared" si="77"/>
        <v>0</v>
      </c>
      <c r="AT416">
        <f t="shared" si="78"/>
        <v>0</v>
      </c>
      <c r="AU416" s="32" t="str">
        <f t="shared" si="79"/>
        <v xml:space="preserve"> </v>
      </c>
      <c r="AV416">
        <f t="shared" si="80"/>
        <v>0</v>
      </c>
      <c r="AW416" s="32" t="str">
        <f t="shared" si="81"/>
        <v xml:space="preserve"> </v>
      </c>
      <c r="AX416" s="32" t="str" cm="1">
        <f t="array" ref="AX416">_xlfn.IFS(AQ416=0," ",AW416=20%,20%,AW416=25%,25%,AW416&lt;20%,"MV",AW416=21%,"MV",AW416=22%,"MV",AW416=23%,"MV",AW416=24%,MV)</f>
        <v xml:space="preserve"> </v>
      </c>
    </row>
    <row r="417" spans="1:50" ht="22.5">
      <c r="A417" s="3">
        <v>388</v>
      </c>
      <c r="B417" s="1" t="s">
        <v>353</v>
      </c>
      <c r="C417" s="2" t="s">
        <v>368</v>
      </c>
      <c r="D417" s="7">
        <v>120617</v>
      </c>
      <c r="E417" s="7">
        <v>520182</v>
      </c>
      <c r="F417" s="7">
        <v>163857</v>
      </c>
      <c r="G417" s="7">
        <v>187197</v>
      </c>
      <c r="H417" s="7">
        <v>137848</v>
      </c>
      <c r="I417" s="7">
        <v>264971</v>
      </c>
      <c r="J417" s="7">
        <v>455159</v>
      </c>
      <c r="K417" s="7">
        <v>882620</v>
      </c>
      <c r="L417" s="7">
        <v>468164</v>
      </c>
      <c r="M417" s="7">
        <v>314278</v>
      </c>
      <c r="N417" s="7">
        <v>299624</v>
      </c>
      <c r="O417" s="7">
        <v>261013</v>
      </c>
      <c r="P417" s="7">
        <v>624154</v>
      </c>
      <c r="Q417" s="7">
        <v>196760</v>
      </c>
      <c r="R417" s="7">
        <v>427720</v>
      </c>
      <c r="S417" s="7">
        <v>217130</v>
      </c>
      <c r="T417" s="7">
        <v>185934</v>
      </c>
      <c r="U417" s="31">
        <v>229741</v>
      </c>
      <c r="V417" s="7">
        <v>316858</v>
      </c>
      <c r="W417" s="7">
        <v>174911</v>
      </c>
      <c r="X417" s="7">
        <v>1137899</v>
      </c>
      <c r="Y417" s="7">
        <v>129331</v>
      </c>
      <c r="Z417" s="7">
        <v>274891</v>
      </c>
      <c r="AA417" s="7">
        <v>780274</v>
      </c>
      <c r="AB417" s="7">
        <v>274500</v>
      </c>
      <c r="AC417" s="7">
        <v>1007854</v>
      </c>
      <c r="AE417" s="76">
        <f t="shared" si="82"/>
        <v>1137899</v>
      </c>
      <c r="AF417" s="8">
        <f t="shared" si="83"/>
        <v>120617</v>
      </c>
      <c r="AG417" s="19">
        <f t="shared" si="84"/>
        <v>96493.6</v>
      </c>
      <c r="AH417" s="19">
        <f t="shared" si="85"/>
        <v>90462.75</v>
      </c>
      <c r="AM417">
        <f t="shared" si="76"/>
        <v>0</v>
      </c>
      <c r="AS417">
        <f t="shared" si="77"/>
        <v>0</v>
      </c>
      <c r="AT417">
        <f t="shared" si="78"/>
        <v>0</v>
      </c>
      <c r="AU417" s="32" t="str">
        <f t="shared" si="79"/>
        <v xml:space="preserve"> </v>
      </c>
      <c r="AV417">
        <f t="shared" si="80"/>
        <v>0</v>
      </c>
      <c r="AW417" s="32" t="str">
        <f t="shared" si="81"/>
        <v xml:space="preserve"> </v>
      </c>
      <c r="AX417" s="32" t="str" cm="1">
        <f t="array" ref="AX417">_xlfn.IFS(AQ417=0," ",AW417=20%,20%,AW417=25%,25%,AW417&lt;20%,"MV",AW417=21%,"MV",AW417=22%,"MV",AW417=23%,"MV",AW417=24%,MV)</f>
        <v xml:space="preserve"> </v>
      </c>
    </row>
    <row r="418" spans="1:50">
      <c r="A418" s="3">
        <v>389</v>
      </c>
      <c r="B418" s="1" t="s">
        <v>353</v>
      </c>
      <c r="C418" s="2" t="s">
        <v>367</v>
      </c>
      <c r="D418" s="7">
        <v>120617</v>
      </c>
      <c r="E418" s="7">
        <v>8778082</v>
      </c>
      <c r="F418" s="7">
        <v>7865161</v>
      </c>
      <c r="G418" s="7">
        <v>6739096</v>
      </c>
      <c r="H418" s="7">
        <v>137848</v>
      </c>
      <c r="I418" s="7">
        <v>7945416</v>
      </c>
      <c r="J418" s="7">
        <v>6286407</v>
      </c>
      <c r="K418" s="7">
        <v>8175050</v>
      </c>
      <c r="L418" s="7">
        <v>12445368</v>
      </c>
      <c r="M418" s="7">
        <v>3054772</v>
      </c>
      <c r="N418" s="7">
        <v>6541816</v>
      </c>
      <c r="O418" s="7">
        <v>7826691</v>
      </c>
      <c r="P418" s="7">
        <v>14979698</v>
      </c>
      <c r="Q418" s="7">
        <v>7081246</v>
      </c>
      <c r="R418" s="7">
        <v>5132642</v>
      </c>
      <c r="S418" s="7">
        <v>7816622</v>
      </c>
      <c r="T418" s="7">
        <v>5146528</v>
      </c>
      <c r="U418" s="31">
        <v>5513806</v>
      </c>
      <c r="V418" s="7">
        <v>5803288</v>
      </c>
      <c r="W418" s="7">
        <v>2872188</v>
      </c>
      <c r="X418" s="7">
        <v>6827397</v>
      </c>
      <c r="Y418" s="7">
        <v>5857905</v>
      </c>
      <c r="Z418" s="7">
        <v>8209482</v>
      </c>
      <c r="AA418" s="7">
        <v>7802739</v>
      </c>
      <c r="AB418" s="7">
        <v>8231158</v>
      </c>
      <c r="AC418" s="7">
        <v>4031415</v>
      </c>
      <c r="AE418" s="76">
        <f t="shared" si="82"/>
        <v>14979698</v>
      </c>
      <c r="AF418" s="8">
        <f t="shared" si="83"/>
        <v>120617</v>
      </c>
      <c r="AG418" s="19">
        <f t="shared" si="84"/>
        <v>96493.6</v>
      </c>
      <c r="AH418" s="19">
        <f t="shared" si="85"/>
        <v>90462.75</v>
      </c>
      <c r="AM418">
        <f t="shared" si="76"/>
        <v>0</v>
      </c>
      <c r="AS418">
        <f t="shared" si="77"/>
        <v>0</v>
      </c>
      <c r="AT418">
        <f t="shared" si="78"/>
        <v>0</v>
      </c>
      <c r="AU418" s="32" t="str">
        <f t="shared" si="79"/>
        <v xml:space="preserve"> </v>
      </c>
      <c r="AV418">
        <f t="shared" si="80"/>
        <v>0</v>
      </c>
      <c r="AW418" s="32" t="str">
        <f t="shared" si="81"/>
        <v xml:space="preserve"> </v>
      </c>
      <c r="AX418" s="32" t="str" cm="1">
        <f t="array" ref="AX418">_xlfn.IFS(AQ418=0," ",AW418=20%,20%,AW418=25%,25%,AW418&lt;20%,"MV",AW418=21%,"MV",AW418=22%,"MV",AW418=23%,"MV",AW418=24%,MV)</f>
        <v xml:space="preserve"> </v>
      </c>
    </row>
    <row r="419" spans="1:50" ht="22.5">
      <c r="A419" s="3">
        <v>390</v>
      </c>
      <c r="B419" s="1" t="s">
        <v>354</v>
      </c>
      <c r="C419" s="2" t="s">
        <v>368</v>
      </c>
      <c r="D419" s="7">
        <v>102548</v>
      </c>
      <c r="E419" s="7">
        <v>535693</v>
      </c>
      <c r="F419" s="7">
        <v>93308</v>
      </c>
      <c r="G419" s="7">
        <v>129144</v>
      </c>
      <c r="H419" s="7">
        <v>117197</v>
      </c>
      <c r="I419" s="7">
        <v>223404</v>
      </c>
      <c r="J419" s="7">
        <v>358145</v>
      </c>
      <c r="K419" s="7">
        <v>641706</v>
      </c>
      <c r="L419" s="7">
        <v>546192</v>
      </c>
      <c r="M419" s="7">
        <v>257923</v>
      </c>
      <c r="N419" s="7">
        <v>169579</v>
      </c>
      <c r="O419" s="7">
        <v>220066</v>
      </c>
      <c r="P419" s="7">
        <v>318612</v>
      </c>
      <c r="Q419" s="7">
        <v>148902</v>
      </c>
      <c r="R419" s="7">
        <v>166284</v>
      </c>
      <c r="S419" s="7">
        <v>126276</v>
      </c>
      <c r="T419" s="7">
        <v>156765</v>
      </c>
      <c r="U419" s="31">
        <v>157084</v>
      </c>
      <c r="V419" s="7">
        <v>227938</v>
      </c>
      <c r="W419" s="7">
        <v>119674</v>
      </c>
      <c r="X419" s="7">
        <v>866754</v>
      </c>
      <c r="Y419" s="7">
        <v>121723</v>
      </c>
      <c r="Z419" s="7">
        <v>231209</v>
      </c>
      <c r="AA419" s="7">
        <v>650229</v>
      </c>
      <c r="AB419" s="7">
        <v>231438</v>
      </c>
      <c r="AC419" s="7">
        <v>260091</v>
      </c>
      <c r="AE419" s="76">
        <f t="shared" si="82"/>
        <v>866754</v>
      </c>
      <c r="AF419" s="8">
        <f t="shared" si="83"/>
        <v>93308</v>
      </c>
      <c r="AG419" s="19">
        <f t="shared" si="84"/>
        <v>74646.399999999994</v>
      </c>
      <c r="AH419" s="19">
        <f t="shared" si="85"/>
        <v>69981</v>
      </c>
      <c r="AM419">
        <f t="shared" si="76"/>
        <v>0</v>
      </c>
      <c r="AS419">
        <f t="shared" si="77"/>
        <v>0</v>
      </c>
      <c r="AT419">
        <f t="shared" si="78"/>
        <v>0</v>
      </c>
      <c r="AU419" s="32" t="str">
        <f t="shared" si="79"/>
        <v xml:space="preserve"> </v>
      </c>
      <c r="AV419">
        <f t="shared" si="80"/>
        <v>0</v>
      </c>
      <c r="AW419" s="32" t="str">
        <f t="shared" si="81"/>
        <v xml:space="preserve"> </v>
      </c>
      <c r="AX419" s="32" t="str" cm="1">
        <f t="array" ref="AX419">_xlfn.IFS(AQ419=0," ",AW419=20%,20%,AW419=25%,25%,AW419&lt;20%,"MV",AW419=21%,"MV",AW419=22%,"MV",AW419=23%,"MV",AW419=24%,MV)</f>
        <v xml:space="preserve"> </v>
      </c>
    </row>
    <row r="420" spans="1:50">
      <c r="A420" s="3">
        <v>391</v>
      </c>
      <c r="B420" s="1" t="s">
        <v>354</v>
      </c>
      <c r="C420" s="2" t="s">
        <v>367</v>
      </c>
      <c r="D420" s="7">
        <v>102548</v>
      </c>
      <c r="E420" s="7">
        <v>6428319</v>
      </c>
      <c r="F420" s="7">
        <v>4478772</v>
      </c>
      <c r="G420" s="7">
        <v>4649132</v>
      </c>
      <c r="H420" s="7">
        <v>117197</v>
      </c>
      <c r="I420" s="7">
        <v>5890912</v>
      </c>
      <c r="J420" s="7">
        <v>4153163</v>
      </c>
      <c r="K420" s="7">
        <v>5943647</v>
      </c>
      <c r="L420" s="7">
        <v>9748221</v>
      </c>
      <c r="M420" s="7">
        <v>2507019</v>
      </c>
      <c r="N420" s="7">
        <v>2640446</v>
      </c>
      <c r="O420" s="7">
        <v>5802887</v>
      </c>
      <c r="P420" s="7">
        <v>7646684</v>
      </c>
      <c r="Q420" s="7">
        <v>5356321</v>
      </c>
      <c r="R420" s="7">
        <v>1995407</v>
      </c>
      <c r="S420" s="7">
        <v>4545908</v>
      </c>
      <c r="T420" s="7">
        <v>3815751</v>
      </c>
      <c r="U420" s="31">
        <v>3770024</v>
      </c>
      <c r="V420" s="7">
        <v>5222958</v>
      </c>
      <c r="W420" s="7">
        <v>2872188</v>
      </c>
      <c r="X420" s="7">
        <v>5200525</v>
      </c>
      <c r="Y420" s="7">
        <v>3955988</v>
      </c>
      <c r="Z420" s="7">
        <v>6111391</v>
      </c>
      <c r="AA420" s="7">
        <v>6502283</v>
      </c>
      <c r="AB420" s="7">
        <v>6102767</v>
      </c>
      <c r="AC420" s="7">
        <v>1040365</v>
      </c>
      <c r="AE420" s="76">
        <f t="shared" si="82"/>
        <v>9748221</v>
      </c>
      <c r="AF420" s="8">
        <f t="shared" si="83"/>
        <v>102548</v>
      </c>
      <c r="AG420" s="19">
        <f t="shared" si="84"/>
        <v>82038.399999999994</v>
      </c>
      <c r="AH420" s="19">
        <f t="shared" si="85"/>
        <v>76911</v>
      </c>
      <c r="AM420">
        <f t="shared" si="76"/>
        <v>0</v>
      </c>
      <c r="AS420">
        <f t="shared" si="77"/>
        <v>0</v>
      </c>
      <c r="AT420">
        <f t="shared" si="78"/>
        <v>0</v>
      </c>
      <c r="AU420" s="32" t="str">
        <f t="shared" si="79"/>
        <v xml:space="preserve"> </v>
      </c>
      <c r="AV420">
        <f t="shared" si="80"/>
        <v>0</v>
      </c>
      <c r="AW420" s="32" t="str">
        <f t="shared" si="81"/>
        <v xml:space="preserve"> </v>
      </c>
      <c r="AX420" s="32" t="str" cm="1">
        <f t="array" ref="AX420">_xlfn.IFS(AQ420=0," ",AW420=20%,20%,AW420=25%,25%,AW420&lt;20%,"MV",AW420=21%,"MV",AW420=22%,"MV",AW420=23%,"MV",AW420=24%,MV)</f>
        <v xml:space="preserve"> </v>
      </c>
    </row>
    <row r="421" spans="1:50" ht="22.5">
      <c r="A421" s="3">
        <v>392</v>
      </c>
      <c r="B421" s="1" t="s">
        <v>355</v>
      </c>
      <c r="C421" s="2" t="s">
        <v>368</v>
      </c>
      <c r="D421" s="7">
        <v>102183</v>
      </c>
      <c r="E421" s="7">
        <v>715251</v>
      </c>
      <c r="F421" s="7">
        <v>107787</v>
      </c>
      <c r="G421" s="7">
        <v>237702</v>
      </c>
      <c r="H421" s="7">
        <v>116781</v>
      </c>
      <c r="I421" s="7">
        <v>474060</v>
      </c>
      <c r="J421" s="7">
        <v>563748</v>
      </c>
      <c r="K421" s="7">
        <v>641706</v>
      </c>
      <c r="L421" s="7">
        <v>546192</v>
      </c>
      <c r="M421" s="7">
        <v>280141</v>
      </c>
      <c r="N421" s="7">
        <v>312629</v>
      </c>
      <c r="O421" s="7">
        <v>466976</v>
      </c>
      <c r="P421" s="7">
        <v>910320</v>
      </c>
      <c r="Q421" s="7">
        <v>154885</v>
      </c>
      <c r="R421" s="7">
        <v>446813</v>
      </c>
      <c r="S421" s="7">
        <v>193443</v>
      </c>
      <c r="T421" s="7">
        <v>332655</v>
      </c>
      <c r="U421" s="31">
        <v>178813</v>
      </c>
      <c r="V421" s="7">
        <v>225683</v>
      </c>
      <c r="W421" s="7">
        <v>160478</v>
      </c>
      <c r="X421" s="7">
        <v>1235434</v>
      </c>
      <c r="Y421" s="7">
        <v>129331</v>
      </c>
      <c r="Z421" s="7">
        <v>489583</v>
      </c>
      <c r="AA421" s="7">
        <v>780274</v>
      </c>
      <c r="AB421" s="7">
        <v>491108</v>
      </c>
      <c r="AC421" s="7">
        <v>357625</v>
      </c>
      <c r="AE421" s="76">
        <f t="shared" si="82"/>
        <v>1235434</v>
      </c>
      <c r="AF421" s="8">
        <f t="shared" si="83"/>
        <v>102183</v>
      </c>
      <c r="AG421" s="19">
        <f t="shared" si="84"/>
        <v>81746.399999999994</v>
      </c>
      <c r="AH421" s="19">
        <f t="shared" si="85"/>
        <v>76637.25</v>
      </c>
      <c r="AM421">
        <f t="shared" si="76"/>
        <v>0</v>
      </c>
      <c r="AS421">
        <f t="shared" si="77"/>
        <v>0</v>
      </c>
      <c r="AT421">
        <f t="shared" si="78"/>
        <v>0</v>
      </c>
      <c r="AU421" s="32" t="str">
        <f t="shared" si="79"/>
        <v xml:space="preserve"> </v>
      </c>
      <c r="AV421">
        <f t="shared" si="80"/>
        <v>0</v>
      </c>
      <c r="AW421" s="32" t="str">
        <f t="shared" si="81"/>
        <v xml:space="preserve"> </v>
      </c>
      <c r="AX421" s="32" t="str" cm="1">
        <f t="array" ref="AX421">_xlfn.IFS(AQ421=0," ",AW421=20%,20%,AW421=25%,25%,AW421&lt;20%,"MV",AW421=21%,"MV",AW421=22%,"MV",AW421=23%,"MV",AW421=24%,MV)</f>
        <v xml:space="preserve"> </v>
      </c>
    </row>
    <row r="422" spans="1:50">
      <c r="A422" s="3">
        <v>393</v>
      </c>
      <c r="B422" s="1" t="s">
        <v>355</v>
      </c>
      <c r="C422" s="2" t="s">
        <v>367</v>
      </c>
      <c r="D422" s="7">
        <v>102183</v>
      </c>
      <c r="E422" s="7">
        <v>8583012</v>
      </c>
      <c r="F422" s="7">
        <v>5173747</v>
      </c>
      <c r="G422" s="7">
        <v>8557264</v>
      </c>
      <c r="H422" s="7">
        <v>116781</v>
      </c>
      <c r="I422" s="7">
        <v>9256507</v>
      </c>
      <c r="J422" s="7">
        <v>7005065</v>
      </c>
      <c r="K422" s="7">
        <v>8175050</v>
      </c>
      <c r="L422" s="7">
        <v>9748221</v>
      </c>
      <c r="M422" s="7">
        <v>2722961</v>
      </c>
      <c r="N422" s="7">
        <v>2770491</v>
      </c>
      <c r="O422" s="7">
        <v>9118190</v>
      </c>
      <c r="P422" s="7">
        <v>21847669</v>
      </c>
      <c r="Q422" s="7">
        <v>5572846</v>
      </c>
      <c r="R422" s="7">
        <v>5361750</v>
      </c>
      <c r="S422" s="7">
        <v>6963944</v>
      </c>
      <c r="T422" s="7">
        <v>5995767</v>
      </c>
      <c r="U422" s="31">
        <v>4291507</v>
      </c>
      <c r="V422" s="7">
        <v>5416401</v>
      </c>
      <c r="W422" s="7">
        <v>2872188</v>
      </c>
      <c r="X422" s="7">
        <v>7412602</v>
      </c>
      <c r="Y422" s="7">
        <v>4336371</v>
      </c>
      <c r="Z422" s="7">
        <v>9575015</v>
      </c>
      <c r="AA422" s="7">
        <v>7802739</v>
      </c>
      <c r="AB422" s="7">
        <v>9589400</v>
      </c>
      <c r="AC422" s="7">
        <v>1430502</v>
      </c>
      <c r="AE422" s="76">
        <f t="shared" si="82"/>
        <v>21847669</v>
      </c>
      <c r="AF422" s="8">
        <f t="shared" si="83"/>
        <v>102183</v>
      </c>
      <c r="AG422" s="19">
        <f t="shared" si="84"/>
        <v>81746.399999999994</v>
      </c>
      <c r="AH422" s="19">
        <f t="shared" si="85"/>
        <v>76637.25</v>
      </c>
      <c r="AM422">
        <f t="shared" si="76"/>
        <v>0</v>
      </c>
      <c r="AS422">
        <f t="shared" si="77"/>
        <v>0</v>
      </c>
      <c r="AT422">
        <f t="shared" si="78"/>
        <v>0</v>
      </c>
      <c r="AU422" s="32" t="str">
        <f t="shared" si="79"/>
        <v xml:space="preserve"> </v>
      </c>
      <c r="AV422">
        <f t="shared" si="80"/>
        <v>0</v>
      </c>
      <c r="AW422" s="32" t="str">
        <f t="shared" si="81"/>
        <v xml:space="preserve"> </v>
      </c>
      <c r="AX422" s="32" t="str" cm="1">
        <f t="array" ref="AX422">_xlfn.IFS(AQ422=0," ",AW422=20%,20%,AW422=25%,25%,AW422&lt;20%,"MV",AW422=21%,"MV",AW422=22%,"MV",AW422=23%,"MV",AW422=24%,MV)</f>
        <v xml:space="preserve"> </v>
      </c>
    </row>
    <row r="423" spans="1:50" ht="22.5">
      <c r="A423" s="3">
        <v>394</v>
      </c>
      <c r="B423" s="1" t="s">
        <v>356</v>
      </c>
      <c r="C423" s="2" t="s">
        <v>368</v>
      </c>
      <c r="D423" s="7">
        <v>118296</v>
      </c>
      <c r="E423" s="7">
        <v>568950</v>
      </c>
      <c r="F423" s="7">
        <v>122396</v>
      </c>
      <c r="G423" s="7">
        <v>235913</v>
      </c>
      <c r="H423" s="7">
        <v>135196</v>
      </c>
      <c r="I423" s="7">
        <v>471946</v>
      </c>
      <c r="J423" s="7">
        <v>623438</v>
      </c>
      <c r="K423" s="7">
        <v>882620</v>
      </c>
      <c r="L423" s="7">
        <v>234083</v>
      </c>
      <c r="M423" s="7">
        <v>209448</v>
      </c>
      <c r="N423" s="7">
        <v>280899</v>
      </c>
      <c r="O423" s="7">
        <v>464894</v>
      </c>
      <c r="P423" s="7">
        <v>206773</v>
      </c>
      <c r="Q423" s="7">
        <v>122243</v>
      </c>
      <c r="R423" s="7">
        <v>381348</v>
      </c>
      <c r="S423" s="7">
        <v>212788</v>
      </c>
      <c r="T423" s="7">
        <v>331172</v>
      </c>
      <c r="U423" s="31">
        <v>194087</v>
      </c>
      <c r="V423" s="7">
        <v>310315</v>
      </c>
      <c r="W423" s="7">
        <v>179828</v>
      </c>
      <c r="X423" s="7">
        <v>1365479</v>
      </c>
      <c r="Y423" s="7">
        <v>114116</v>
      </c>
      <c r="Z423" s="7">
        <v>490636</v>
      </c>
      <c r="AA423" s="7">
        <v>390137</v>
      </c>
      <c r="AB423" s="7">
        <v>488918</v>
      </c>
      <c r="AC423" s="7">
        <v>100786</v>
      </c>
      <c r="AE423" s="76">
        <f t="shared" si="82"/>
        <v>1365479</v>
      </c>
      <c r="AF423" s="8">
        <f t="shared" si="83"/>
        <v>100786</v>
      </c>
      <c r="AG423" s="19">
        <f t="shared" si="84"/>
        <v>80628.800000000003</v>
      </c>
      <c r="AH423" s="19">
        <f t="shared" si="85"/>
        <v>75589.5</v>
      </c>
      <c r="AK423">
        <v>1</v>
      </c>
      <c r="AL423" s="24">
        <v>1</v>
      </c>
      <c r="AM423">
        <f t="shared" si="76"/>
        <v>0</v>
      </c>
      <c r="AO423" s="80">
        <v>75589.5</v>
      </c>
      <c r="AP423" s="83">
        <f>AO423/AK423</f>
        <v>75589.5</v>
      </c>
      <c r="AQ423" s="28">
        <v>75589.5</v>
      </c>
      <c r="AR423" s="85">
        <f>AP423-AQ423</f>
        <v>0</v>
      </c>
      <c r="AS423">
        <f t="shared" si="77"/>
        <v>194087</v>
      </c>
      <c r="AT423">
        <f t="shared" si="78"/>
        <v>118497.5</v>
      </c>
      <c r="AU423" s="32">
        <f t="shared" si="79"/>
        <v>0.61053805767516633</v>
      </c>
      <c r="AV423">
        <f t="shared" si="80"/>
        <v>75589.5</v>
      </c>
      <c r="AW423" s="32">
        <f t="shared" si="81"/>
        <v>0.25</v>
      </c>
      <c r="AX423" s="32" cm="1">
        <f t="array" ref="AX423">_xlfn.IFS(AQ423=0," ",AW423=20%,20%,AW423=25%,25%,AW423&lt;20%,"MV",AW423=21%,"MV",AW423=22%,"MV",AW423=23%,"MV",AW423=24%,MV)</f>
        <v>0.25</v>
      </c>
    </row>
    <row r="424" spans="1:50">
      <c r="A424" s="3">
        <v>395</v>
      </c>
      <c r="B424" s="1" t="s">
        <v>356</v>
      </c>
      <c r="C424" s="2" t="s">
        <v>367</v>
      </c>
      <c r="D424" s="7">
        <v>118296</v>
      </c>
      <c r="E424" s="7">
        <v>6827397</v>
      </c>
      <c r="F424" s="7">
        <v>5875004</v>
      </c>
      <c r="G424" s="7">
        <v>5661928</v>
      </c>
      <c r="H424" s="7">
        <v>135196</v>
      </c>
      <c r="I424" s="7">
        <v>10230877</v>
      </c>
      <c r="J424" s="7">
        <v>6286407</v>
      </c>
      <c r="K424" s="7">
        <v>5071371</v>
      </c>
      <c r="L424" s="7">
        <v>2366831</v>
      </c>
      <c r="M424" s="7">
        <v>2035837</v>
      </c>
      <c r="N424" s="7">
        <v>7173318</v>
      </c>
      <c r="O424" s="7">
        <v>10078000</v>
      </c>
      <c r="P424" s="7">
        <v>4962542</v>
      </c>
      <c r="Q424" s="7">
        <v>4399574</v>
      </c>
      <c r="R424" s="7">
        <v>4576187</v>
      </c>
      <c r="S424" s="7">
        <v>7660339</v>
      </c>
      <c r="T424" s="7">
        <v>6626900</v>
      </c>
      <c r="U424" s="31">
        <v>4658105</v>
      </c>
      <c r="V424" s="7">
        <v>7447552</v>
      </c>
      <c r="W424" s="7">
        <v>1975068</v>
      </c>
      <c r="X424" s="7">
        <v>8192876</v>
      </c>
      <c r="Y424" s="7">
        <v>2738761</v>
      </c>
      <c r="Z424" s="7">
        <v>10571762</v>
      </c>
      <c r="AA424" s="7">
        <v>3901369</v>
      </c>
      <c r="AB424" s="7">
        <v>10598810</v>
      </c>
      <c r="AC424" s="7">
        <v>403141</v>
      </c>
      <c r="AE424" s="76">
        <f t="shared" si="82"/>
        <v>10598810</v>
      </c>
      <c r="AF424" s="8">
        <f t="shared" si="83"/>
        <v>118296</v>
      </c>
      <c r="AG424" s="19">
        <f t="shared" si="84"/>
        <v>94636.800000000003</v>
      </c>
      <c r="AH424" s="19">
        <f t="shared" si="85"/>
        <v>88722</v>
      </c>
      <c r="AM424">
        <f t="shared" si="76"/>
        <v>0</v>
      </c>
      <c r="AS424">
        <f t="shared" si="77"/>
        <v>0</v>
      </c>
      <c r="AT424">
        <f t="shared" si="78"/>
        <v>0</v>
      </c>
      <c r="AU424" s="32" t="str">
        <f t="shared" si="79"/>
        <v xml:space="preserve"> </v>
      </c>
      <c r="AV424">
        <f t="shared" si="80"/>
        <v>0</v>
      </c>
      <c r="AW424" s="32" t="str">
        <f t="shared" si="81"/>
        <v xml:space="preserve"> </v>
      </c>
      <c r="AX424" s="32" t="str" cm="1">
        <f t="array" ref="AX424">_xlfn.IFS(AQ424=0," ",AW424=20%,20%,AW424=25%,25%,AW424&lt;20%,"MV",AW424=21%,"MV",AW424=22%,"MV",AW424=23%,"MV",AW424=24%,MV)</f>
        <v xml:space="preserve"> </v>
      </c>
    </row>
    <row r="425" spans="1:50" ht="22.5">
      <c r="A425" s="3">
        <v>396</v>
      </c>
      <c r="B425" s="1" t="s">
        <v>357</v>
      </c>
      <c r="C425" s="2" t="s">
        <v>368</v>
      </c>
      <c r="D425" s="7">
        <v>67178</v>
      </c>
      <c r="E425" s="7">
        <v>243836</v>
      </c>
      <c r="F425" s="7">
        <v>55894</v>
      </c>
      <c r="G425" s="7">
        <v>116228</v>
      </c>
      <c r="H425" s="7">
        <v>76774</v>
      </c>
      <c r="I425" s="7">
        <v>215503</v>
      </c>
      <c r="J425" s="7">
        <v>277231</v>
      </c>
      <c r="K425" s="7">
        <v>547531</v>
      </c>
      <c r="L425" s="7">
        <v>208073</v>
      </c>
      <c r="M425" s="7">
        <v>103990</v>
      </c>
      <c r="N425" s="7">
        <v>81668</v>
      </c>
      <c r="O425" s="7">
        <v>212283</v>
      </c>
      <c r="P425" s="7">
        <v>59757</v>
      </c>
      <c r="Q425" s="7">
        <v>60602</v>
      </c>
      <c r="R425" s="7">
        <v>129613</v>
      </c>
      <c r="S425" s="7">
        <v>241804</v>
      </c>
      <c r="T425" s="7">
        <v>151222</v>
      </c>
      <c r="U425" s="31">
        <v>67292</v>
      </c>
      <c r="V425" s="7">
        <v>105322</v>
      </c>
      <c r="W425" s="7">
        <v>67056</v>
      </c>
      <c r="X425" s="7">
        <v>585206</v>
      </c>
      <c r="Y425" s="7">
        <v>91292</v>
      </c>
      <c r="Z425" s="7">
        <v>222977</v>
      </c>
      <c r="AA425" s="7">
        <v>325114</v>
      </c>
      <c r="AB425" s="7">
        <v>223252</v>
      </c>
      <c r="AC425" s="7">
        <v>97534</v>
      </c>
      <c r="AE425" s="76">
        <f t="shared" si="82"/>
        <v>585206</v>
      </c>
      <c r="AF425" s="8">
        <f t="shared" si="83"/>
        <v>55894</v>
      </c>
      <c r="AG425" s="19">
        <f t="shared" si="84"/>
        <v>44715.199999999997</v>
      </c>
      <c r="AH425" s="19">
        <f t="shared" si="85"/>
        <v>41920.5</v>
      </c>
      <c r="AM425">
        <f t="shared" si="76"/>
        <v>0</v>
      </c>
      <c r="AS425">
        <f t="shared" si="77"/>
        <v>0</v>
      </c>
      <c r="AT425">
        <f t="shared" si="78"/>
        <v>0</v>
      </c>
      <c r="AU425" s="32" t="str">
        <f t="shared" si="79"/>
        <v xml:space="preserve"> </v>
      </c>
      <c r="AV425">
        <f t="shared" si="80"/>
        <v>0</v>
      </c>
      <c r="AW425" s="32" t="str">
        <f t="shared" si="81"/>
        <v xml:space="preserve"> </v>
      </c>
      <c r="AX425" s="32" t="str" cm="1">
        <f t="array" ref="AX425">_xlfn.IFS(AQ425=0," ",AW425=20%,20%,AW425=25%,25%,AW425&lt;20%,"MV",AW425=21%,"MV",AW425=22%,"MV",AW425=23%,"MV",AW425=24%,MV)</f>
        <v xml:space="preserve"> </v>
      </c>
    </row>
    <row r="426" spans="1:50">
      <c r="A426" s="3">
        <v>397</v>
      </c>
      <c r="B426" s="1" t="s">
        <v>357</v>
      </c>
      <c r="C426" s="2" t="s">
        <v>367</v>
      </c>
      <c r="D426" s="7">
        <v>67178</v>
      </c>
      <c r="E426" s="7">
        <v>2926028</v>
      </c>
      <c r="F426" s="7">
        <v>2012190</v>
      </c>
      <c r="G426" s="7">
        <v>2074228</v>
      </c>
      <c r="H426" s="7">
        <v>76774</v>
      </c>
      <c r="I426" s="7">
        <v>4384660</v>
      </c>
      <c r="J426" s="7">
        <v>3481973</v>
      </c>
      <c r="K426" s="7">
        <v>3616901</v>
      </c>
      <c r="L426" s="7">
        <v>2106739</v>
      </c>
      <c r="M426" s="7">
        <v>1010793</v>
      </c>
      <c r="N426" s="7">
        <v>271536</v>
      </c>
      <c r="O426" s="7">
        <v>4319143</v>
      </c>
      <c r="P426" s="7">
        <v>1434143</v>
      </c>
      <c r="Q426" s="7">
        <v>2180735</v>
      </c>
      <c r="R426" s="7">
        <v>1555346</v>
      </c>
      <c r="S426" s="7">
        <v>2901643</v>
      </c>
      <c r="T426" s="7">
        <v>2840099</v>
      </c>
      <c r="U426" s="31">
        <v>1615037</v>
      </c>
      <c r="V426" s="7">
        <v>2437381</v>
      </c>
      <c r="W426" s="7">
        <v>1609315</v>
      </c>
      <c r="X426" s="7">
        <v>3511232</v>
      </c>
      <c r="Y426" s="7">
        <v>2054071</v>
      </c>
      <c r="Z426" s="7">
        <v>4547671</v>
      </c>
      <c r="AA426" s="7">
        <v>3251141</v>
      </c>
      <c r="AB426" s="7">
        <v>4542348</v>
      </c>
      <c r="AC426" s="7">
        <v>390137</v>
      </c>
      <c r="AE426" s="76">
        <f t="shared" si="82"/>
        <v>4547671</v>
      </c>
      <c r="AF426" s="8">
        <f t="shared" si="83"/>
        <v>67178</v>
      </c>
      <c r="AG426" s="19">
        <f t="shared" si="84"/>
        <v>53742.400000000001</v>
      </c>
      <c r="AH426" s="19">
        <f t="shared" si="85"/>
        <v>50383.5</v>
      </c>
      <c r="AM426">
        <f t="shared" si="76"/>
        <v>0</v>
      </c>
      <c r="AS426">
        <f t="shared" si="77"/>
        <v>0</v>
      </c>
      <c r="AT426">
        <f t="shared" si="78"/>
        <v>0</v>
      </c>
      <c r="AU426" s="32" t="str">
        <f t="shared" si="79"/>
        <v xml:space="preserve"> </v>
      </c>
      <c r="AV426">
        <f t="shared" si="80"/>
        <v>0</v>
      </c>
      <c r="AW426" s="32" t="str">
        <f t="shared" si="81"/>
        <v xml:space="preserve"> </v>
      </c>
      <c r="AX426" s="32" t="str" cm="1">
        <f t="array" ref="AX426">_xlfn.IFS(AQ426=0," ",AW426=20%,20%,AW426=25%,25%,AW426&lt;20%,"MV",AW426=21%,"MV",AW426=22%,"MV",AW426=23%,"MV",AW426=24%,MV)</f>
        <v xml:space="preserve"> </v>
      </c>
    </row>
    <row r="427" spans="1:50" ht="22.5">
      <c r="A427" s="3">
        <v>398</v>
      </c>
      <c r="B427" s="1" t="s">
        <v>358</v>
      </c>
      <c r="C427" s="2" t="s">
        <v>368</v>
      </c>
      <c r="D427" s="7">
        <v>67178</v>
      </c>
      <c r="E427" s="7">
        <v>11719</v>
      </c>
      <c r="F427" s="7">
        <v>6991</v>
      </c>
      <c r="G427" s="7">
        <v>54836</v>
      </c>
      <c r="H427" s="7">
        <v>76774</v>
      </c>
      <c r="I427" s="7">
        <v>972323</v>
      </c>
      <c r="J427" s="7">
        <v>477528</v>
      </c>
      <c r="K427" s="7">
        <v>551332</v>
      </c>
      <c r="L427" s="7">
        <v>21977</v>
      </c>
      <c r="M427" s="7">
        <v>7458</v>
      </c>
      <c r="N427" s="7">
        <v>21588</v>
      </c>
      <c r="O427" s="7">
        <v>33606</v>
      </c>
      <c r="P427" s="7">
        <v>3244</v>
      </c>
      <c r="Q427" s="7">
        <v>8843</v>
      </c>
      <c r="R427" s="7">
        <v>45562</v>
      </c>
      <c r="S427" s="7">
        <v>370766</v>
      </c>
      <c r="T427" s="7">
        <v>23939</v>
      </c>
      <c r="U427" s="31">
        <v>4870</v>
      </c>
      <c r="V427" s="7">
        <v>24268</v>
      </c>
      <c r="W427" s="7">
        <v>27388</v>
      </c>
      <c r="X427" s="7">
        <v>1463013</v>
      </c>
      <c r="Y427" s="7">
        <v>12173</v>
      </c>
      <c r="Z427" s="7">
        <v>35256</v>
      </c>
      <c r="AA427" s="7">
        <v>104036</v>
      </c>
      <c r="AB427" s="7">
        <v>396626</v>
      </c>
      <c r="AC427" s="7">
        <v>7153</v>
      </c>
      <c r="AE427" s="76">
        <f t="shared" si="82"/>
        <v>1463013</v>
      </c>
      <c r="AF427" s="8">
        <f t="shared" si="83"/>
        <v>3244</v>
      </c>
      <c r="AG427" s="19">
        <f t="shared" si="84"/>
        <v>2595.1999999999998</v>
      </c>
      <c r="AH427" s="19">
        <f t="shared" si="85"/>
        <v>2433</v>
      </c>
      <c r="AM427">
        <f t="shared" si="76"/>
        <v>0</v>
      </c>
      <c r="AS427">
        <f t="shared" si="77"/>
        <v>0</v>
      </c>
      <c r="AT427">
        <f t="shared" si="78"/>
        <v>0</v>
      </c>
      <c r="AU427" s="32" t="str">
        <f t="shared" si="79"/>
        <v xml:space="preserve"> </v>
      </c>
      <c r="AV427">
        <f t="shared" si="80"/>
        <v>0</v>
      </c>
      <c r="AW427" s="32" t="str">
        <f t="shared" si="81"/>
        <v xml:space="preserve"> </v>
      </c>
      <c r="AX427" s="32" t="str" cm="1">
        <f t="array" ref="AX427">_xlfn.IFS(AQ427=0," ",AW427=20%,20%,AW427=25%,25%,AW427&lt;20%,"MV",AW427=21%,"MV",AW427=22%,"MV",AW427=23%,"MV",AW427=24%,MV)</f>
        <v xml:space="preserve"> </v>
      </c>
    </row>
    <row r="428" spans="1:50">
      <c r="A428" s="3">
        <v>399</v>
      </c>
      <c r="B428" s="1" t="s">
        <v>358</v>
      </c>
      <c r="C428" s="2" t="s">
        <v>367</v>
      </c>
      <c r="D428" s="7">
        <v>14610</v>
      </c>
      <c r="E428" s="7">
        <v>93762</v>
      </c>
      <c r="F428" s="7">
        <v>83895</v>
      </c>
      <c r="G428" s="7">
        <v>658031</v>
      </c>
      <c r="H428" s="7">
        <v>16698</v>
      </c>
      <c r="I428" s="7">
        <v>6917834</v>
      </c>
      <c r="J428" s="7">
        <v>4868129</v>
      </c>
      <c r="K428" s="7">
        <v>521176</v>
      </c>
      <c r="L428" s="7">
        <v>21977</v>
      </c>
      <c r="M428" s="7">
        <v>72496</v>
      </c>
      <c r="N428" s="7">
        <v>34592</v>
      </c>
      <c r="O428" s="7">
        <v>6814463</v>
      </c>
      <c r="P428" s="7">
        <v>77871</v>
      </c>
      <c r="Q428" s="7">
        <v>209373</v>
      </c>
      <c r="R428" s="7">
        <v>182245</v>
      </c>
      <c r="S428" s="7">
        <v>4449187</v>
      </c>
      <c r="T428" s="7">
        <v>4480926</v>
      </c>
      <c r="U428" s="31">
        <v>116911</v>
      </c>
      <c r="V428" s="7">
        <v>193443</v>
      </c>
      <c r="W428" s="7">
        <v>532536</v>
      </c>
      <c r="X428" s="7">
        <v>8778082</v>
      </c>
      <c r="Y428" s="7">
        <v>83684</v>
      </c>
      <c r="Z428" s="7">
        <v>7169209</v>
      </c>
      <c r="AA428" s="7">
        <v>390137</v>
      </c>
      <c r="AB428" s="7">
        <v>11355868</v>
      </c>
      <c r="AC428" s="7">
        <v>28609</v>
      </c>
      <c r="AE428" s="76">
        <f t="shared" si="82"/>
        <v>11355868</v>
      </c>
      <c r="AF428" s="8">
        <f t="shared" si="83"/>
        <v>14610</v>
      </c>
      <c r="AG428" s="19">
        <f t="shared" si="84"/>
        <v>11688</v>
      </c>
      <c r="AH428" s="19">
        <f t="shared" si="85"/>
        <v>10957.5</v>
      </c>
      <c r="AM428">
        <f t="shared" si="76"/>
        <v>0</v>
      </c>
      <c r="AS428">
        <f t="shared" si="77"/>
        <v>0</v>
      </c>
      <c r="AT428">
        <f t="shared" si="78"/>
        <v>0</v>
      </c>
      <c r="AU428" s="32" t="str">
        <f t="shared" si="79"/>
        <v xml:space="preserve"> </v>
      </c>
      <c r="AV428">
        <f t="shared" si="80"/>
        <v>0</v>
      </c>
      <c r="AW428" s="32" t="str">
        <f t="shared" si="81"/>
        <v xml:space="preserve"> </v>
      </c>
      <c r="AX428" s="32" t="str" cm="1">
        <f t="array" ref="AX428">_xlfn.IFS(AQ428=0," ",AW428=20%,20%,AW428=25%,25%,AW428&lt;20%,"MV",AW428=21%,"MV",AW428=22%,"MV",AW428=23%,"MV",AW428=24%,MV)</f>
        <v xml:space="preserve"> </v>
      </c>
    </row>
    <row r="429" spans="1:50">
      <c r="A429" s="3">
        <v>400</v>
      </c>
      <c r="B429" s="1" t="s">
        <v>359</v>
      </c>
      <c r="C429" s="2" t="s">
        <v>367</v>
      </c>
      <c r="D429" s="7">
        <v>4320</v>
      </c>
      <c r="E429" s="7">
        <v>88213</v>
      </c>
      <c r="F429" s="7">
        <v>120425</v>
      </c>
      <c r="G429" s="7">
        <v>162934</v>
      </c>
      <c r="H429" s="7">
        <v>4936</v>
      </c>
      <c r="I429" s="7">
        <v>1591714</v>
      </c>
      <c r="J429" s="7">
        <v>1122189</v>
      </c>
      <c r="K429" s="7">
        <v>2977924</v>
      </c>
      <c r="L429" s="7">
        <v>83229</v>
      </c>
      <c r="M429" s="7">
        <v>79655</v>
      </c>
      <c r="N429" s="7">
        <v>119122</v>
      </c>
      <c r="O429" s="7">
        <v>1567929</v>
      </c>
      <c r="P429" s="7">
        <v>148299</v>
      </c>
      <c r="Q429" s="7">
        <v>92072</v>
      </c>
      <c r="R429" s="7">
        <v>174677</v>
      </c>
      <c r="S429" s="7">
        <v>1160658</v>
      </c>
      <c r="T429" s="7">
        <v>1031008</v>
      </c>
      <c r="U429" s="31">
        <v>102607</v>
      </c>
      <c r="V429" s="7">
        <v>195068</v>
      </c>
      <c r="W429" s="7">
        <v>545704</v>
      </c>
      <c r="X429" s="7">
        <v>165808</v>
      </c>
      <c r="Y429" s="7">
        <v>128531</v>
      </c>
      <c r="Z429" s="7">
        <v>1651683</v>
      </c>
      <c r="AA429" s="7">
        <v>442156</v>
      </c>
      <c r="AB429" s="7">
        <v>1648956</v>
      </c>
      <c r="AC429" s="7">
        <v>84182</v>
      </c>
      <c r="AE429" s="76">
        <f t="shared" si="82"/>
        <v>2977924</v>
      </c>
      <c r="AF429" s="8">
        <f t="shared" si="83"/>
        <v>4320</v>
      </c>
      <c r="AG429" s="19">
        <f t="shared" si="84"/>
        <v>3456</v>
      </c>
      <c r="AH429" s="19">
        <f t="shared" si="85"/>
        <v>3240</v>
      </c>
      <c r="AM429">
        <f t="shared" si="76"/>
        <v>0</v>
      </c>
      <c r="AS429">
        <f t="shared" si="77"/>
        <v>0</v>
      </c>
      <c r="AT429">
        <f t="shared" si="78"/>
        <v>0</v>
      </c>
      <c r="AU429" s="32" t="str">
        <f t="shared" si="79"/>
        <v xml:space="preserve"> </v>
      </c>
      <c r="AV429">
        <f t="shared" si="80"/>
        <v>0</v>
      </c>
      <c r="AW429" s="32" t="str">
        <f t="shared" si="81"/>
        <v xml:space="preserve"> </v>
      </c>
      <c r="AX429" s="32" t="str" cm="1">
        <f t="array" ref="AX429">_xlfn.IFS(AQ429=0," ",AW429=20%,20%,AW429=25%,25%,AW429&lt;20%,"MV",AW429=21%,"MV",AW429=22%,"MV",AW429=23%,"MV",AW429=24%,MV)</f>
        <v xml:space="preserve"> </v>
      </c>
    </row>
    <row r="430" spans="1:50">
      <c r="A430" s="3">
        <v>401</v>
      </c>
      <c r="B430" s="1" t="s">
        <v>360</v>
      </c>
      <c r="C430" s="2" t="s">
        <v>367</v>
      </c>
      <c r="D430" s="7">
        <v>91664</v>
      </c>
      <c r="E430" s="7">
        <v>87117</v>
      </c>
      <c r="F430" s="7">
        <v>4874477</v>
      </c>
      <c r="G430" s="7">
        <v>8296913</v>
      </c>
      <c r="H430" s="7">
        <v>104759</v>
      </c>
      <c r="I430" s="7">
        <v>7076864</v>
      </c>
      <c r="J430" s="7">
        <v>4974246</v>
      </c>
      <c r="K430" s="7">
        <v>8820655</v>
      </c>
      <c r="L430" s="7">
        <v>198320</v>
      </c>
      <c r="M430" s="7">
        <v>1557836</v>
      </c>
      <c r="N430" s="7">
        <v>1734288</v>
      </c>
      <c r="O430" s="7">
        <v>6971118</v>
      </c>
      <c r="P430" s="7">
        <v>9675397</v>
      </c>
      <c r="Q430" s="7">
        <v>92072</v>
      </c>
      <c r="R430" s="7">
        <v>5757771</v>
      </c>
      <c r="S430" s="7">
        <v>5803288</v>
      </c>
      <c r="T430" s="7">
        <v>4583935</v>
      </c>
      <c r="U430" s="31">
        <v>6190173</v>
      </c>
      <c r="V430" s="7">
        <v>3868858</v>
      </c>
      <c r="W430" s="7">
        <v>1364992</v>
      </c>
      <c r="X430" s="7">
        <v>2926028</v>
      </c>
      <c r="Y430" s="7">
        <v>3955988</v>
      </c>
      <c r="Z430" s="7">
        <v>7345888</v>
      </c>
      <c r="AA430" s="7">
        <v>3511232</v>
      </c>
      <c r="AB430" s="7">
        <v>7331370</v>
      </c>
      <c r="AC430" s="7">
        <v>1950685</v>
      </c>
      <c r="AE430" s="76">
        <f t="shared" si="82"/>
        <v>9675397</v>
      </c>
      <c r="AF430" s="8">
        <f t="shared" si="83"/>
        <v>87117</v>
      </c>
      <c r="AG430" s="19">
        <f t="shared" si="84"/>
        <v>69693.600000000006</v>
      </c>
      <c r="AH430" s="19">
        <f t="shared" si="85"/>
        <v>65337.75</v>
      </c>
      <c r="AM430">
        <f t="shared" si="76"/>
        <v>0</v>
      </c>
      <c r="AS430">
        <f t="shared" si="77"/>
        <v>0</v>
      </c>
      <c r="AT430">
        <f t="shared" si="78"/>
        <v>0</v>
      </c>
      <c r="AU430" s="32" t="str">
        <f t="shared" si="79"/>
        <v xml:space="preserve"> </v>
      </c>
      <c r="AV430">
        <f t="shared" si="80"/>
        <v>0</v>
      </c>
      <c r="AW430" s="32" t="str">
        <f t="shared" si="81"/>
        <v xml:space="preserve"> </v>
      </c>
      <c r="AX430" s="32" t="str" cm="1">
        <f t="array" ref="AX430">_xlfn.IFS(AQ430=0," ",AW430=20%,20%,AW430=25%,25%,AW430&lt;20%,"MV",AW430=21%,"MV",AW430=22%,"MV",AW430=23%,"MV",AW430=24%,MV)</f>
        <v xml:space="preserve"> </v>
      </c>
    </row>
    <row r="431" spans="1:50" ht="22.5">
      <c r="A431" s="3">
        <v>402</v>
      </c>
      <c r="B431" s="1" t="s">
        <v>361</v>
      </c>
      <c r="C431" s="2" t="s">
        <v>368</v>
      </c>
      <c r="D431" s="7">
        <v>147285</v>
      </c>
      <c r="E431" s="7">
        <v>162557</v>
      </c>
      <c r="F431" s="7">
        <v>76205</v>
      </c>
      <c r="G431" s="7">
        <v>196695</v>
      </c>
      <c r="H431" s="7">
        <v>168326</v>
      </c>
      <c r="I431" s="7">
        <v>318423</v>
      </c>
      <c r="J431" s="7">
        <v>488140</v>
      </c>
      <c r="K431" s="7">
        <v>1335248</v>
      </c>
      <c r="L431" s="7">
        <v>329016</v>
      </c>
      <c r="M431" s="7">
        <v>118379</v>
      </c>
      <c r="N431" s="7">
        <v>120943</v>
      </c>
      <c r="O431" s="7">
        <v>313662</v>
      </c>
      <c r="P431" s="7">
        <v>204815</v>
      </c>
      <c r="Q431" s="7">
        <v>110408</v>
      </c>
      <c r="R431" s="7">
        <v>220199</v>
      </c>
      <c r="S431" s="7">
        <v>323479</v>
      </c>
      <c r="T431" s="7">
        <v>223441</v>
      </c>
      <c r="U431" s="31">
        <v>100778</v>
      </c>
      <c r="V431" s="7">
        <v>241804</v>
      </c>
      <c r="W431" s="7">
        <v>192019</v>
      </c>
      <c r="X431" s="7">
        <v>1118393</v>
      </c>
      <c r="Y431" s="7">
        <v>144546</v>
      </c>
      <c r="Z431" s="7">
        <v>330953</v>
      </c>
      <c r="AA431" s="7">
        <v>442156</v>
      </c>
      <c r="AB431" s="7">
        <v>329872</v>
      </c>
      <c r="AC431" s="7">
        <v>486891</v>
      </c>
      <c r="AE431" s="76">
        <f t="shared" si="82"/>
        <v>1335248</v>
      </c>
      <c r="AF431" s="8">
        <f t="shared" si="83"/>
        <v>76205</v>
      </c>
      <c r="AG431" s="19">
        <f t="shared" si="84"/>
        <v>60964</v>
      </c>
      <c r="AH431" s="19">
        <f t="shared" si="85"/>
        <v>57153.75</v>
      </c>
      <c r="AM431">
        <f t="shared" si="76"/>
        <v>0</v>
      </c>
      <c r="AS431">
        <f t="shared" si="77"/>
        <v>0</v>
      </c>
      <c r="AT431">
        <f t="shared" si="78"/>
        <v>0</v>
      </c>
      <c r="AU431" s="32" t="str">
        <f t="shared" si="79"/>
        <v xml:space="preserve"> </v>
      </c>
      <c r="AV431">
        <f t="shared" si="80"/>
        <v>0</v>
      </c>
      <c r="AW431" s="32" t="str">
        <f t="shared" si="81"/>
        <v xml:space="preserve"> </v>
      </c>
      <c r="AX431" s="32" t="str" cm="1">
        <f t="array" ref="AX431">_xlfn.IFS(AQ431=0," ",AW431=20%,20%,AW431=25%,25%,AW431&lt;20%,"MV",AW431=21%,"MV",AW431=22%,"MV",AW431=23%,"MV",AW431=24%,MV)</f>
        <v xml:space="preserve"> </v>
      </c>
    </row>
    <row r="432" spans="1:50">
      <c r="A432" s="3">
        <v>403</v>
      </c>
      <c r="B432" s="1" t="s">
        <v>361</v>
      </c>
      <c r="C432" s="2" t="s">
        <v>367</v>
      </c>
      <c r="D432" s="7">
        <v>147285</v>
      </c>
      <c r="E432" s="7">
        <v>1950685</v>
      </c>
      <c r="F432" s="7">
        <v>4572280</v>
      </c>
      <c r="G432" s="7">
        <v>4720657</v>
      </c>
      <c r="H432" s="7">
        <v>168326</v>
      </c>
      <c r="I432" s="7">
        <v>8379577</v>
      </c>
      <c r="J432" s="7">
        <v>5969095</v>
      </c>
      <c r="K432" s="7">
        <v>8759639</v>
      </c>
      <c r="L432" s="7">
        <v>3251141</v>
      </c>
      <c r="M432" s="7">
        <v>1150652</v>
      </c>
      <c r="N432" s="7">
        <v>2221180</v>
      </c>
      <c r="O432" s="7">
        <v>8254361</v>
      </c>
      <c r="P432" s="7">
        <v>4915569</v>
      </c>
      <c r="Q432" s="7">
        <v>2648250</v>
      </c>
      <c r="R432" s="7">
        <v>2642397</v>
      </c>
      <c r="S432" s="7">
        <v>5822632</v>
      </c>
      <c r="T432" s="7">
        <v>5427747</v>
      </c>
      <c r="U432" s="31">
        <v>2418719</v>
      </c>
      <c r="V432" s="7">
        <v>5803288</v>
      </c>
      <c r="W432" s="7">
        <v>2267671</v>
      </c>
      <c r="X432" s="7">
        <v>6710356</v>
      </c>
      <c r="Y432" s="7">
        <v>3195221</v>
      </c>
      <c r="Z432" s="7">
        <v>8677751</v>
      </c>
      <c r="AA432" s="7">
        <v>4421552</v>
      </c>
      <c r="AB432" s="7">
        <v>8680929</v>
      </c>
      <c r="AC432" s="7">
        <v>1947563</v>
      </c>
      <c r="AE432" s="76">
        <f t="shared" si="82"/>
        <v>8759639</v>
      </c>
      <c r="AF432" s="8">
        <f t="shared" si="83"/>
        <v>147285</v>
      </c>
      <c r="AG432" s="19">
        <f t="shared" si="84"/>
        <v>117828</v>
      </c>
      <c r="AH432" s="19">
        <f t="shared" si="85"/>
        <v>110463.75</v>
      </c>
      <c r="AM432">
        <f t="shared" si="76"/>
        <v>0</v>
      </c>
      <c r="AS432">
        <f t="shared" si="77"/>
        <v>0</v>
      </c>
      <c r="AT432">
        <f t="shared" si="78"/>
        <v>0</v>
      </c>
      <c r="AU432" s="32" t="str">
        <f t="shared" si="79"/>
        <v xml:space="preserve"> </v>
      </c>
      <c r="AV432">
        <f t="shared" si="80"/>
        <v>0</v>
      </c>
      <c r="AW432" s="32" t="str">
        <f t="shared" si="81"/>
        <v xml:space="preserve"> </v>
      </c>
      <c r="AX432" s="32" t="str" cm="1">
        <f t="array" ref="AX432">_xlfn.IFS(AQ432=0," ",AW432=20%,20%,AW432=25%,25%,AW432&lt;20%,"MV",AW432=21%,"MV",AW432=22%,"MV",AW432=23%,"MV",AW432=24%,MV)</f>
        <v xml:space="preserve"> </v>
      </c>
    </row>
    <row r="433" spans="1:53" ht="22.5">
      <c r="A433" s="3">
        <v>404</v>
      </c>
      <c r="B433" s="1" t="s">
        <v>362</v>
      </c>
      <c r="C433" s="2" t="s">
        <v>368</v>
      </c>
      <c r="D433" s="7">
        <v>87315</v>
      </c>
      <c r="E433" s="7">
        <v>257382</v>
      </c>
      <c r="F433" s="7">
        <v>63351</v>
      </c>
      <c r="G433" s="7">
        <v>192225</v>
      </c>
      <c r="H433" s="7">
        <v>99790</v>
      </c>
      <c r="I433" s="7">
        <v>272934</v>
      </c>
      <c r="J433" s="7">
        <v>258662</v>
      </c>
      <c r="K433" s="7">
        <v>702761</v>
      </c>
      <c r="L433" s="7">
        <v>253589</v>
      </c>
      <c r="M433" s="7">
        <v>134498</v>
      </c>
      <c r="N433" s="7">
        <v>126665</v>
      </c>
      <c r="O433" s="7">
        <v>268853</v>
      </c>
      <c r="P433" s="7">
        <v>90902</v>
      </c>
      <c r="Q433" s="7">
        <v>174651</v>
      </c>
      <c r="R433" s="7">
        <v>332917</v>
      </c>
      <c r="S433" s="7">
        <v>322404</v>
      </c>
      <c r="T433" s="7">
        <v>191521</v>
      </c>
      <c r="U433" s="31">
        <v>94549</v>
      </c>
      <c r="V433" s="7">
        <v>219256</v>
      </c>
      <c r="W433" s="7">
        <v>174262</v>
      </c>
      <c r="X433" s="7">
        <v>682740</v>
      </c>
      <c r="Y433" s="7">
        <v>124765</v>
      </c>
      <c r="Z433" s="7">
        <v>282421</v>
      </c>
      <c r="AA433" s="7">
        <v>234083</v>
      </c>
      <c r="AB433" s="7">
        <v>282748</v>
      </c>
      <c r="AC433" s="7">
        <v>219778</v>
      </c>
      <c r="AE433" s="76">
        <f t="shared" si="82"/>
        <v>702761</v>
      </c>
      <c r="AF433" s="8">
        <f t="shared" si="83"/>
        <v>63351</v>
      </c>
      <c r="AG433" s="19">
        <f t="shared" si="84"/>
        <v>50680.800000000003</v>
      </c>
      <c r="AH433" s="19">
        <f t="shared" si="85"/>
        <v>47513.25</v>
      </c>
      <c r="AM433">
        <f t="shared" si="76"/>
        <v>0</v>
      </c>
      <c r="AS433">
        <f t="shared" si="77"/>
        <v>0</v>
      </c>
      <c r="AT433">
        <f t="shared" si="78"/>
        <v>0</v>
      </c>
      <c r="AU433" s="32" t="str">
        <f t="shared" si="79"/>
        <v xml:space="preserve"> </v>
      </c>
      <c r="AV433">
        <f t="shared" si="80"/>
        <v>0</v>
      </c>
      <c r="AW433" s="32" t="str">
        <f t="shared" si="81"/>
        <v xml:space="preserve"> </v>
      </c>
      <c r="AX433" s="32" t="str" cm="1">
        <f t="array" ref="AX433">_xlfn.IFS(AQ433=0," ",AW433=20%,20%,AW433=25%,25%,AW433&lt;20%,"MV",AW433=21%,"MV",AW433=22%,"MV",AW433=23%,"MV",AW433=24%,MV)</f>
        <v xml:space="preserve"> </v>
      </c>
    </row>
    <row r="434" spans="1:53">
      <c r="A434" s="3">
        <v>405</v>
      </c>
      <c r="B434" s="1" t="s">
        <v>362</v>
      </c>
      <c r="C434" s="2" t="s">
        <v>367</v>
      </c>
      <c r="D434" s="7">
        <v>87315</v>
      </c>
      <c r="E434" s="7">
        <v>3088584</v>
      </c>
      <c r="F434" s="7">
        <v>1520424</v>
      </c>
      <c r="G434" s="7">
        <v>3075580</v>
      </c>
      <c r="H434" s="7">
        <v>99790</v>
      </c>
      <c r="I434" s="7">
        <v>5115439</v>
      </c>
      <c r="J434" s="7">
        <v>2586608</v>
      </c>
      <c r="K434" s="7">
        <v>4610336</v>
      </c>
      <c r="L434" s="7">
        <v>2593111</v>
      </c>
      <c r="M434" s="7">
        <v>1307329</v>
      </c>
      <c r="N434" s="7">
        <v>1048688</v>
      </c>
      <c r="O434" s="7">
        <v>5039000</v>
      </c>
      <c r="P434" s="7">
        <v>2181646</v>
      </c>
      <c r="Q434" s="7">
        <v>4190071</v>
      </c>
      <c r="R434" s="7">
        <v>3121096</v>
      </c>
      <c r="S434" s="7">
        <v>3868858</v>
      </c>
      <c r="T434" s="7">
        <v>3313450</v>
      </c>
      <c r="U434" s="31">
        <v>2269167</v>
      </c>
      <c r="V434" s="7">
        <v>4179422</v>
      </c>
      <c r="W434" s="7">
        <v>2037814</v>
      </c>
      <c r="X434" s="7">
        <v>4096438</v>
      </c>
      <c r="Y434" s="7">
        <v>3271299</v>
      </c>
      <c r="Z434" s="7">
        <v>5312910</v>
      </c>
      <c r="AA434" s="7">
        <v>2340822</v>
      </c>
      <c r="AB434" s="7">
        <v>5299404</v>
      </c>
      <c r="AC434" s="7">
        <v>879108</v>
      </c>
      <c r="AE434" s="76">
        <f t="shared" si="82"/>
        <v>5312910</v>
      </c>
      <c r="AF434" s="8">
        <f t="shared" si="83"/>
        <v>87315</v>
      </c>
      <c r="AG434" s="19">
        <f t="shared" si="84"/>
        <v>69852</v>
      </c>
      <c r="AH434" s="19">
        <f t="shared" si="85"/>
        <v>65486.25</v>
      </c>
      <c r="AM434">
        <f t="shared" si="76"/>
        <v>0</v>
      </c>
      <c r="AS434">
        <f t="shared" si="77"/>
        <v>0</v>
      </c>
      <c r="AT434">
        <f t="shared" si="78"/>
        <v>0</v>
      </c>
      <c r="AU434" s="32" t="str">
        <f t="shared" si="79"/>
        <v xml:space="preserve"> </v>
      </c>
      <c r="AV434">
        <f t="shared" si="80"/>
        <v>0</v>
      </c>
      <c r="AW434" s="32" t="str">
        <f t="shared" si="81"/>
        <v xml:space="preserve"> </v>
      </c>
      <c r="AX434" s="32" t="str" cm="1">
        <f t="array" ref="AX434">_xlfn.IFS(AQ434=0," ",AW434=20%,20%,AW434=25%,25%,AW434&lt;20%,"MV",AW434=21%,"MV",AW434=22%,"MV",AW434=23%,"MV",AW434=24%,MV)</f>
        <v xml:space="preserve"> </v>
      </c>
    </row>
    <row r="435" spans="1:53" ht="22.5">
      <c r="A435" s="3">
        <v>406</v>
      </c>
      <c r="B435" s="1" t="s">
        <v>363</v>
      </c>
      <c r="C435" s="2" t="s">
        <v>368</v>
      </c>
      <c r="D435" s="7">
        <v>75732</v>
      </c>
      <c r="E435" s="7">
        <v>162557</v>
      </c>
      <c r="F435" s="7">
        <v>46847</v>
      </c>
      <c r="G435" s="7">
        <v>210141</v>
      </c>
      <c r="H435" s="7">
        <v>86552</v>
      </c>
      <c r="I435" s="7">
        <v>323427</v>
      </c>
      <c r="J435" s="7">
        <v>160503</v>
      </c>
      <c r="K435" s="7">
        <v>547620</v>
      </c>
      <c r="L435" s="7">
        <v>406393</v>
      </c>
      <c r="M435" s="7">
        <v>117742</v>
      </c>
      <c r="N435" s="7">
        <v>124844</v>
      </c>
      <c r="O435" s="7">
        <v>156832</v>
      </c>
      <c r="P435" s="7">
        <v>134272</v>
      </c>
      <c r="Q435" s="7">
        <v>98705</v>
      </c>
      <c r="R435" s="7">
        <v>455159</v>
      </c>
      <c r="S435" s="7">
        <v>169262</v>
      </c>
      <c r="T435" s="7">
        <v>111720</v>
      </c>
      <c r="U435" s="31">
        <v>61765</v>
      </c>
      <c r="V435" s="7">
        <v>201503</v>
      </c>
      <c r="W435" s="7">
        <v>134110</v>
      </c>
      <c r="X435" s="7">
        <v>292602</v>
      </c>
      <c r="Y435" s="7">
        <v>123245</v>
      </c>
      <c r="Z435" s="7">
        <v>164417</v>
      </c>
      <c r="AA435" s="7">
        <v>481169</v>
      </c>
      <c r="AB435" s="7">
        <v>164936</v>
      </c>
      <c r="AC435" s="7">
        <v>215811</v>
      </c>
      <c r="AE435" s="76">
        <f t="shared" si="82"/>
        <v>547620</v>
      </c>
      <c r="AF435" s="8">
        <f t="shared" si="83"/>
        <v>46847</v>
      </c>
      <c r="AG435" s="19">
        <f t="shared" si="84"/>
        <v>37477.599999999999</v>
      </c>
      <c r="AH435" s="19">
        <f t="shared" si="85"/>
        <v>35135.25</v>
      </c>
      <c r="AM435">
        <f t="shared" si="76"/>
        <v>0</v>
      </c>
      <c r="AS435">
        <f t="shared" si="77"/>
        <v>0</v>
      </c>
      <c r="AT435">
        <f t="shared" si="78"/>
        <v>0</v>
      </c>
      <c r="AU435" s="32" t="str">
        <f t="shared" si="79"/>
        <v xml:space="preserve"> </v>
      </c>
      <c r="AV435">
        <f t="shared" si="80"/>
        <v>0</v>
      </c>
      <c r="AW435" s="32" t="str">
        <f t="shared" si="81"/>
        <v xml:space="preserve"> </v>
      </c>
      <c r="AX435" s="32" t="str" cm="1">
        <f t="array" ref="AX435">_xlfn.IFS(AQ435=0," ",AW435=20%,20%,AW435=25%,25%,AW435&lt;20%,"MV",AW435=21%,"MV",AW435=22%,"MV",AW435=23%,"MV",AW435=24%,MV)</f>
        <v xml:space="preserve"> </v>
      </c>
    </row>
    <row r="436" spans="1:53">
      <c r="A436" s="3">
        <v>407</v>
      </c>
      <c r="B436" s="1" t="s">
        <v>363</v>
      </c>
      <c r="C436" s="2" t="s">
        <v>367</v>
      </c>
      <c r="D436" s="7">
        <v>75732</v>
      </c>
      <c r="E436" s="7">
        <v>1950685</v>
      </c>
      <c r="F436" s="7">
        <v>1686465</v>
      </c>
      <c r="G436" s="7">
        <v>2101408</v>
      </c>
      <c r="H436" s="7">
        <v>86552</v>
      </c>
      <c r="I436" s="7">
        <v>2865791</v>
      </c>
      <c r="J436" s="7">
        <v>2188669</v>
      </c>
      <c r="K436" s="7">
        <v>3592559</v>
      </c>
      <c r="L436" s="7">
        <v>4876712</v>
      </c>
      <c r="M436" s="7">
        <v>1144455</v>
      </c>
      <c r="N436" s="7">
        <v>2897417</v>
      </c>
      <c r="O436" s="7">
        <v>2822969</v>
      </c>
      <c r="P436" s="7">
        <v>3222532</v>
      </c>
      <c r="Q436" s="7">
        <v>2367482</v>
      </c>
      <c r="R436" s="7">
        <v>2730958</v>
      </c>
      <c r="S436" s="7">
        <v>2031150</v>
      </c>
      <c r="T436" s="7">
        <v>1856274</v>
      </c>
      <c r="U436" s="31">
        <v>1482390</v>
      </c>
      <c r="V436" s="7">
        <v>4836072</v>
      </c>
      <c r="W436" s="7">
        <v>1460413</v>
      </c>
      <c r="X436" s="7">
        <v>1755617</v>
      </c>
      <c r="Y436" s="7">
        <v>2875700</v>
      </c>
      <c r="Z436" s="7">
        <v>2961516</v>
      </c>
      <c r="AA436" s="7">
        <v>4811689</v>
      </c>
      <c r="AB436" s="7">
        <v>2968854</v>
      </c>
      <c r="AC436" s="7">
        <v>863244</v>
      </c>
      <c r="AE436" s="76">
        <f t="shared" si="82"/>
        <v>4876712</v>
      </c>
      <c r="AF436" s="8">
        <f t="shared" si="83"/>
        <v>75732</v>
      </c>
      <c r="AG436" s="19">
        <f t="shared" si="84"/>
        <v>60585.599999999999</v>
      </c>
      <c r="AH436" s="19">
        <f t="shared" si="85"/>
        <v>56799</v>
      </c>
      <c r="AM436">
        <f t="shared" si="76"/>
        <v>0</v>
      </c>
      <c r="AS436">
        <f t="shared" si="77"/>
        <v>0</v>
      </c>
      <c r="AT436">
        <f t="shared" si="78"/>
        <v>0</v>
      </c>
      <c r="AU436" s="32" t="str">
        <f t="shared" si="79"/>
        <v xml:space="preserve"> </v>
      </c>
      <c r="AV436">
        <f t="shared" si="80"/>
        <v>0</v>
      </c>
      <c r="AW436" s="32" t="str">
        <f t="shared" si="81"/>
        <v xml:space="preserve"> </v>
      </c>
      <c r="AX436" s="32" t="str" cm="1">
        <f t="array" ref="AX436">_xlfn.IFS(AQ436=0," ",AW436=20%,20%,AW436=25%,25%,AW436&lt;20%,"MV",AW436=21%,"MV",AW436=22%,"MV",AW436=23%,"MV",AW436=24%,MV)</f>
        <v xml:space="preserve"> </v>
      </c>
    </row>
    <row r="437" spans="1:53">
      <c r="AS437">
        <f t="shared" si="77"/>
        <v>0</v>
      </c>
      <c r="AT437">
        <f t="shared" si="78"/>
        <v>0</v>
      </c>
      <c r="AU437" s="32" t="str">
        <f t="shared" si="79"/>
        <v xml:space="preserve"> </v>
      </c>
      <c r="AV437">
        <f t="shared" si="80"/>
        <v>0</v>
      </c>
      <c r="AW437" s="32" t="str">
        <f t="shared" si="81"/>
        <v xml:space="preserve"> </v>
      </c>
      <c r="AX437" s="32" t="str" cm="1">
        <f t="array" ref="AX437">_xlfn.IFS(AQ437=0," ",AW437=20%,20%,AW437=25%,25%,AW437&lt;20%,"MV",AW437=21%,"MV",AW437=22%,"MV",AW437=23%,"MV",AW437=24%,MV)</f>
        <v xml:space="preserve"> </v>
      </c>
    </row>
    <row r="438" spans="1:53">
      <c r="AS438">
        <f t="shared" si="77"/>
        <v>0</v>
      </c>
      <c r="AT438">
        <f t="shared" si="78"/>
        <v>0</v>
      </c>
      <c r="AU438" s="32" t="str">
        <f t="shared" si="79"/>
        <v xml:space="preserve"> </v>
      </c>
      <c r="AV438" t="s">
        <v>420</v>
      </c>
      <c r="AW438" s="39">
        <v>0.25</v>
      </c>
      <c r="AX438" s="40">
        <f>COUNTIF(AX7:AX436,25%)</f>
        <v>35</v>
      </c>
    </row>
    <row r="439" spans="1:53">
      <c r="AK439" s="15">
        <f>COUNTIF(AK3:AK436,"&gt;0")</f>
        <v>72</v>
      </c>
      <c r="AL439" s="15">
        <f>COUNTIF(AL3:AL436,"&gt;0")</f>
        <v>72</v>
      </c>
      <c r="AM439" s="15">
        <f>SUM(AM3:AM436)</f>
        <v>0</v>
      </c>
      <c r="AQ439" s="15"/>
      <c r="AR439" s="15">
        <f>COUNTIF(AR3:AR436,"&gt;0")</f>
        <v>0</v>
      </c>
      <c r="AS439">
        <f t="shared" si="77"/>
        <v>0</v>
      </c>
      <c r="AT439">
        <f t="shared" si="78"/>
        <v>0</v>
      </c>
      <c r="AU439" s="32" t="str">
        <f t="shared" si="79"/>
        <v xml:space="preserve"> </v>
      </c>
      <c r="AV439" t="s">
        <v>420</v>
      </c>
      <c r="AW439" s="39">
        <v>0.2</v>
      </c>
      <c r="AX439" s="40">
        <f>COUNTIF(AX7:AX436,20%)</f>
        <v>35</v>
      </c>
    </row>
    <row r="440" spans="1:53" ht="15.75" thickBot="1">
      <c r="AV440" t="s">
        <v>421</v>
      </c>
      <c r="AW440" s="41">
        <v>0</v>
      </c>
      <c r="AX440">
        <v>2</v>
      </c>
    </row>
    <row r="441" spans="1:53" ht="15.75" thickBot="1">
      <c r="AE441" s="15"/>
      <c r="AL441" s="25" t="s">
        <v>410</v>
      </c>
      <c r="AM441" s="26" t="s">
        <v>411</v>
      </c>
      <c r="AS441" s="15" t="s">
        <v>413</v>
      </c>
      <c r="AW441" s="41"/>
      <c r="AX441" t="b">
        <f>ISODD(AX442)</f>
        <v>0</v>
      </c>
    </row>
    <row r="442" spans="1:53" ht="15.75" thickBot="1">
      <c r="AS442" s="15" t="s">
        <v>414</v>
      </c>
      <c r="AT442" s="33">
        <f>SUM(AV4:AV437)</f>
        <v>27043751.149999995</v>
      </c>
      <c r="AV442" s="42" t="s">
        <v>422</v>
      </c>
      <c r="AW442" s="46" t="str" cm="1">
        <f t="array" ref="AW442">_xlfn.IFS(AX441=FALSE,"PAR",AX441=TRUE,"IMPAR")</f>
        <v>PAR</v>
      </c>
      <c r="AX442" s="15">
        <f>AX443+AX444</f>
        <v>70</v>
      </c>
      <c r="AY442" s="15" t="s">
        <v>426</v>
      </c>
      <c r="AZ442" s="49" t="s">
        <v>427</v>
      </c>
      <c r="BA442" s="25" t="s">
        <v>428</v>
      </c>
    </row>
    <row r="443" spans="1:53" ht="15.75" thickBot="1">
      <c r="AS443" s="15" t="s">
        <v>415</v>
      </c>
      <c r="AT443" s="33">
        <f>AT442*10%</f>
        <v>2704375.1149999998</v>
      </c>
      <c r="AV443" s="43" t="s">
        <v>423</v>
      </c>
      <c r="AW443" s="47">
        <f>((AX443*100%)/AX442)</f>
        <v>0.5</v>
      </c>
      <c r="AX443">
        <f>COUNTIF(AX3:AX436,25%)</f>
        <v>35</v>
      </c>
      <c r="AY443" s="48" cm="1">
        <f t="array" ref="AY443">_xlfn.IFS(AW442="PAR",AX442/2,AW442="IMPAR",(AX442+1)/2)</f>
        <v>35</v>
      </c>
      <c r="AZ443" s="15">
        <f>AY443-AX443</f>
        <v>0</v>
      </c>
      <c r="BA443" s="50" t="str" cm="1">
        <f t="array" ref="BA443">_xlfn.IFS(AZ443=0,"CUMPLE",AZ443&gt;0,"CUMPLE",AZ443&lt;0,"NO CUMPLE")</f>
        <v>CUMPLE</v>
      </c>
    </row>
    <row r="444" spans="1:53">
      <c r="AS444" s="15" t="s">
        <v>416</v>
      </c>
      <c r="AT444" s="34">
        <f>AT443*0.19</f>
        <v>513831.27184999996</v>
      </c>
      <c r="AV444" s="44" t="s">
        <v>424</v>
      </c>
      <c r="AW444" s="47">
        <f>((AX444*100%)/AX442)</f>
        <v>0.5</v>
      </c>
      <c r="AX444">
        <f>COUNTIF(AX3:AX436,20%)</f>
        <v>35</v>
      </c>
    </row>
    <row r="445" spans="1:53">
      <c r="AN445" s="36" t="s">
        <v>418</v>
      </c>
      <c r="AO445" s="36"/>
      <c r="AP445" s="84"/>
      <c r="AQ445" s="37">
        <v>151309787.69</v>
      </c>
      <c r="AR445" s="86">
        <v>151309787.69000003</v>
      </c>
      <c r="AS445" s="15" t="s">
        <v>417</v>
      </c>
      <c r="AT445" s="34">
        <f>AT442+AT443+AT444</f>
        <v>30261957.536849994</v>
      </c>
      <c r="AV445" s="45" t="s">
        <v>425</v>
      </c>
      <c r="AW445" s="41">
        <v>0</v>
      </c>
      <c r="AX445">
        <v>0</v>
      </c>
    </row>
    <row r="447" spans="1:53">
      <c r="AS447" s="36" t="s">
        <v>540</v>
      </c>
      <c r="AT447" s="38">
        <f>AT445*5</f>
        <v>151309787.68424997</v>
      </c>
    </row>
    <row r="450" spans="45:46">
      <c r="AS450" s="35" t="s">
        <v>419</v>
      </c>
      <c r="AT450" s="35" t="s">
        <v>411</v>
      </c>
    </row>
    <row r="451" spans="45:46">
      <c r="AS451" s="35"/>
      <c r="AT451" s="35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conditionalFormatting sqref="AW443:AW444">
    <cfRule type="cellIs" dxfId="56" priority="2" operator="equal">
      <formula>1</formula>
    </cfRule>
  </conditionalFormatting>
  <conditionalFormatting sqref="BA443">
    <cfRule type="cellIs" dxfId="55" priority="1" operator="equal">
      <formula>"NO CUMPLE"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D2AD-E822-42BC-AD70-02D4D3C94437}">
  <dimension ref="A1:P86"/>
  <sheetViews>
    <sheetView topLeftCell="A74" workbookViewId="0">
      <selection activeCell="M6" sqref="M6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'[1]Solicitud de Cotización General'!G7</f>
        <v>0</v>
      </c>
      <c r="D1" s="121"/>
    </row>
    <row r="2" spans="1:16" ht="25.5">
      <c r="A2" s="52" t="s">
        <v>430</v>
      </c>
      <c r="B2" s="53"/>
      <c r="C2" s="122" t="s">
        <v>384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11563</v>
      </c>
      <c r="J8" s="58">
        <v>0</v>
      </c>
      <c r="K8" s="28">
        <v>11563</v>
      </c>
      <c r="L8" s="28">
        <v>11563</v>
      </c>
      <c r="M8" s="28">
        <v>57815</v>
      </c>
      <c r="N8" s="56"/>
      <c r="O8" s="79"/>
      <c r="P8" s="57">
        <f t="shared" si="0"/>
        <v>289075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15199</v>
      </c>
      <c r="J9" s="58">
        <v>0</v>
      </c>
      <c r="K9" s="28">
        <v>15199</v>
      </c>
      <c r="L9" s="28">
        <v>15199</v>
      </c>
      <c r="M9" s="28">
        <v>60796</v>
      </c>
      <c r="N9" s="56"/>
      <c r="O9" s="79"/>
      <c r="P9" s="57">
        <f t="shared" si="0"/>
        <v>303980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13756</v>
      </c>
      <c r="J10" s="58">
        <v>0</v>
      </c>
      <c r="K10" s="28">
        <v>13756</v>
      </c>
      <c r="L10" s="28">
        <v>13756</v>
      </c>
      <c r="M10" s="28">
        <v>123804</v>
      </c>
      <c r="N10" s="56"/>
      <c r="O10" s="79"/>
      <c r="P10" s="57">
        <f t="shared" si="0"/>
        <v>619020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10002</v>
      </c>
      <c r="J11" s="58">
        <v>0</v>
      </c>
      <c r="K11" s="28">
        <v>10002</v>
      </c>
      <c r="L11" s="28">
        <v>10002</v>
      </c>
      <c r="M11" s="28">
        <v>50010</v>
      </c>
      <c r="N11" s="56"/>
      <c r="O11" s="79"/>
      <c r="P11" s="57">
        <f t="shared" si="0"/>
        <v>250050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5387</v>
      </c>
      <c r="J12" s="58">
        <v>0</v>
      </c>
      <c r="K12" s="28">
        <v>5387</v>
      </c>
      <c r="L12" s="28">
        <v>5387</v>
      </c>
      <c r="M12" s="28">
        <v>26935</v>
      </c>
      <c r="N12" s="56"/>
      <c r="O12" s="79"/>
      <c r="P12" s="57">
        <f t="shared" si="0"/>
        <v>134675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9245</v>
      </c>
      <c r="J13" s="58">
        <v>0</v>
      </c>
      <c r="K13" s="28">
        <v>9245</v>
      </c>
      <c r="L13" s="28">
        <v>9245</v>
      </c>
      <c r="M13" s="28">
        <v>27735</v>
      </c>
      <c r="N13" s="56"/>
      <c r="O13" s="79"/>
      <c r="P13" s="57">
        <f t="shared" si="0"/>
        <v>138675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10255</v>
      </c>
      <c r="J14" s="58">
        <v>0</v>
      </c>
      <c r="K14" s="28">
        <v>10255</v>
      </c>
      <c r="L14" s="28">
        <v>10255</v>
      </c>
      <c r="M14" s="28">
        <v>41020</v>
      </c>
      <c r="N14" s="56"/>
      <c r="O14" s="79"/>
      <c r="P14" s="57">
        <f t="shared" si="0"/>
        <v>205100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9436</v>
      </c>
      <c r="J15" s="58">
        <v>0</v>
      </c>
      <c r="K15" s="28">
        <v>9436</v>
      </c>
      <c r="L15" s="28">
        <v>9436</v>
      </c>
      <c r="M15" s="28">
        <v>84924</v>
      </c>
      <c r="N15" s="56"/>
      <c r="O15" s="79"/>
      <c r="P15" s="57">
        <f t="shared" si="0"/>
        <v>424620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25941</v>
      </c>
      <c r="J16" s="58">
        <v>0</v>
      </c>
      <c r="K16" s="28">
        <v>25941</v>
      </c>
      <c r="L16" s="28">
        <v>25941</v>
      </c>
      <c r="M16" s="28">
        <v>77823</v>
      </c>
      <c r="N16" s="56"/>
      <c r="O16" s="79"/>
      <c r="P16" s="57">
        <f t="shared" si="0"/>
        <v>389115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16959</v>
      </c>
      <c r="J17" s="58">
        <v>0</v>
      </c>
      <c r="K17" s="28">
        <v>16959</v>
      </c>
      <c r="L17" s="28">
        <v>16959</v>
      </c>
      <c r="M17" s="28">
        <v>16959</v>
      </c>
      <c r="N17" s="56"/>
      <c r="O17" s="79"/>
      <c r="P17" s="57">
        <f t="shared" si="0"/>
        <v>84795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20151</v>
      </c>
      <c r="J18" s="58">
        <v>0</v>
      </c>
      <c r="K18" s="28">
        <v>20151</v>
      </c>
      <c r="L18" s="28">
        <v>20151</v>
      </c>
      <c r="M18" s="28">
        <v>80604</v>
      </c>
      <c r="N18" s="56"/>
      <c r="O18" s="79"/>
      <c r="P18" s="57">
        <f t="shared" si="0"/>
        <v>403020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4535</v>
      </c>
      <c r="J19" s="58">
        <v>0</v>
      </c>
      <c r="K19" s="28">
        <v>4535</v>
      </c>
      <c r="L19" s="28">
        <v>4535</v>
      </c>
      <c r="M19" s="28">
        <v>13605</v>
      </c>
      <c r="N19" s="56"/>
      <c r="O19" s="79"/>
      <c r="P19" s="57">
        <f t="shared" si="0"/>
        <v>68025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30703</v>
      </c>
      <c r="J20" s="58">
        <v>0</v>
      </c>
      <c r="K20" s="28">
        <v>30703</v>
      </c>
      <c r="L20" s="28">
        <v>30703</v>
      </c>
      <c r="M20" s="28">
        <v>245624</v>
      </c>
      <c r="N20" s="56"/>
      <c r="O20" s="79"/>
      <c r="P20" s="57">
        <f t="shared" si="0"/>
        <v>1228120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13762</v>
      </c>
      <c r="J21" s="58">
        <v>0</v>
      </c>
      <c r="K21" s="28">
        <v>13762</v>
      </c>
      <c r="L21" s="28">
        <v>13762</v>
      </c>
      <c r="M21" s="28">
        <v>27524</v>
      </c>
      <c r="N21" s="56"/>
      <c r="O21" s="79"/>
      <c r="P21" s="57">
        <f t="shared" si="0"/>
        <v>137620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68857</v>
      </c>
      <c r="J22" s="58">
        <v>0</v>
      </c>
      <c r="K22" s="28">
        <v>68857</v>
      </c>
      <c r="L22" s="28">
        <v>68857</v>
      </c>
      <c r="M22" s="28">
        <v>137714</v>
      </c>
      <c r="N22" s="56"/>
      <c r="O22" s="79"/>
      <c r="P22" s="57">
        <f t="shared" si="0"/>
        <v>688570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17824</v>
      </c>
      <c r="J23" s="58">
        <v>0</v>
      </c>
      <c r="K23" s="28">
        <v>17824</v>
      </c>
      <c r="L23" s="28">
        <v>17824</v>
      </c>
      <c r="M23" s="28">
        <v>142592</v>
      </c>
      <c r="N23" s="56"/>
      <c r="O23" s="79"/>
      <c r="P23" s="57">
        <f t="shared" si="0"/>
        <v>712960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39185</v>
      </c>
      <c r="J24" s="58">
        <v>0</v>
      </c>
      <c r="K24" s="28">
        <v>39185</v>
      </c>
      <c r="L24" s="28">
        <v>39185</v>
      </c>
      <c r="M24" s="28">
        <v>235110</v>
      </c>
      <c r="N24" s="56"/>
      <c r="O24" s="79"/>
      <c r="P24" s="57">
        <f t="shared" si="0"/>
        <v>1175550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10882</v>
      </c>
      <c r="J25" s="58">
        <v>0</v>
      </c>
      <c r="K25" s="28">
        <v>10882</v>
      </c>
      <c r="L25" s="28">
        <v>10882</v>
      </c>
      <c r="M25" s="28">
        <v>43528</v>
      </c>
      <c r="N25" s="56"/>
      <c r="O25" s="79"/>
      <c r="P25" s="57">
        <f t="shared" si="0"/>
        <v>217640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15087</v>
      </c>
      <c r="J26" s="58">
        <v>0</v>
      </c>
      <c r="K26" s="28">
        <v>15087</v>
      </c>
      <c r="L26" s="28">
        <v>15087</v>
      </c>
      <c r="M26" s="28">
        <v>90522</v>
      </c>
      <c r="N26" s="56"/>
      <c r="O26" s="79"/>
      <c r="P26" s="57">
        <f t="shared" si="0"/>
        <v>452610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15506</v>
      </c>
      <c r="J27" s="58">
        <v>0</v>
      </c>
      <c r="K27" s="28">
        <v>15506</v>
      </c>
      <c r="L27" s="28">
        <v>15506</v>
      </c>
      <c r="M27" s="28">
        <v>124048</v>
      </c>
      <c r="N27" s="56"/>
      <c r="O27" s="79"/>
      <c r="P27" s="57">
        <f t="shared" si="0"/>
        <v>620240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10662</v>
      </c>
      <c r="J28" s="58">
        <v>0</v>
      </c>
      <c r="K28" s="28">
        <v>10662</v>
      </c>
      <c r="L28" s="28">
        <v>10662</v>
      </c>
      <c r="M28" s="28">
        <v>85296</v>
      </c>
      <c r="N28" s="56"/>
      <c r="O28" s="79"/>
      <c r="P28" s="57">
        <f t="shared" si="0"/>
        <v>426480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9838</v>
      </c>
      <c r="J29" s="58">
        <v>0</v>
      </c>
      <c r="K29" s="28">
        <v>9838</v>
      </c>
      <c r="L29" s="28">
        <v>9838</v>
      </c>
      <c r="M29" s="28">
        <v>29514</v>
      </c>
      <c r="N29" s="56"/>
      <c r="O29" s="79"/>
      <c r="P29" s="57">
        <f t="shared" si="0"/>
        <v>147570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1188</v>
      </c>
      <c r="J30" s="58">
        <v>0</v>
      </c>
      <c r="K30" s="28">
        <v>1188</v>
      </c>
      <c r="L30" s="28">
        <v>1188</v>
      </c>
      <c r="M30" s="28">
        <v>5940</v>
      </c>
      <c r="N30" s="56"/>
      <c r="O30" s="79"/>
      <c r="P30" s="57">
        <f t="shared" si="0"/>
        <v>29700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501</v>
      </c>
      <c r="J31" s="58">
        <v>0</v>
      </c>
      <c r="K31" s="28">
        <v>501</v>
      </c>
      <c r="L31" s="28">
        <v>501</v>
      </c>
      <c r="M31" s="28">
        <v>2505</v>
      </c>
      <c r="N31" s="56"/>
      <c r="O31" s="79"/>
      <c r="P31" s="57">
        <f t="shared" si="0"/>
        <v>12525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5621</v>
      </c>
      <c r="J32" s="58">
        <v>0</v>
      </c>
      <c r="K32" s="28">
        <v>5621</v>
      </c>
      <c r="L32" s="28">
        <v>5621</v>
      </c>
      <c r="M32" s="28">
        <v>28105</v>
      </c>
      <c r="N32" s="56"/>
      <c r="O32" s="79"/>
      <c r="P32" s="57">
        <f t="shared" si="0"/>
        <v>140525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4547</v>
      </c>
      <c r="J33" s="58">
        <v>0</v>
      </c>
      <c r="K33" s="28">
        <v>4547</v>
      </c>
      <c r="L33" s="28">
        <v>4547</v>
      </c>
      <c r="M33" s="28">
        <v>22735</v>
      </c>
      <c r="N33" s="56"/>
      <c r="O33" s="79"/>
      <c r="P33" s="57">
        <f t="shared" si="0"/>
        <v>113675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11100</v>
      </c>
      <c r="J34" s="58">
        <v>0</v>
      </c>
      <c r="K34" s="28">
        <v>11100</v>
      </c>
      <c r="L34" s="28">
        <v>11100</v>
      </c>
      <c r="M34" s="28">
        <v>88800</v>
      </c>
      <c r="N34" s="56"/>
      <c r="O34" s="79"/>
      <c r="P34" s="57">
        <f t="shared" si="0"/>
        <v>444000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4547</v>
      </c>
      <c r="J35" s="58">
        <v>0</v>
      </c>
      <c r="K35" s="28">
        <v>4547</v>
      </c>
      <c r="L35" s="28">
        <v>4547</v>
      </c>
      <c r="M35" s="28">
        <v>36376</v>
      </c>
      <c r="N35" s="56"/>
      <c r="O35" s="79"/>
      <c r="P35" s="57">
        <f t="shared" si="0"/>
        <v>181880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23837</v>
      </c>
      <c r="J36" s="58">
        <v>0</v>
      </c>
      <c r="K36" s="28">
        <v>23837</v>
      </c>
      <c r="L36" s="28">
        <v>23837</v>
      </c>
      <c r="M36" s="28">
        <v>23837</v>
      </c>
      <c r="N36" s="56"/>
      <c r="O36" s="79"/>
      <c r="P36" s="57">
        <f t="shared" si="0"/>
        <v>119185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23837</v>
      </c>
      <c r="J37" s="58">
        <v>0</v>
      </c>
      <c r="K37" s="28">
        <v>23837</v>
      </c>
      <c r="L37" s="28">
        <v>23837</v>
      </c>
      <c r="M37" s="28">
        <v>71511</v>
      </c>
      <c r="N37" s="56"/>
      <c r="O37" s="79"/>
      <c r="P37" s="57">
        <f t="shared" si="0"/>
        <v>357555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1393</v>
      </c>
      <c r="J38" s="58">
        <v>0</v>
      </c>
      <c r="K38" s="28">
        <v>1393</v>
      </c>
      <c r="L38" s="28">
        <v>1393</v>
      </c>
      <c r="M38" s="28">
        <v>55720</v>
      </c>
      <c r="N38" s="56"/>
      <c r="O38" s="79"/>
      <c r="P38" s="57">
        <f t="shared" si="0"/>
        <v>278600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1433</v>
      </c>
      <c r="J39" s="58">
        <v>0</v>
      </c>
      <c r="K39" s="28">
        <v>1433</v>
      </c>
      <c r="L39" s="28">
        <v>1433</v>
      </c>
      <c r="M39" s="28">
        <v>28660</v>
      </c>
      <c r="N39" s="56"/>
      <c r="O39" s="79"/>
      <c r="P39" s="57">
        <f t="shared" si="0"/>
        <v>143300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1433</v>
      </c>
      <c r="J40" s="58">
        <v>0</v>
      </c>
      <c r="K40" s="28">
        <v>1433</v>
      </c>
      <c r="L40" s="28">
        <v>1433</v>
      </c>
      <c r="M40" s="28">
        <v>28660</v>
      </c>
      <c r="N40" s="56"/>
      <c r="O40" s="79"/>
      <c r="P40" s="57">
        <f t="shared" si="0"/>
        <v>143300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5219</v>
      </c>
      <c r="J41" s="58">
        <v>0</v>
      </c>
      <c r="K41" s="28">
        <v>5219</v>
      </c>
      <c r="L41" s="28">
        <v>5219</v>
      </c>
      <c r="M41" s="28">
        <v>104380</v>
      </c>
      <c r="N41" s="56"/>
      <c r="O41" s="79"/>
      <c r="P41" s="57">
        <f t="shared" si="0"/>
        <v>521900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5219</v>
      </c>
      <c r="J42" s="58">
        <v>0</v>
      </c>
      <c r="K42" s="28">
        <v>5219</v>
      </c>
      <c r="L42" s="28">
        <v>5219</v>
      </c>
      <c r="M42" s="28">
        <v>156570</v>
      </c>
      <c r="N42" s="56"/>
      <c r="O42" s="79"/>
      <c r="P42" s="57">
        <f t="shared" si="0"/>
        <v>782850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7355</v>
      </c>
      <c r="J43" s="58">
        <v>0</v>
      </c>
      <c r="K43" s="28">
        <v>7355</v>
      </c>
      <c r="L43" s="28">
        <v>7355</v>
      </c>
      <c r="M43" s="28">
        <v>294200</v>
      </c>
      <c r="N43" s="56"/>
      <c r="O43" s="79"/>
      <c r="P43" s="57">
        <f t="shared" si="0"/>
        <v>1471000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5362</v>
      </c>
      <c r="J44" s="58">
        <v>0</v>
      </c>
      <c r="K44" s="28">
        <v>5362</v>
      </c>
      <c r="L44" s="28">
        <v>5362</v>
      </c>
      <c r="M44" s="28">
        <v>21448</v>
      </c>
      <c r="N44" s="56"/>
      <c r="O44" s="79"/>
      <c r="P44" s="57">
        <f t="shared" si="0"/>
        <v>107240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5362</v>
      </c>
      <c r="J45" s="58">
        <v>0</v>
      </c>
      <c r="K45" s="28">
        <v>5362</v>
      </c>
      <c r="L45" s="28">
        <v>5362</v>
      </c>
      <c r="M45" s="28">
        <v>42896</v>
      </c>
      <c r="N45" s="56"/>
      <c r="O45" s="79"/>
      <c r="P45" s="57">
        <f t="shared" si="0"/>
        <v>214480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6433</v>
      </c>
      <c r="J46" s="58">
        <v>0</v>
      </c>
      <c r="K46" s="28">
        <v>6433</v>
      </c>
      <c r="L46" s="28">
        <v>6433</v>
      </c>
      <c r="M46" s="28">
        <v>51464</v>
      </c>
      <c r="N46" s="56"/>
      <c r="O46" s="79"/>
      <c r="P46" s="57">
        <f t="shared" si="0"/>
        <v>257320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17539</v>
      </c>
      <c r="J47" s="58">
        <v>0</v>
      </c>
      <c r="K47" s="28">
        <v>17539</v>
      </c>
      <c r="L47" s="28">
        <v>17539</v>
      </c>
      <c r="M47" s="28">
        <v>1052340</v>
      </c>
      <c r="N47" s="56"/>
      <c r="O47" s="79"/>
      <c r="P47" s="57">
        <f t="shared" si="0"/>
        <v>5261700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39250</v>
      </c>
      <c r="J48" s="58">
        <v>0</v>
      </c>
      <c r="K48" s="28">
        <v>39250</v>
      </c>
      <c r="L48" s="28">
        <v>39250</v>
      </c>
      <c r="M48" s="28">
        <v>2355000</v>
      </c>
      <c r="N48" s="56"/>
      <c r="O48" s="79"/>
      <c r="P48" s="57">
        <f t="shared" si="0"/>
        <v>11775000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11620</v>
      </c>
      <c r="J49" s="58">
        <v>0</v>
      </c>
      <c r="K49" s="28">
        <v>11620</v>
      </c>
      <c r="L49" s="28">
        <v>11620</v>
      </c>
      <c r="M49" s="28">
        <v>581000</v>
      </c>
      <c r="N49" s="56"/>
      <c r="O49" s="79"/>
      <c r="P49" s="57">
        <f t="shared" si="0"/>
        <v>2905000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12657</v>
      </c>
      <c r="J50" s="58">
        <v>0</v>
      </c>
      <c r="K50" s="28">
        <v>12657</v>
      </c>
      <c r="L50" s="28">
        <v>12657</v>
      </c>
      <c r="M50" s="28">
        <v>632850</v>
      </c>
      <c r="N50" s="56"/>
      <c r="O50" s="79"/>
      <c r="P50" s="57">
        <f t="shared" si="0"/>
        <v>3164250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7066</v>
      </c>
      <c r="J51" s="58">
        <v>0</v>
      </c>
      <c r="K51" s="28">
        <v>7066</v>
      </c>
      <c r="L51" s="28">
        <v>7066</v>
      </c>
      <c r="M51" s="28">
        <v>49462</v>
      </c>
      <c r="N51" s="56"/>
      <c r="O51" s="79"/>
      <c r="P51" s="57">
        <f t="shared" si="0"/>
        <v>247310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6587</v>
      </c>
      <c r="J52" s="58">
        <v>0</v>
      </c>
      <c r="K52" s="28">
        <v>6587</v>
      </c>
      <c r="L52" s="28">
        <v>6587</v>
      </c>
      <c r="M52" s="28">
        <v>19761</v>
      </c>
      <c r="N52" s="56"/>
      <c r="O52" s="79"/>
      <c r="P52" s="57">
        <f t="shared" si="0"/>
        <v>98805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47322</v>
      </c>
      <c r="J53" s="58">
        <v>0</v>
      </c>
      <c r="K53" s="28">
        <v>47322</v>
      </c>
      <c r="L53" s="28">
        <v>47322</v>
      </c>
      <c r="M53" s="28">
        <v>236610</v>
      </c>
      <c r="N53" s="56"/>
      <c r="O53" s="79"/>
      <c r="P53" s="57">
        <f t="shared" si="0"/>
        <v>1183050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52392</v>
      </c>
      <c r="J54" s="58">
        <v>0</v>
      </c>
      <c r="K54" s="28">
        <v>52392</v>
      </c>
      <c r="L54" s="28">
        <v>52392</v>
      </c>
      <c r="M54" s="28">
        <v>3143520</v>
      </c>
      <c r="N54" s="56"/>
      <c r="O54" s="79"/>
      <c r="P54" s="57">
        <f t="shared" si="0"/>
        <v>15717600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12661</v>
      </c>
      <c r="J55" s="58">
        <v>0</v>
      </c>
      <c r="K55" s="28">
        <v>12661</v>
      </c>
      <c r="L55" s="28">
        <v>12661</v>
      </c>
      <c r="M55" s="28">
        <v>253220</v>
      </c>
      <c r="N55" s="56"/>
      <c r="O55" s="79"/>
      <c r="P55" s="57">
        <f t="shared" si="0"/>
        <v>1266100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2242</v>
      </c>
      <c r="J56" s="58">
        <v>0</v>
      </c>
      <c r="K56" s="28">
        <v>2242</v>
      </c>
      <c r="L56" s="28">
        <v>2242</v>
      </c>
      <c r="M56" s="28">
        <v>89680</v>
      </c>
      <c r="N56" s="56"/>
      <c r="O56" s="79"/>
      <c r="P56" s="57">
        <f t="shared" si="0"/>
        <v>448400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13117</v>
      </c>
      <c r="J57" s="58">
        <v>0</v>
      </c>
      <c r="K57" s="28">
        <v>13117</v>
      </c>
      <c r="L57" s="28">
        <v>13117</v>
      </c>
      <c r="M57" s="28">
        <v>262340</v>
      </c>
      <c r="N57" s="56"/>
      <c r="O57" s="79"/>
      <c r="P57" s="57">
        <f t="shared" si="0"/>
        <v>1311700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7630</v>
      </c>
      <c r="J58" s="58">
        <v>0</v>
      </c>
      <c r="K58" s="28">
        <v>7630</v>
      </c>
      <c r="L58" s="28">
        <v>7630</v>
      </c>
      <c r="M58" s="28">
        <v>534100</v>
      </c>
      <c r="N58" s="56"/>
      <c r="O58" s="79"/>
      <c r="P58" s="57">
        <f t="shared" si="0"/>
        <v>2670500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10408</v>
      </c>
      <c r="J59" s="58">
        <v>0</v>
      </c>
      <c r="K59" s="28">
        <v>10408</v>
      </c>
      <c r="L59" s="28">
        <v>10408</v>
      </c>
      <c r="M59" s="28">
        <v>260200</v>
      </c>
      <c r="N59" s="56"/>
      <c r="O59" s="79"/>
      <c r="P59" s="57">
        <f t="shared" si="0"/>
        <v>1301000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11509</v>
      </c>
      <c r="J60" s="58">
        <v>0</v>
      </c>
      <c r="K60" s="28">
        <v>11509</v>
      </c>
      <c r="L60" s="28">
        <v>11509</v>
      </c>
      <c r="M60" s="28">
        <v>287725</v>
      </c>
      <c r="N60" s="56"/>
      <c r="O60" s="79"/>
      <c r="P60" s="57">
        <f t="shared" si="0"/>
        <v>1438625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22262</v>
      </c>
      <c r="J61" s="58">
        <v>0</v>
      </c>
      <c r="K61" s="28">
        <v>22262</v>
      </c>
      <c r="L61" s="28">
        <v>22262</v>
      </c>
      <c r="M61" s="28">
        <v>667860</v>
      </c>
      <c r="N61" s="56"/>
      <c r="O61" s="79"/>
      <c r="P61" s="57">
        <f t="shared" si="0"/>
        <v>3339300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63134</v>
      </c>
      <c r="J62" s="58">
        <v>0</v>
      </c>
      <c r="K62" s="28">
        <v>63134</v>
      </c>
      <c r="L62" s="28">
        <v>63134</v>
      </c>
      <c r="M62" s="28">
        <v>189402</v>
      </c>
      <c r="N62" s="56"/>
      <c r="O62" s="79"/>
      <c r="P62" s="57">
        <f t="shared" si="0"/>
        <v>947010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3727</v>
      </c>
      <c r="J63" s="58">
        <v>0</v>
      </c>
      <c r="K63" s="28">
        <v>3727</v>
      </c>
      <c r="L63" s="28">
        <v>3727</v>
      </c>
      <c r="M63" s="28">
        <v>3727</v>
      </c>
      <c r="N63" s="56"/>
      <c r="O63" s="79"/>
      <c r="P63" s="57">
        <f t="shared" si="0"/>
        <v>18635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6716</v>
      </c>
      <c r="J64" s="58">
        <v>0</v>
      </c>
      <c r="K64" s="28">
        <v>6716</v>
      </c>
      <c r="L64" s="28">
        <v>6716</v>
      </c>
      <c r="M64" s="28">
        <v>6716</v>
      </c>
      <c r="N64" s="56"/>
      <c r="O64" s="79"/>
      <c r="P64" s="57">
        <f t="shared" si="0"/>
        <v>33580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587</v>
      </c>
      <c r="J65" s="58">
        <v>0</v>
      </c>
      <c r="K65" s="28">
        <v>587</v>
      </c>
      <c r="L65" s="28">
        <v>587</v>
      </c>
      <c r="M65" s="28">
        <v>58700</v>
      </c>
      <c r="N65" s="56"/>
      <c r="O65" s="79"/>
      <c r="P65" s="57">
        <f t="shared" si="0"/>
        <v>293500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2097</v>
      </c>
      <c r="J66" s="58">
        <v>0</v>
      </c>
      <c r="K66" s="28">
        <v>2097</v>
      </c>
      <c r="L66" s="28">
        <v>2097</v>
      </c>
      <c r="M66" s="28">
        <v>209700</v>
      </c>
      <c r="N66" s="56"/>
      <c r="O66" s="79"/>
      <c r="P66" s="57">
        <f t="shared" si="0"/>
        <v>1048500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5368</v>
      </c>
      <c r="J67" s="58">
        <v>0</v>
      </c>
      <c r="K67" s="28">
        <v>5368</v>
      </c>
      <c r="L67" s="28">
        <v>5368</v>
      </c>
      <c r="M67" s="28">
        <v>32208</v>
      </c>
      <c r="N67" s="56"/>
      <c r="O67" s="79"/>
      <c r="P67" s="57">
        <f t="shared" si="0"/>
        <v>161040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1644</v>
      </c>
      <c r="J68" s="58">
        <v>0</v>
      </c>
      <c r="K68" s="28">
        <v>1644</v>
      </c>
      <c r="L68" s="28">
        <v>1644</v>
      </c>
      <c r="M68" s="28">
        <v>13152</v>
      </c>
      <c r="N68" s="56"/>
      <c r="O68" s="79"/>
      <c r="P68" s="57">
        <f t="shared" si="0"/>
        <v>65760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34996</v>
      </c>
      <c r="J69" s="58">
        <v>0</v>
      </c>
      <c r="K69" s="28">
        <v>34996</v>
      </c>
      <c r="L69" s="28">
        <v>34996</v>
      </c>
      <c r="M69" s="28">
        <v>139984</v>
      </c>
      <c r="N69" s="56"/>
      <c r="O69" s="79"/>
      <c r="P69" s="57">
        <f t="shared" si="0"/>
        <v>699920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5934</v>
      </c>
      <c r="J70" s="58">
        <v>0</v>
      </c>
      <c r="K70" s="28">
        <v>5934</v>
      </c>
      <c r="L70" s="28">
        <v>5934</v>
      </c>
      <c r="M70" s="28">
        <v>5934</v>
      </c>
      <c r="N70" s="56"/>
      <c r="O70" s="79"/>
      <c r="P70" s="57">
        <f t="shared" ref="P70:P77" si="1">ROUND(H70*M70,2)</f>
        <v>29670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24344</v>
      </c>
      <c r="J71" s="58">
        <v>0</v>
      </c>
      <c r="K71" s="28">
        <v>24344</v>
      </c>
      <c r="L71" s="28">
        <v>24344</v>
      </c>
      <c r="M71" s="28">
        <v>24344</v>
      </c>
      <c r="N71" s="56"/>
      <c r="O71" s="79"/>
      <c r="P71" s="57">
        <f t="shared" si="1"/>
        <v>121720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12933</v>
      </c>
      <c r="J72" s="58">
        <v>0</v>
      </c>
      <c r="K72" s="28">
        <v>12933</v>
      </c>
      <c r="L72" s="28">
        <v>12933</v>
      </c>
      <c r="M72" s="28">
        <v>12933</v>
      </c>
      <c r="N72" s="56"/>
      <c r="O72" s="79"/>
      <c r="P72" s="57">
        <f t="shared" si="1"/>
        <v>64665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51732</v>
      </c>
      <c r="J73" s="58">
        <v>0</v>
      </c>
      <c r="K73" s="28">
        <v>51732</v>
      </c>
      <c r="L73" s="28">
        <v>51732</v>
      </c>
      <c r="M73" s="28">
        <v>155196</v>
      </c>
      <c r="N73" s="56"/>
      <c r="O73" s="79"/>
      <c r="P73" s="57">
        <f t="shared" si="1"/>
        <v>775980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328651</v>
      </c>
      <c r="J74" s="58">
        <v>0</v>
      </c>
      <c r="K74" s="28">
        <v>328651</v>
      </c>
      <c r="L74" s="28">
        <v>328651</v>
      </c>
      <c r="M74" s="28">
        <v>328651</v>
      </c>
      <c r="N74" s="56"/>
      <c r="O74" s="79"/>
      <c r="P74" s="57">
        <f t="shared" si="1"/>
        <v>1643255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104986</v>
      </c>
      <c r="J75" s="58">
        <v>0</v>
      </c>
      <c r="K75" s="28">
        <v>104986</v>
      </c>
      <c r="L75" s="28">
        <v>104986</v>
      </c>
      <c r="M75" s="28">
        <v>104986</v>
      </c>
      <c r="N75" s="56"/>
      <c r="O75" s="79"/>
      <c r="P75" s="57">
        <f t="shared" si="1"/>
        <v>524930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121723</v>
      </c>
      <c r="J76" s="58">
        <v>0</v>
      </c>
      <c r="K76" s="28">
        <v>121723</v>
      </c>
      <c r="L76" s="28">
        <v>121723</v>
      </c>
      <c r="M76" s="28">
        <v>243446</v>
      </c>
      <c r="N76" s="56"/>
      <c r="O76" s="79"/>
      <c r="P76" s="57">
        <f t="shared" si="1"/>
        <v>1217230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114116</v>
      </c>
      <c r="J77" s="58">
        <v>0</v>
      </c>
      <c r="K77" s="28">
        <v>114116</v>
      </c>
      <c r="L77" s="28">
        <v>114116</v>
      </c>
      <c r="M77" s="28">
        <v>114116</v>
      </c>
      <c r="N77" s="56"/>
      <c r="O77" s="79"/>
      <c r="P77" s="57">
        <f t="shared" si="1"/>
        <v>570580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182825340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18282534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3473681.46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204581555.46000001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54" priority="2" operator="equal">
      <formula>0</formula>
    </cfRule>
  </conditionalFormatting>
  <conditionalFormatting sqref="P78">
    <cfRule type="expression" dxfId="53" priority="9">
      <formula>ISERROR($G79)</formula>
    </cfRule>
  </conditionalFormatting>
  <conditionalFormatting sqref="P80">
    <cfRule type="expression" dxfId="52" priority="6">
      <formula>ISERROR($J78)</formula>
    </cfRule>
  </conditionalFormatting>
  <conditionalFormatting sqref="P80:P83">
    <cfRule type="expression" dxfId="51" priority="1">
      <formula>ISERROR($Q80)</formula>
    </cfRule>
  </conditionalFormatting>
  <conditionalFormatting sqref="P83">
    <cfRule type="expression" dxfId="50" priority="8">
      <formula>ISERROR($J84)</formula>
    </cfRule>
  </conditionalFormatting>
  <dataValidations count="9">
    <dataValidation type="decimal" allowBlank="1" showInputMessage="1" showErrorMessage="1" sqref="F83" xr:uid="{C08203ED-C94B-404A-B2FE-1C7EAD2D51E7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F57C9290-0094-4BAE-92FF-E13BA2D9FBE5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C1D8036F-8169-4291-8381-973FD2AE85F3}">
      <formula1>XFD6</formula1>
    </dataValidation>
    <dataValidation operator="greaterThanOrEqual" allowBlank="1" showInputMessage="1" showErrorMessage="1" sqref="J8:J77" xr:uid="{B23DB26B-9AF5-4B4F-BE33-44E25BDC452C}"/>
    <dataValidation type="decimal" allowBlank="1" showInputMessage="1" showErrorMessage="1" errorTitle="Error" error="Mayor a 1" sqref="P78:P79" xr:uid="{30B0D57F-0F3A-43C0-83E9-82B73CF1F750}">
      <formula1>0.011</formula1>
      <formula2>AF81</formula2>
    </dataValidation>
    <dataValidation type="decimal" operator="greaterThan" allowBlank="1" showInputMessage="1" showErrorMessage="1" sqref="N6:O77" xr:uid="{4006AE97-EC33-4C76-8425-92113A9FDC91}">
      <formula1>0</formula1>
    </dataValidation>
    <dataValidation type="decimal" allowBlank="1" showInputMessage="1" showErrorMessage="1" errorTitle="Error" error="Mayor a 1" promptTitle="Porcentaje de AIU" prompt="Mayor a 1" sqref="M78" xr:uid="{8479C9A8-CFE0-41FB-AF8D-66F5F38A920D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F2EE3A3B-C3CC-451B-BC6E-ACA84ADF8EDF}">
      <formula1>0.011</formula1>
      <formula2>R81</formula2>
    </dataValidation>
    <dataValidation type="list" allowBlank="1" showInputMessage="1" showErrorMessage="1" sqref="C2" xr:uid="{1A4AC220-3594-4F05-9911-829BD9DB78F3}">
      <formula1>INDIRECT("regioncobertura"&amp;$D$3)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F2FB-A80F-48B1-95D1-4491BDCFC267}">
  <dimension ref="A1:P85"/>
  <sheetViews>
    <sheetView topLeftCell="A73" workbookViewId="0">
      <selection activeCell="M7" sqref="M7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'[2]Solicitud de Cotización General'!G7</f>
        <v>0</v>
      </c>
      <c r="D1" s="121"/>
    </row>
    <row r="2" spans="1:16" ht="25.5">
      <c r="A2" s="52" t="s">
        <v>430</v>
      </c>
      <c r="B2" s="53"/>
      <c r="C2" s="122" t="s">
        <v>374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>
        <v>3.6540506280376378E-4</v>
      </c>
      <c r="K6" s="28">
        <v>2700125</v>
      </c>
      <c r="L6" s="28">
        <v>2700125</v>
      </c>
      <c r="M6" s="28">
        <v>16200750</v>
      </c>
      <c r="N6" s="56"/>
      <c r="O6" s="79"/>
      <c r="P6" s="57">
        <f t="shared" ref="P6:P69" si="0">ROUND(H6*M6,2)</f>
        <v>81003750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>
        <v>3.6540506280376378E-4</v>
      </c>
      <c r="K7" s="28">
        <v>2700125</v>
      </c>
      <c r="L7" s="28">
        <v>2700125</v>
      </c>
      <c r="M7" s="28">
        <v>5400250</v>
      </c>
      <c r="N7" s="56"/>
      <c r="O7" s="79"/>
      <c r="P7" s="57">
        <f t="shared" si="0"/>
        <v>27001250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9364</v>
      </c>
      <c r="J8" s="58">
        <v>7.1983126868859382E-2</v>
      </c>
      <c r="K8" s="28">
        <v>8689.9500000000007</v>
      </c>
      <c r="L8" s="28">
        <v>8689.9500000000007</v>
      </c>
      <c r="M8" s="28">
        <v>43449.75</v>
      </c>
      <c r="N8" s="56"/>
      <c r="O8" s="79"/>
      <c r="P8" s="57">
        <f t="shared" si="0"/>
        <v>217248.75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12094</v>
      </c>
      <c r="J9" s="58">
        <v>0.20533735736728959</v>
      </c>
      <c r="K9" s="28">
        <v>9610.65</v>
      </c>
      <c r="L9" s="28">
        <v>9610.65</v>
      </c>
      <c r="M9" s="28">
        <v>38442.6</v>
      </c>
      <c r="N9" s="56"/>
      <c r="O9" s="79"/>
      <c r="P9" s="57">
        <f t="shared" si="0"/>
        <v>192213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10728</v>
      </c>
      <c r="J10" s="58">
        <v>0.22307046979865774</v>
      </c>
      <c r="K10" s="28">
        <v>8334.9</v>
      </c>
      <c r="L10" s="28">
        <v>8334.9</v>
      </c>
      <c r="M10" s="28">
        <v>75014.100000000006</v>
      </c>
      <c r="N10" s="56"/>
      <c r="O10" s="79"/>
      <c r="P10" s="57">
        <f t="shared" si="0"/>
        <v>375070.5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11313</v>
      </c>
      <c r="J11" s="58">
        <v>5.9546539379474905E-2</v>
      </c>
      <c r="K11" s="28">
        <v>10639.35</v>
      </c>
      <c r="L11" s="28">
        <v>10639.35</v>
      </c>
      <c r="M11" s="28">
        <v>53196.75</v>
      </c>
      <c r="N11" s="56"/>
      <c r="O11" s="79"/>
      <c r="P11" s="57">
        <f t="shared" si="0"/>
        <v>265983.75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7022</v>
      </c>
      <c r="J12" s="58">
        <v>7.1560808886357158E-2</v>
      </c>
      <c r="K12" s="28">
        <v>6519.5</v>
      </c>
      <c r="L12" s="28">
        <v>6519.5</v>
      </c>
      <c r="M12" s="28">
        <v>32597.5</v>
      </c>
      <c r="N12" s="56"/>
      <c r="O12" s="79"/>
      <c r="P12" s="57">
        <f t="shared" si="0"/>
        <v>162987.5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9753</v>
      </c>
      <c r="J13" s="58">
        <v>0.13239003383574291</v>
      </c>
      <c r="K13" s="28">
        <v>8461.7999999999993</v>
      </c>
      <c r="L13" s="28">
        <v>8461.7999999999993</v>
      </c>
      <c r="M13" s="28">
        <v>25385.4</v>
      </c>
      <c r="N13" s="56"/>
      <c r="O13" s="79"/>
      <c r="P13" s="57">
        <f t="shared" si="0"/>
        <v>126927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7022</v>
      </c>
      <c r="J14" s="58">
        <v>7.7762745656508148E-2</v>
      </c>
      <c r="K14" s="28">
        <v>6475.95</v>
      </c>
      <c r="L14" s="28">
        <v>6475.95</v>
      </c>
      <c r="M14" s="28">
        <v>25903.8</v>
      </c>
      <c r="N14" s="56"/>
      <c r="O14" s="79"/>
      <c r="P14" s="57">
        <f t="shared" si="0"/>
        <v>129519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7412</v>
      </c>
      <c r="J15" s="58">
        <v>5.7420399352401563E-2</v>
      </c>
      <c r="K15" s="28">
        <v>6986.4</v>
      </c>
      <c r="L15" s="28">
        <v>6986.4</v>
      </c>
      <c r="M15" s="28">
        <v>62877.599999999999</v>
      </c>
      <c r="N15" s="56"/>
      <c r="O15" s="79"/>
      <c r="P15" s="57">
        <f t="shared" si="0"/>
        <v>314388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27309</v>
      </c>
      <c r="J16" s="58">
        <v>0.33377457980885422</v>
      </c>
      <c r="K16" s="28">
        <v>18193.95</v>
      </c>
      <c r="L16" s="28">
        <v>18193.95</v>
      </c>
      <c r="M16" s="28">
        <v>54581.85</v>
      </c>
      <c r="N16" s="56"/>
      <c r="O16" s="79"/>
      <c r="P16" s="57">
        <f t="shared" si="0"/>
        <v>272909.25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16190</v>
      </c>
      <c r="J17" s="58">
        <v>4.3187152563310731E-2</v>
      </c>
      <c r="K17" s="28">
        <v>15490.8</v>
      </c>
      <c r="L17" s="28">
        <v>15490.8</v>
      </c>
      <c r="M17" s="28">
        <v>15490.8</v>
      </c>
      <c r="N17" s="56"/>
      <c r="O17" s="79"/>
      <c r="P17" s="57">
        <f t="shared" si="0"/>
        <v>77454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9753</v>
      </c>
      <c r="J18" s="58">
        <v>5.5290679790833588E-2</v>
      </c>
      <c r="K18" s="28">
        <v>9213.75</v>
      </c>
      <c r="L18" s="28">
        <v>9213.75</v>
      </c>
      <c r="M18" s="28">
        <v>36855</v>
      </c>
      <c r="N18" s="56"/>
      <c r="O18" s="79"/>
      <c r="P18" s="57">
        <f t="shared" si="0"/>
        <v>184275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2731</v>
      </c>
      <c r="J19" s="58">
        <v>4.9871841816184481E-2</v>
      </c>
      <c r="K19" s="28">
        <v>2594.8000000000002</v>
      </c>
      <c r="L19" s="28">
        <v>2594.8000000000002</v>
      </c>
      <c r="M19" s="28">
        <v>7784.4</v>
      </c>
      <c r="N19" s="56"/>
      <c r="O19" s="79"/>
      <c r="P19" s="57">
        <f t="shared" si="0"/>
        <v>38922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28285</v>
      </c>
      <c r="J20" s="58">
        <v>6.7961817217606482E-2</v>
      </c>
      <c r="K20" s="28">
        <v>26362.7</v>
      </c>
      <c r="L20" s="28">
        <v>26362.7</v>
      </c>
      <c r="M20" s="28">
        <v>210901.6</v>
      </c>
      <c r="N20" s="56"/>
      <c r="O20" s="79"/>
      <c r="P20" s="57">
        <f t="shared" si="0"/>
        <v>1054508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11705</v>
      </c>
      <c r="J21" s="58">
        <v>6.1623237932507416E-2</v>
      </c>
      <c r="K21" s="28">
        <v>10983.7</v>
      </c>
      <c r="L21" s="28">
        <v>10983.7</v>
      </c>
      <c r="M21" s="28">
        <v>21967.4</v>
      </c>
      <c r="N21" s="56"/>
      <c r="O21" s="79"/>
      <c r="P21" s="57">
        <f t="shared" si="0"/>
        <v>109837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48768</v>
      </c>
      <c r="J22" s="58">
        <v>6.0906742125984313E-2</v>
      </c>
      <c r="K22" s="28">
        <v>45797.7</v>
      </c>
      <c r="L22" s="28">
        <v>45797.7</v>
      </c>
      <c r="M22" s="28">
        <v>91595.4</v>
      </c>
      <c r="N22" s="56"/>
      <c r="O22" s="79"/>
      <c r="P22" s="57">
        <f t="shared" si="0"/>
        <v>457977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12094</v>
      </c>
      <c r="J23" s="58">
        <v>0.1114602282123367</v>
      </c>
      <c r="K23" s="28">
        <v>10746</v>
      </c>
      <c r="L23" s="28">
        <v>10746</v>
      </c>
      <c r="M23" s="28">
        <v>85968</v>
      </c>
      <c r="N23" s="56"/>
      <c r="O23" s="79"/>
      <c r="P23" s="57">
        <f t="shared" si="0"/>
        <v>429840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27309</v>
      </c>
      <c r="J24" s="58">
        <v>0.15373503240689876</v>
      </c>
      <c r="K24" s="28">
        <v>23110.65</v>
      </c>
      <c r="L24" s="28">
        <v>23110.65</v>
      </c>
      <c r="M24" s="28">
        <v>138663.9</v>
      </c>
      <c r="N24" s="56"/>
      <c r="O24" s="79"/>
      <c r="P24" s="57">
        <f t="shared" si="0"/>
        <v>693319.5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9753</v>
      </c>
      <c r="J25" s="58">
        <v>0.12283912642263911</v>
      </c>
      <c r="K25" s="28">
        <v>8554.9500000000007</v>
      </c>
      <c r="L25" s="28">
        <v>8554.9500000000007</v>
      </c>
      <c r="M25" s="28">
        <v>34219.800000000003</v>
      </c>
      <c r="N25" s="56"/>
      <c r="O25" s="79"/>
      <c r="P25" s="57">
        <f t="shared" si="0"/>
        <v>171099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12679</v>
      </c>
      <c r="J26" s="58">
        <v>9.9964508241974975E-2</v>
      </c>
      <c r="K26" s="28">
        <v>11411.55</v>
      </c>
      <c r="L26" s="28">
        <v>11411.55</v>
      </c>
      <c r="M26" s="28">
        <v>68469.3</v>
      </c>
      <c r="N26" s="56"/>
      <c r="O26" s="79"/>
      <c r="P26" s="57">
        <f t="shared" si="0"/>
        <v>342346.5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12289</v>
      </c>
      <c r="J27" s="58">
        <v>0.82148669541866715</v>
      </c>
      <c r="K27" s="28">
        <v>2193.75</v>
      </c>
      <c r="L27" s="28">
        <v>2193.75</v>
      </c>
      <c r="M27" s="28">
        <v>17550</v>
      </c>
      <c r="N27" s="56"/>
      <c r="O27" s="79"/>
      <c r="P27" s="57">
        <f t="shared" si="0"/>
        <v>87750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8193</v>
      </c>
      <c r="J28" s="58">
        <v>0.73224093738557305</v>
      </c>
      <c r="K28" s="28">
        <v>2193.75</v>
      </c>
      <c r="L28" s="28">
        <v>2193.75</v>
      </c>
      <c r="M28" s="28">
        <v>17550</v>
      </c>
      <c r="N28" s="56"/>
      <c r="O28" s="79"/>
      <c r="P28" s="57">
        <f t="shared" si="0"/>
        <v>87750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3706</v>
      </c>
      <c r="J29" s="58">
        <v>0.44666756610901237</v>
      </c>
      <c r="K29" s="28">
        <v>2050.65</v>
      </c>
      <c r="L29" s="28">
        <v>2050.65</v>
      </c>
      <c r="M29" s="28">
        <v>6151.95</v>
      </c>
      <c r="N29" s="56"/>
      <c r="O29" s="79"/>
      <c r="P29" s="57">
        <f t="shared" si="0"/>
        <v>30759.75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1756</v>
      </c>
      <c r="J30" s="58">
        <v>0.47491457858769937</v>
      </c>
      <c r="K30" s="28">
        <v>922.05</v>
      </c>
      <c r="L30" s="28">
        <v>922.05</v>
      </c>
      <c r="M30" s="28">
        <v>4610.25</v>
      </c>
      <c r="N30" s="56"/>
      <c r="O30" s="79"/>
      <c r="P30" s="57">
        <f t="shared" si="0"/>
        <v>23051.25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975</v>
      </c>
      <c r="J31" s="58">
        <v>0.69538461538461538</v>
      </c>
      <c r="K31" s="28">
        <v>297</v>
      </c>
      <c r="L31" s="28">
        <v>297</v>
      </c>
      <c r="M31" s="28">
        <v>1485</v>
      </c>
      <c r="N31" s="56"/>
      <c r="O31" s="79"/>
      <c r="P31" s="57">
        <f t="shared" si="0"/>
        <v>7425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4291</v>
      </c>
      <c r="J32" s="58">
        <v>5.9193661151246794E-2</v>
      </c>
      <c r="K32" s="28">
        <v>4037</v>
      </c>
      <c r="L32" s="28">
        <v>4037</v>
      </c>
      <c r="M32" s="28">
        <v>20185</v>
      </c>
      <c r="N32" s="56"/>
      <c r="O32" s="79"/>
      <c r="P32" s="57">
        <f t="shared" si="0"/>
        <v>100925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4681</v>
      </c>
      <c r="J33" s="58">
        <v>0.45319376201666312</v>
      </c>
      <c r="K33" s="28">
        <v>2559.6</v>
      </c>
      <c r="L33" s="28">
        <v>2559.6</v>
      </c>
      <c r="M33" s="28">
        <v>12798</v>
      </c>
      <c r="N33" s="56"/>
      <c r="O33" s="79"/>
      <c r="P33" s="57">
        <f t="shared" si="0"/>
        <v>63990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10143</v>
      </c>
      <c r="J34" s="58">
        <v>0.16921029281277722</v>
      </c>
      <c r="K34" s="28">
        <v>8426.7000000000007</v>
      </c>
      <c r="L34" s="28">
        <v>8426.7000000000007</v>
      </c>
      <c r="M34" s="28">
        <v>67413.600000000006</v>
      </c>
      <c r="N34" s="56"/>
      <c r="O34" s="79"/>
      <c r="P34" s="57">
        <f t="shared" si="0"/>
        <v>337068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4681</v>
      </c>
      <c r="J35" s="58">
        <v>0.45319376201666312</v>
      </c>
      <c r="K35" s="28">
        <v>2559.6</v>
      </c>
      <c r="L35" s="28">
        <v>2559.6</v>
      </c>
      <c r="M35" s="28">
        <v>20476.8</v>
      </c>
      <c r="N35" s="56"/>
      <c r="O35" s="79"/>
      <c r="P35" s="57">
        <f t="shared" si="0"/>
        <v>102384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33162</v>
      </c>
      <c r="J36" s="58">
        <v>0.35064682467884933</v>
      </c>
      <c r="K36" s="28">
        <v>21533.85</v>
      </c>
      <c r="L36" s="28">
        <v>21533.85</v>
      </c>
      <c r="M36" s="28">
        <v>21533.85</v>
      </c>
      <c r="N36" s="56"/>
      <c r="O36" s="79"/>
      <c r="P36" s="57">
        <f t="shared" si="0"/>
        <v>107669.25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33162</v>
      </c>
      <c r="J37" s="58">
        <v>0.33831192328568838</v>
      </c>
      <c r="K37" s="28">
        <v>21942.9</v>
      </c>
      <c r="L37" s="28">
        <v>21942.9</v>
      </c>
      <c r="M37" s="28">
        <v>65828.7</v>
      </c>
      <c r="N37" s="56"/>
      <c r="O37" s="79"/>
      <c r="P37" s="57">
        <f t="shared" si="0"/>
        <v>329143.5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1310</v>
      </c>
      <c r="J38" s="58">
        <v>0.35282442748091608</v>
      </c>
      <c r="K38" s="28">
        <v>847.8</v>
      </c>
      <c r="L38" s="28">
        <v>847.8</v>
      </c>
      <c r="M38" s="28">
        <v>33912</v>
      </c>
      <c r="N38" s="56"/>
      <c r="O38" s="79"/>
      <c r="P38" s="57">
        <f t="shared" si="0"/>
        <v>169560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1445</v>
      </c>
      <c r="J39" s="58">
        <v>0.31799307958477507</v>
      </c>
      <c r="K39" s="28">
        <v>985.5</v>
      </c>
      <c r="L39" s="28">
        <v>985.5</v>
      </c>
      <c r="M39" s="28">
        <v>19710</v>
      </c>
      <c r="N39" s="56"/>
      <c r="O39" s="79"/>
      <c r="P39" s="57">
        <f t="shared" si="0"/>
        <v>98550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1445</v>
      </c>
      <c r="J40" s="58">
        <v>0.2890311418685122</v>
      </c>
      <c r="K40" s="28">
        <v>1027.3499999999999</v>
      </c>
      <c r="L40" s="28">
        <v>1027.3499999999999</v>
      </c>
      <c r="M40" s="28">
        <v>20547</v>
      </c>
      <c r="N40" s="56"/>
      <c r="O40" s="79"/>
      <c r="P40" s="57">
        <f t="shared" si="0"/>
        <v>102735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4294</v>
      </c>
      <c r="J41" s="58">
        <v>0.36209827666511407</v>
      </c>
      <c r="K41" s="28">
        <v>2739.15</v>
      </c>
      <c r="L41" s="28">
        <v>2739.15</v>
      </c>
      <c r="M41" s="28">
        <v>54783</v>
      </c>
      <c r="N41" s="56"/>
      <c r="O41" s="79"/>
      <c r="P41" s="57">
        <f t="shared" si="0"/>
        <v>273915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4294</v>
      </c>
      <c r="J42" s="58">
        <v>0.36209827666511407</v>
      </c>
      <c r="K42" s="28">
        <v>2739.15</v>
      </c>
      <c r="L42" s="28">
        <v>2739.15</v>
      </c>
      <c r="M42" s="28">
        <v>82174.5</v>
      </c>
      <c r="N42" s="56"/>
      <c r="O42" s="79"/>
      <c r="P42" s="57">
        <f t="shared" si="0"/>
        <v>410872.5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6099</v>
      </c>
      <c r="J43" s="58">
        <v>0.55088539104771272</v>
      </c>
      <c r="K43" s="28">
        <v>2739.15</v>
      </c>
      <c r="L43" s="28">
        <v>2739.15</v>
      </c>
      <c r="M43" s="28">
        <v>109566</v>
      </c>
      <c r="N43" s="56"/>
      <c r="O43" s="79"/>
      <c r="P43" s="57">
        <f t="shared" si="0"/>
        <v>547830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5851</v>
      </c>
      <c r="J44" s="58">
        <v>0.2032900358913006</v>
      </c>
      <c r="K44" s="28">
        <v>4661.55</v>
      </c>
      <c r="L44" s="28">
        <v>4661.55</v>
      </c>
      <c r="M44" s="28">
        <v>18646.2</v>
      </c>
      <c r="N44" s="56"/>
      <c r="O44" s="79"/>
      <c r="P44" s="57">
        <f t="shared" si="0"/>
        <v>93231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5851</v>
      </c>
      <c r="J45" s="58">
        <v>0.2032900358913006</v>
      </c>
      <c r="K45" s="28">
        <v>4661.55</v>
      </c>
      <c r="L45" s="28">
        <v>4661.55</v>
      </c>
      <c r="M45" s="28">
        <v>37292.400000000001</v>
      </c>
      <c r="N45" s="56"/>
      <c r="O45" s="79"/>
      <c r="P45" s="57">
        <f t="shared" si="0"/>
        <v>186462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7803</v>
      </c>
      <c r="J46" s="58">
        <v>0.50501730103806231</v>
      </c>
      <c r="K46" s="28">
        <v>3862.35</v>
      </c>
      <c r="L46" s="28">
        <v>3862.35</v>
      </c>
      <c r="M46" s="28">
        <v>30898.799999999999</v>
      </c>
      <c r="N46" s="56"/>
      <c r="O46" s="79"/>
      <c r="P46" s="57">
        <f t="shared" si="0"/>
        <v>154494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13655</v>
      </c>
      <c r="J47" s="58">
        <v>6.8246063712925645E-2</v>
      </c>
      <c r="K47" s="28">
        <v>12723.1</v>
      </c>
      <c r="L47" s="28">
        <v>12723.1</v>
      </c>
      <c r="M47" s="28">
        <v>763386</v>
      </c>
      <c r="N47" s="56"/>
      <c r="O47" s="79"/>
      <c r="P47" s="57">
        <f t="shared" si="0"/>
        <v>3816930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28480</v>
      </c>
      <c r="J48" s="58">
        <v>6.053370786516854E-2</v>
      </c>
      <c r="K48" s="28">
        <v>26756</v>
      </c>
      <c r="L48" s="28">
        <v>26756</v>
      </c>
      <c r="M48" s="28">
        <v>1605360</v>
      </c>
      <c r="N48" s="56"/>
      <c r="O48" s="79"/>
      <c r="P48" s="57">
        <f t="shared" si="0"/>
        <v>8026800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13460</v>
      </c>
      <c r="J49" s="58">
        <v>0.43632986627043091</v>
      </c>
      <c r="K49" s="28">
        <v>7587</v>
      </c>
      <c r="L49" s="28">
        <v>7587</v>
      </c>
      <c r="M49" s="28">
        <v>379350</v>
      </c>
      <c r="N49" s="56"/>
      <c r="O49" s="79"/>
      <c r="P49" s="57">
        <f t="shared" si="0"/>
        <v>1896750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14888</v>
      </c>
      <c r="J50" s="58">
        <v>0.24021695325094039</v>
      </c>
      <c r="K50" s="28">
        <v>11311.65</v>
      </c>
      <c r="L50" s="28">
        <v>11311.65</v>
      </c>
      <c r="M50" s="28">
        <v>565582.5</v>
      </c>
      <c r="N50" s="56"/>
      <c r="O50" s="79"/>
      <c r="P50" s="57">
        <f t="shared" si="0"/>
        <v>2827912.5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10728</v>
      </c>
      <c r="J51" s="58">
        <v>0.69182046979865774</v>
      </c>
      <c r="K51" s="28">
        <v>3306.15</v>
      </c>
      <c r="L51" s="28">
        <v>3306.15</v>
      </c>
      <c r="M51" s="28">
        <v>23143.05</v>
      </c>
      <c r="N51" s="56"/>
      <c r="O51" s="79"/>
      <c r="P51" s="57">
        <f t="shared" si="0"/>
        <v>115715.25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5266</v>
      </c>
      <c r="J52" s="58">
        <v>0.33320357007216106</v>
      </c>
      <c r="K52" s="28">
        <v>3511.35</v>
      </c>
      <c r="L52" s="28">
        <v>3511.35</v>
      </c>
      <c r="M52" s="28">
        <v>10534.05</v>
      </c>
      <c r="N52" s="56"/>
      <c r="O52" s="79"/>
      <c r="P52" s="57">
        <f t="shared" si="0"/>
        <v>52670.25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46816</v>
      </c>
      <c r="J53" s="58">
        <v>9.3415712576896751E-2</v>
      </c>
      <c r="K53" s="28">
        <v>42442.65</v>
      </c>
      <c r="L53" s="28">
        <v>42442.65</v>
      </c>
      <c r="M53" s="28">
        <v>212213.25</v>
      </c>
      <c r="N53" s="56"/>
      <c r="O53" s="79"/>
      <c r="P53" s="57">
        <f t="shared" si="0"/>
        <v>1061066.25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43437</v>
      </c>
      <c r="J54" s="58">
        <v>0.54605290420609165</v>
      </c>
      <c r="K54" s="28">
        <v>19718.099999999999</v>
      </c>
      <c r="L54" s="28">
        <v>19718.099999999999</v>
      </c>
      <c r="M54" s="28">
        <v>1183086</v>
      </c>
      <c r="N54" s="56"/>
      <c r="O54" s="79"/>
      <c r="P54" s="57">
        <f t="shared" si="0"/>
        <v>5915430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13265</v>
      </c>
      <c r="J55" s="58">
        <v>0.14593290614398788</v>
      </c>
      <c r="K55" s="28">
        <v>11329.2</v>
      </c>
      <c r="L55" s="28">
        <v>11329.2</v>
      </c>
      <c r="M55" s="28">
        <v>226584</v>
      </c>
      <c r="N55" s="56"/>
      <c r="O55" s="79"/>
      <c r="P55" s="57">
        <f t="shared" si="0"/>
        <v>1132920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2536</v>
      </c>
      <c r="J56" s="58">
        <v>0.20256309148264987</v>
      </c>
      <c r="K56" s="28">
        <v>2022.3</v>
      </c>
      <c r="L56" s="28">
        <v>2022.3</v>
      </c>
      <c r="M56" s="28">
        <v>80892</v>
      </c>
      <c r="N56" s="56"/>
      <c r="O56" s="79"/>
      <c r="P56" s="57">
        <f t="shared" si="0"/>
        <v>404460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15411</v>
      </c>
      <c r="J57" s="58">
        <v>0.1540490558691843</v>
      </c>
      <c r="K57" s="28">
        <v>13036.95</v>
      </c>
      <c r="L57" s="28">
        <v>13036.95</v>
      </c>
      <c r="M57" s="28">
        <v>260739</v>
      </c>
      <c r="N57" s="56"/>
      <c r="O57" s="79"/>
      <c r="P57" s="57">
        <f t="shared" si="0"/>
        <v>1303695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6243</v>
      </c>
      <c r="J58" s="58">
        <v>0.19839019702066318</v>
      </c>
      <c r="K58" s="28">
        <v>5004.45</v>
      </c>
      <c r="L58" s="28">
        <v>5004.45</v>
      </c>
      <c r="M58" s="28">
        <v>350311.5</v>
      </c>
      <c r="N58" s="56"/>
      <c r="O58" s="79"/>
      <c r="P58" s="57">
        <f t="shared" si="0"/>
        <v>1751557.5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13265</v>
      </c>
      <c r="J59" s="58">
        <v>0.54996607614021864</v>
      </c>
      <c r="K59" s="28">
        <v>5969.7</v>
      </c>
      <c r="L59" s="28">
        <v>5969.7</v>
      </c>
      <c r="M59" s="28">
        <v>149242.5</v>
      </c>
      <c r="N59" s="56"/>
      <c r="O59" s="79"/>
      <c r="P59" s="57">
        <f t="shared" si="0"/>
        <v>746212.5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14434</v>
      </c>
      <c r="J60" s="58">
        <v>0.80134404877372867</v>
      </c>
      <c r="K60" s="28">
        <v>2867.4</v>
      </c>
      <c r="L60" s="28">
        <v>2867.4</v>
      </c>
      <c r="M60" s="28">
        <v>71685</v>
      </c>
      <c r="N60" s="56"/>
      <c r="O60" s="79"/>
      <c r="P60" s="57">
        <f t="shared" si="0"/>
        <v>358425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23409</v>
      </c>
      <c r="J61" s="58">
        <v>0.37001153402537484</v>
      </c>
      <c r="K61" s="28">
        <v>14747.4</v>
      </c>
      <c r="L61" s="28">
        <v>14747.4</v>
      </c>
      <c r="M61" s="28">
        <v>442422</v>
      </c>
      <c r="N61" s="56"/>
      <c r="O61" s="79"/>
      <c r="P61" s="57">
        <f t="shared" si="0"/>
        <v>2212110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81929</v>
      </c>
      <c r="J62" s="58">
        <v>0.38094996887548971</v>
      </c>
      <c r="K62" s="28">
        <v>50718.15</v>
      </c>
      <c r="L62" s="28">
        <v>50718.15</v>
      </c>
      <c r="M62" s="28">
        <v>152154.45000000001</v>
      </c>
      <c r="N62" s="56"/>
      <c r="O62" s="79"/>
      <c r="P62" s="57">
        <f t="shared" si="0"/>
        <v>760772.25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4877</v>
      </c>
      <c r="J63" s="58">
        <v>0.16929464834939514</v>
      </c>
      <c r="K63" s="28">
        <v>4051.35</v>
      </c>
      <c r="L63" s="28">
        <v>4051.35</v>
      </c>
      <c r="M63" s="28">
        <v>4051.35</v>
      </c>
      <c r="N63" s="56"/>
      <c r="O63" s="79"/>
      <c r="P63" s="57">
        <f t="shared" si="0"/>
        <v>20256.75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5658</v>
      </c>
      <c r="J64" s="58">
        <v>0.33716861081654292</v>
      </c>
      <c r="K64" s="28">
        <v>3750.3</v>
      </c>
      <c r="L64" s="28">
        <v>3750.3</v>
      </c>
      <c r="M64" s="28">
        <v>3750.3</v>
      </c>
      <c r="N64" s="56"/>
      <c r="O64" s="79"/>
      <c r="P64" s="57">
        <f t="shared" si="0"/>
        <v>18751.5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2731</v>
      </c>
      <c r="J65" s="58">
        <v>0.87147564994507509</v>
      </c>
      <c r="K65" s="28">
        <v>351</v>
      </c>
      <c r="L65" s="28">
        <v>351</v>
      </c>
      <c r="M65" s="28">
        <v>35100</v>
      </c>
      <c r="N65" s="56"/>
      <c r="O65" s="79"/>
      <c r="P65" s="57">
        <f t="shared" si="0"/>
        <v>175500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10728</v>
      </c>
      <c r="J66" s="58">
        <v>0.85062919463087239</v>
      </c>
      <c r="K66" s="28">
        <v>1602.45</v>
      </c>
      <c r="L66" s="28">
        <v>1602.45</v>
      </c>
      <c r="M66" s="28">
        <v>160245</v>
      </c>
      <c r="N66" s="56"/>
      <c r="O66" s="79"/>
      <c r="P66" s="57">
        <f t="shared" si="0"/>
        <v>801225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16581</v>
      </c>
      <c r="J67" s="58">
        <v>0.92932874977383761</v>
      </c>
      <c r="K67" s="28">
        <v>1171.8</v>
      </c>
      <c r="L67" s="28">
        <v>1171.8</v>
      </c>
      <c r="M67" s="28">
        <v>7030.8</v>
      </c>
      <c r="N67" s="56"/>
      <c r="O67" s="79"/>
      <c r="P67" s="57">
        <f t="shared" si="0"/>
        <v>35154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3902</v>
      </c>
      <c r="J68" s="58">
        <v>0.86264736032803691</v>
      </c>
      <c r="K68" s="28">
        <v>535.95000000000005</v>
      </c>
      <c r="L68" s="28">
        <v>535.95000000000005</v>
      </c>
      <c r="M68" s="28">
        <v>4287.6000000000004</v>
      </c>
      <c r="N68" s="56"/>
      <c r="O68" s="79"/>
      <c r="P68" s="57">
        <f t="shared" si="0"/>
        <v>21438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141750</v>
      </c>
      <c r="J69" s="58">
        <v>0.88377142857142865</v>
      </c>
      <c r="K69" s="28">
        <v>16475.400000000001</v>
      </c>
      <c r="L69" s="28">
        <v>16475.400000000001</v>
      </c>
      <c r="M69" s="28">
        <v>65901.600000000006</v>
      </c>
      <c r="N69" s="56"/>
      <c r="O69" s="79"/>
      <c r="P69" s="57">
        <f t="shared" si="0"/>
        <v>329508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45841</v>
      </c>
      <c r="J70" s="58">
        <v>0.91969088806963206</v>
      </c>
      <c r="K70" s="28">
        <v>3681.45</v>
      </c>
      <c r="L70" s="28">
        <v>3681.45</v>
      </c>
      <c r="M70" s="28">
        <v>3681.45</v>
      </c>
      <c r="N70" s="56"/>
      <c r="O70" s="79"/>
      <c r="P70" s="57">
        <f t="shared" ref="P70:P77" si="1">ROUND(H70*M70,2)</f>
        <v>18407.25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188566</v>
      </c>
      <c r="J71" s="58">
        <v>0.89772228291420508</v>
      </c>
      <c r="K71" s="28">
        <v>19286.099999999999</v>
      </c>
      <c r="L71" s="28">
        <v>19286.099999999999</v>
      </c>
      <c r="M71" s="28">
        <v>19286.099999999999</v>
      </c>
      <c r="N71" s="56"/>
      <c r="O71" s="79"/>
      <c r="P71" s="57">
        <f t="shared" si="1"/>
        <v>96430.5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68274</v>
      </c>
      <c r="J72" s="58">
        <v>0.9151529132612708</v>
      </c>
      <c r="K72" s="28">
        <v>5792.85</v>
      </c>
      <c r="L72" s="28">
        <v>5792.85</v>
      </c>
      <c r="M72" s="28">
        <v>5792.85</v>
      </c>
      <c r="N72" s="56"/>
      <c r="O72" s="79"/>
      <c r="P72" s="57">
        <f t="shared" si="1"/>
        <v>28964.25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429151</v>
      </c>
      <c r="J73" s="58">
        <v>0.92411517158296264</v>
      </c>
      <c r="K73" s="28">
        <v>32566.05</v>
      </c>
      <c r="L73" s="28">
        <v>32566.05</v>
      </c>
      <c r="M73" s="28">
        <v>97698.15</v>
      </c>
      <c r="N73" s="56"/>
      <c r="O73" s="79"/>
      <c r="P73" s="57">
        <f t="shared" si="1"/>
        <v>488490.75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959737</v>
      </c>
      <c r="J74" s="58">
        <v>0.98175312611684251</v>
      </c>
      <c r="K74" s="28">
        <v>17512.2</v>
      </c>
      <c r="L74" s="28">
        <v>17512.2</v>
      </c>
      <c r="M74" s="28">
        <v>17512.2</v>
      </c>
      <c r="N74" s="56"/>
      <c r="O74" s="79"/>
      <c r="P74" s="57">
        <f t="shared" si="1"/>
        <v>87561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551068</v>
      </c>
      <c r="J75" s="58">
        <v>0.9080471919980837</v>
      </c>
      <c r="K75" s="28">
        <v>50672.25</v>
      </c>
      <c r="L75" s="28">
        <v>50672.25</v>
      </c>
      <c r="M75" s="28">
        <v>50672.25</v>
      </c>
      <c r="N75" s="56"/>
      <c r="O75" s="79"/>
      <c r="P75" s="57">
        <f t="shared" si="1"/>
        <v>253361.25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769220</v>
      </c>
      <c r="J76" s="58">
        <v>0.84013481188736638</v>
      </c>
      <c r="K76" s="28">
        <v>122971.5</v>
      </c>
      <c r="L76" s="28">
        <v>122971.5</v>
      </c>
      <c r="M76" s="28">
        <v>245943</v>
      </c>
      <c r="N76" s="56"/>
      <c r="O76" s="79"/>
      <c r="P76" s="57">
        <f t="shared" si="1"/>
        <v>1229715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1365479</v>
      </c>
      <c r="J77" s="58">
        <v>0.90035650493343355</v>
      </c>
      <c r="K77" s="28">
        <v>136061.1</v>
      </c>
      <c r="L77" s="28">
        <v>136061.1</v>
      </c>
      <c r="M77" s="28">
        <v>136061.1</v>
      </c>
      <c r="N77" s="56"/>
      <c r="O77" s="79"/>
      <c r="P77" s="57">
        <f t="shared" si="1"/>
        <v>680305.5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153605885.25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15360588.529999999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2918511.82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171884985.59999999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49" priority="2" operator="equal">
      <formula>0</formula>
    </cfRule>
  </conditionalFormatting>
  <conditionalFormatting sqref="P78">
    <cfRule type="expression" dxfId="48" priority="9">
      <formula>ISERROR($G79)</formula>
    </cfRule>
  </conditionalFormatting>
  <conditionalFormatting sqref="P80">
    <cfRule type="expression" dxfId="47" priority="6">
      <formula>ISERROR($J78)</formula>
    </cfRule>
  </conditionalFormatting>
  <conditionalFormatting sqref="P80:P83">
    <cfRule type="expression" dxfId="46" priority="1">
      <formula>ISERROR($Q80)</formula>
    </cfRule>
  </conditionalFormatting>
  <conditionalFormatting sqref="P83">
    <cfRule type="expression" dxfId="45" priority="8">
      <formula>ISERROR($J84)</formula>
    </cfRule>
  </conditionalFormatting>
  <dataValidations count="9">
    <dataValidation type="decimal" allowBlank="1" showInputMessage="1" showErrorMessage="1" sqref="F83" xr:uid="{8ADE7185-208A-4A72-BCA7-536A7B46B71E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CCF5E2F1-401B-448E-A7C3-809895EA1AA8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59084E20-544D-4E50-956F-8944B91889EB}">
      <formula1>XFD6</formula1>
    </dataValidation>
    <dataValidation operator="greaterThanOrEqual" allowBlank="1" showInputMessage="1" showErrorMessage="1" sqref="J8:J77" xr:uid="{0F9D3785-929E-4AC4-ABC9-EC9A326E255B}"/>
    <dataValidation type="decimal" allowBlank="1" showInputMessage="1" showErrorMessage="1" errorTitle="Error" error="Mayor a 1" sqref="P78:P79" xr:uid="{68A211B9-1A68-4474-B9B0-1AC4731E6646}">
      <formula1>0.011</formula1>
      <formula2>AF81</formula2>
    </dataValidation>
    <dataValidation type="decimal" operator="greaterThan" allowBlank="1" showInputMessage="1" showErrorMessage="1" sqref="N6:O77" xr:uid="{05CAABCF-EE54-42B0-B9A8-586F95AF1589}">
      <formula1>0</formula1>
    </dataValidation>
    <dataValidation type="decimal" allowBlank="1" showInputMessage="1" showErrorMessage="1" errorTitle="Error" error="Mayor a 1" promptTitle="Porcentaje de AIU" prompt="Mayor a 1" sqref="M78" xr:uid="{0F29A6F6-2F49-407C-AE5A-9E0463697D8B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B32F9EF4-D1A7-40CD-A6D7-2D3CF45288AB}">
      <formula1>0.011</formula1>
      <formula2>R81</formula2>
    </dataValidation>
    <dataValidation type="list" allowBlank="1" showInputMessage="1" showErrorMessage="1" sqref="C2" xr:uid="{012338A5-ADCA-4066-9015-7DAF67D4EBF6}">
      <formula1>INDIRECT("regioncobertura"&amp;$D$3)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5C67-68F2-4067-8557-90580150EAD7}">
  <sheetPr>
    <tabColor rgb="FF00B050"/>
  </sheetPr>
  <dimension ref="A1:P86"/>
  <sheetViews>
    <sheetView workbookViewId="0">
      <selection activeCell="E5" sqref="E5"/>
    </sheetView>
  </sheetViews>
  <sheetFormatPr baseColWidth="10" defaultRowHeight="15"/>
  <cols>
    <col min="9" max="9" width="12.28515625" bestFit="1" customWidth="1"/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'[3]Solicitud de Cotización General'!G7</f>
        <v>0</v>
      </c>
      <c r="D1" s="121"/>
    </row>
    <row r="2" spans="1:16" ht="25.5">
      <c r="A2" s="52" t="s">
        <v>430</v>
      </c>
      <c r="B2" s="53"/>
      <c r="C2" s="122" t="s">
        <v>378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7410</v>
      </c>
      <c r="J8" s="58">
        <v>0.3484817813765182</v>
      </c>
      <c r="K8" s="28">
        <v>4827.75</v>
      </c>
      <c r="L8" s="28">
        <v>4827.75</v>
      </c>
      <c r="M8" s="28">
        <v>24138.75</v>
      </c>
      <c r="N8" s="56"/>
      <c r="O8" s="79"/>
      <c r="P8" s="57">
        <f t="shared" si="0"/>
        <v>120693.75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10832</v>
      </c>
      <c r="J9" s="58">
        <v>0.47422451994091586</v>
      </c>
      <c r="K9" s="28">
        <v>5695.2</v>
      </c>
      <c r="L9" s="28">
        <v>5695.2</v>
      </c>
      <c r="M9" s="28">
        <v>22780.799999999999</v>
      </c>
      <c r="N9" s="56"/>
      <c r="O9" s="79"/>
      <c r="P9" s="57">
        <f t="shared" si="0"/>
        <v>113904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10391</v>
      </c>
      <c r="J10" s="58">
        <v>0.55437397748051198</v>
      </c>
      <c r="K10" s="28">
        <v>4630.5</v>
      </c>
      <c r="L10" s="28">
        <v>4630.5</v>
      </c>
      <c r="M10" s="28">
        <v>41674.5</v>
      </c>
      <c r="N10" s="56"/>
      <c r="O10" s="79"/>
      <c r="P10" s="57">
        <f t="shared" si="0"/>
        <v>208372.5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11434</v>
      </c>
      <c r="J11" s="58">
        <v>0.48305492391114224</v>
      </c>
      <c r="K11" s="28">
        <v>5910.75</v>
      </c>
      <c r="L11" s="28">
        <v>5910.75</v>
      </c>
      <c r="M11" s="28">
        <v>29553.75</v>
      </c>
      <c r="N11" s="56"/>
      <c r="O11" s="79"/>
      <c r="P11" s="57">
        <f t="shared" si="0"/>
        <v>147768.75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6978</v>
      </c>
      <c r="J12" s="58">
        <v>0.42505015763829179</v>
      </c>
      <c r="K12" s="28">
        <v>4012</v>
      </c>
      <c r="L12" s="28">
        <v>4012</v>
      </c>
      <c r="M12" s="28">
        <v>20060</v>
      </c>
      <c r="N12" s="56"/>
      <c r="O12" s="79"/>
      <c r="P12" s="57">
        <f t="shared" si="0"/>
        <v>100300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9311</v>
      </c>
      <c r="J13" s="58">
        <v>0.46145419396412846</v>
      </c>
      <c r="K13" s="28">
        <v>5014.3999999999996</v>
      </c>
      <c r="L13" s="28">
        <v>5014.3999999999996</v>
      </c>
      <c r="M13" s="28">
        <v>15043.2</v>
      </c>
      <c r="N13" s="56"/>
      <c r="O13" s="79"/>
      <c r="P13" s="57">
        <f t="shared" si="0"/>
        <v>75216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8165</v>
      </c>
      <c r="J14" s="58">
        <v>0.52999387630128592</v>
      </c>
      <c r="K14" s="28">
        <v>3837.6</v>
      </c>
      <c r="L14" s="28">
        <v>3837.6</v>
      </c>
      <c r="M14" s="28">
        <v>15350.4</v>
      </c>
      <c r="N14" s="56"/>
      <c r="O14" s="79"/>
      <c r="P14" s="57">
        <f t="shared" si="0"/>
        <v>76752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8151</v>
      </c>
      <c r="J15" s="58">
        <v>0.46429885903570112</v>
      </c>
      <c r="K15" s="28">
        <v>4366.5</v>
      </c>
      <c r="L15" s="28">
        <v>4366.5</v>
      </c>
      <c r="M15" s="28">
        <v>39298.5</v>
      </c>
      <c r="N15" s="56"/>
      <c r="O15" s="79"/>
      <c r="P15" s="57">
        <f t="shared" si="0"/>
        <v>196492.5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24413</v>
      </c>
      <c r="J16" s="58">
        <v>0.58596854135091958</v>
      </c>
      <c r="K16" s="28">
        <v>10107.75</v>
      </c>
      <c r="L16" s="28">
        <v>10107.75</v>
      </c>
      <c r="M16" s="28">
        <v>30323.25</v>
      </c>
      <c r="N16" s="56"/>
      <c r="O16" s="79"/>
      <c r="P16" s="57">
        <f t="shared" si="0"/>
        <v>151616.25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16239</v>
      </c>
      <c r="J17" s="58">
        <v>0.41296877886569372</v>
      </c>
      <c r="K17" s="28">
        <v>9532.7999999999993</v>
      </c>
      <c r="L17" s="28">
        <v>9532.7999999999993</v>
      </c>
      <c r="M17" s="28">
        <v>9532.7999999999993</v>
      </c>
      <c r="N17" s="56"/>
      <c r="O17" s="79"/>
      <c r="P17" s="57">
        <f t="shared" si="0"/>
        <v>47664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11247</v>
      </c>
      <c r="J18" s="58">
        <v>0.51453720992264607</v>
      </c>
      <c r="K18" s="28">
        <v>5460</v>
      </c>
      <c r="L18" s="28">
        <v>5460</v>
      </c>
      <c r="M18" s="28">
        <v>21840</v>
      </c>
      <c r="N18" s="56"/>
      <c r="O18" s="79"/>
      <c r="P18" s="57">
        <f t="shared" si="0"/>
        <v>109200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4037</v>
      </c>
      <c r="J19" s="58">
        <v>0.60445875650235326</v>
      </c>
      <c r="K19" s="28">
        <v>1596.8</v>
      </c>
      <c r="L19" s="28">
        <v>1596.8</v>
      </c>
      <c r="M19" s="28">
        <v>4790.3999999999996</v>
      </c>
      <c r="N19" s="56"/>
      <c r="O19" s="79"/>
      <c r="P19" s="57">
        <f t="shared" si="0"/>
        <v>23952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26611</v>
      </c>
      <c r="J20" s="58">
        <v>0.42846003532373833</v>
      </c>
      <c r="K20" s="28">
        <v>15209.25</v>
      </c>
      <c r="L20" s="28">
        <v>15209.25</v>
      </c>
      <c r="M20" s="28">
        <v>121674</v>
      </c>
      <c r="N20" s="56"/>
      <c r="O20" s="79"/>
      <c r="P20" s="57">
        <f t="shared" si="0"/>
        <v>608370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11549</v>
      </c>
      <c r="J21" s="58">
        <v>0.41473720668456149</v>
      </c>
      <c r="K21" s="28">
        <v>6759.2</v>
      </c>
      <c r="L21" s="28">
        <v>6759.2</v>
      </c>
      <c r="M21" s="28">
        <v>13518.4</v>
      </c>
      <c r="N21" s="56"/>
      <c r="O21" s="79"/>
      <c r="P21" s="57">
        <f t="shared" si="0"/>
        <v>67592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63585</v>
      </c>
      <c r="J22" s="58">
        <v>0.58446567586694975</v>
      </c>
      <c r="K22" s="28">
        <v>26421.75</v>
      </c>
      <c r="L22" s="28">
        <v>26421.75</v>
      </c>
      <c r="M22" s="28">
        <v>52843.5</v>
      </c>
      <c r="N22" s="56"/>
      <c r="O22" s="79"/>
      <c r="P22" s="57">
        <f t="shared" si="0"/>
        <v>264217.5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10890</v>
      </c>
      <c r="J23" s="58">
        <v>0.45179063360881544</v>
      </c>
      <c r="K23" s="28">
        <v>5970</v>
      </c>
      <c r="L23" s="28">
        <v>5970</v>
      </c>
      <c r="M23" s="28">
        <v>47760</v>
      </c>
      <c r="N23" s="56"/>
      <c r="O23" s="79"/>
      <c r="P23" s="57">
        <f t="shared" si="0"/>
        <v>238800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21666</v>
      </c>
      <c r="J24" s="58">
        <v>0.40740099695375243</v>
      </c>
      <c r="K24" s="28">
        <v>12839.25</v>
      </c>
      <c r="L24" s="28">
        <v>12839.25</v>
      </c>
      <c r="M24" s="28">
        <v>77035.5</v>
      </c>
      <c r="N24" s="56"/>
      <c r="O24" s="79"/>
      <c r="P24" s="57">
        <f t="shared" si="0"/>
        <v>385177.5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8921</v>
      </c>
      <c r="J25" s="58">
        <v>0.43172290102006494</v>
      </c>
      <c r="K25" s="28">
        <v>5069.6000000000004</v>
      </c>
      <c r="L25" s="28">
        <v>5069.6000000000004</v>
      </c>
      <c r="M25" s="28">
        <v>20278.400000000001</v>
      </c>
      <c r="N25" s="56"/>
      <c r="O25" s="79"/>
      <c r="P25" s="57">
        <f t="shared" si="0"/>
        <v>101392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11368</v>
      </c>
      <c r="J26" s="58">
        <v>0.44231615059817031</v>
      </c>
      <c r="K26" s="28">
        <v>6339.75</v>
      </c>
      <c r="L26" s="28">
        <v>6339.75</v>
      </c>
      <c r="M26" s="28">
        <v>38038.5</v>
      </c>
      <c r="N26" s="56"/>
      <c r="O26" s="79"/>
      <c r="P26" s="57">
        <f t="shared" si="0"/>
        <v>190192.5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12905</v>
      </c>
      <c r="J27" s="58">
        <v>0.89926385122045716</v>
      </c>
      <c r="K27" s="28">
        <v>1300</v>
      </c>
      <c r="L27" s="28">
        <v>1300</v>
      </c>
      <c r="M27" s="28">
        <v>10400</v>
      </c>
      <c r="N27" s="56"/>
      <c r="O27" s="79"/>
      <c r="P27" s="57">
        <f t="shared" si="0"/>
        <v>52000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8035</v>
      </c>
      <c r="J28" s="58">
        <v>0.83820784069695087</v>
      </c>
      <c r="K28" s="28">
        <v>1300</v>
      </c>
      <c r="L28" s="28">
        <v>1300</v>
      </c>
      <c r="M28" s="28">
        <v>10400</v>
      </c>
      <c r="N28" s="56"/>
      <c r="O28" s="79"/>
      <c r="P28" s="57">
        <f t="shared" si="0"/>
        <v>52000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2908</v>
      </c>
      <c r="J29" s="58">
        <v>0.58211829436038509</v>
      </c>
      <c r="K29" s="28">
        <v>1215.2</v>
      </c>
      <c r="L29" s="28">
        <v>1215.2</v>
      </c>
      <c r="M29" s="28">
        <v>3645.6</v>
      </c>
      <c r="N29" s="56"/>
      <c r="O29" s="79"/>
      <c r="P29" s="57">
        <f t="shared" si="0"/>
        <v>18228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1393</v>
      </c>
      <c r="J30" s="58">
        <v>0.60775305096913135</v>
      </c>
      <c r="K30" s="28">
        <v>546.4</v>
      </c>
      <c r="L30" s="28">
        <v>546.4</v>
      </c>
      <c r="M30" s="28">
        <v>2732</v>
      </c>
      <c r="N30" s="56"/>
      <c r="O30" s="79"/>
      <c r="P30" s="57">
        <f t="shared" si="0"/>
        <v>13660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449</v>
      </c>
      <c r="J31" s="58">
        <v>0.60801781737193772</v>
      </c>
      <c r="K31" s="28">
        <v>176</v>
      </c>
      <c r="L31" s="28">
        <v>176</v>
      </c>
      <c r="M31" s="28">
        <v>880</v>
      </c>
      <c r="N31" s="56"/>
      <c r="O31" s="79"/>
      <c r="P31" s="57">
        <f t="shared" si="0"/>
        <v>4400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4754</v>
      </c>
      <c r="J32" s="58">
        <v>0.38241480858224652</v>
      </c>
      <c r="K32" s="28">
        <v>2936</v>
      </c>
      <c r="L32" s="28">
        <v>2936</v>
      </c>
      <c r="M32" s="28">
        <v>14680</v>
      </c>
      <c r="N32" s="56"/>
      <c r="O32" s="79"/>
      <c r="P32" s="57">
        <f t="shared" si="0"/>
        <v>73400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4132</v>
      </c>
      <c r="J33" s="58">
        <v>0.63291384317521782</v>
      </c>
      <c r="K33" s="28">
        <v>1516.8</v>
      </c>
      <c r="L33" s="28">
        <v>1516.8</v>
      </c>
      <c r="M33" s="28">
        <v>7584</v>
      </c>
      <c r="N33" s="56"/>
      <c r="O33" s="79"/>
      <c r="P33" s="57">
        <f t="shared" si="0"/>
        <v>37920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8626</v>
      </c>
      <c r="J34" s="58">
        <v>0.4572803153257593</v>
      </c>
      <c r="K34" s="28">
        <v>4681.5</v>
      </c>
      <c r="L34" s="28">
        <v>4681.5</v>
      </c>
      <c r="M34" s="28">
        <v>37452</v>
      </c>
      <c r="N34" s="56"/>
      <c r="O34" s="79"/>
      <c r="P34" s="57">
        <f t="shared" si="0"/>
        <v>187260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4132</v>
      </c>
      <c r="J35" s="58">
        <v>0.63291384317521782</v>
      </c>
      <c r="K35" s="28">
        <v>1516.8</v>
      </c>
      <c r="L35" s="28">
        <v>1516.8</v>
      </c>
      <c r="M35" s="28">
        <v>12134.4</v>
      </c>
      <c r="N35" s="56"/>
      <c r="O35" s="79"/>
      <c r="P35" s="57">
        <f t="shared" si="0"/>
        <v>60672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23207</v>
      </c>
      <c r="J36" s="58">
        <v>0.45013142586288624</v>
      </c>
      <c r="K36" s="28">
        <v>12760.8</v>
      </c>
      <c r="L36" s="28">
        <v>12760.8</v>
      </c>
      <c r="M36" s="28">
        <v>12760.8</v>
      </c>
      <c r="N36" s="56"/>
      <c r="O36" s="79"/>
      <c r="P36" s="57">
        <f t="shared" si="0"/>
        <v>63804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24761</v>
      </c>
      <c r="J37" s="58">
        <v>0.50767335729574736</v>
      </c>
      <c r="K37" s="28">
        <v>12190.5</v>
      </c>
      <c r="L37" s="28">
        <v>12190.5</v>
      </c>
      <c r="M37" s="28">
        <v>36571.5</v>
      </c>
      <c r="N37" s="56"/>
      <c r="O37" s="79"/>
      <c r="P37" s="57">
        <f t="shared" si="0"/>
        <v>182857.5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1030</v>
      </c>
      <c r="J38" s="58">
        <v>0.51223300970873786</v>
      </c>
      <c r="K38" s="28">
        <v>502.4</v>
      </c>
      <c r="L38" s="28">
        <v>502.4</v>
      </c>
      <c r="M38" s="28">
        <v>20096</v>
      </c>
      <c r="N38" s="56"/>
      <c r="O38" s="79"/>
      <c r="P38" s="57">
        <f t="shared" si="0"/>
        <v>100480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1322</v>
      </c>
      <c r="J39" s="58">
        <v>0.55824508320726174</v>
      </c>
      <c r="K39" s="28">
        <v>584</v>
      </c>
      <c r="L39" s="28">
        <v>584</v>
      </c>
      <c r="M39" s="28">
        <v>11680</v>
      </c>
      <c r="N39" s="56"/>
      <c r="O39" s="79"/>
      <c r="P39" s="57">
        <f t="shared" si="0"/>
        <v>58400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1322</v>
      </c>
      <c r="J40" s="58">
        <v>0.53948562783661125</v>
      </c>
      <c r="K40" s="28">
        <v>608.79999999999995</v>
      </c>
      <c r="L40" s="28">
        <v>608.79999999999995</v>
      </c>
      <c r="M40" s="28">
        <v>12176</v>
      </c>
      <c r="N40" s="56"/>
      <c r="O40" s="79"/>
      <c r="P40" s="57">
        <f t="shared" si="0"/>
        <v>60880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4242</v>
      </c>
      <c r="J41" s="58">
        <v>0.64126591230551622</v>
      </c>
      <c r="K41" s="28">
        <v>1521.75</v>
      </c>
      <c r="L41" s="28">
        <v>1521.75</v>
      </c>
      <c r="M41" s="28">
        <v>30435</v>
      </c>
      <c r="N41" s="56"/>
      <c r="O41" s="79"/>
      <c r="P41" s="57">
        <f t="shared" si="0"/>
        <v>152175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4242</v>
      </c>
      <c r="J42" s="58">
        <v>0.64126591230551622</v>
      </c>
      <c r="K42" s="28">
        <v>1521.75</v>
      </c>
      <c r="L42" s="28">
        <v>1521.75</v>
      </c>
      <c r="M42" s="28">
        <v>45652.5</v>
      </c>
      <c r="N42" s="56"/>
      <c r="O42" s="79"/>
      <c r="P42" s="57">
        <f t="shared" si="0"/>
        <v>228262.5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4621</v>
      </c>
      <c r="J43" s="58">
        <v>0.67068816273533871</v>
      </c>
      <c r="K43" s="28">
        <v>1521.75</v>
      </c>
      <c r="L43" s="28">
        <v>1521.75</v>
      </c>
      <c r="M43" s="28">
        <v>60870</v>
      </c>
      <c r="N43" s="56"/>
      <c r="O43" s="79"/>
      <c r="P43" s="57">
        <f t="shared" si="0"/>
        <v>304350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5043</v>
      </c>
      <c r="J44" s="58">
        <v>0.45223081499107676</v>
      </c>
      <c r="K44" s="28">
        <v>2762.4</v>
      </c>
      <c r="L44" s="28">
        <v>2762.4</v>
      </c>
      <c r="M44" s="28">
        <v>11049.6</v>
      </c>
      <c r="N44" s="56"/>
      <c r="O44" s="79"/>
      <c r="P44" s="57">
        <f t="shared" si="0"/>
        <v>55248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5137</v>
      </c>
      <c r="J45" s="58">
        <v>0.46225423398870935</v>
      </c>
      <c r="K45" s="28">
        <v>2762.4</v>
      </c>
      <c r="L45" s="28">
        <v>2762.4</v>
      </c>
      <c r="M45" s="28">
        <v>22099.200000000001</v>
      </c>
      <c r="N45" s="56"/>
      <c r="O45" s="79"/>
      <c r="P45" s="57">
        <f t="shared" si="0"/>
        <v>110496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5746</v>
      </c>
      <c r="J46" s="58">
        <v>0.60167072746258266</v>
      </c>
      <c r="K46" s="28">
        <v>2288.8000000000002</v>
      </c>
      <c r="L46" s="28">
        <v>2288.8000000000002</v>
      </c>
      <c r="M46" s="28">
        <v>18310.400000000001</v>
      </c>
      <c r="N46" s="56"/>
      <c r="O46" s="79"/>
      <c r="P46" s="57">
        <f t="shared" si="0"/>
        <v>91552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13368</v>
      </c>
      <c r="J47" s="58">
        <v>0.45090888689407538</v>
      </c>
      <c r="K47" s="28">
        <v>7340.25</v>
      </c>
      <c r="L47" s="28">
        <v>7340.25</v>
      </c>
      <c r="M47" s="28">
        <v>440415</v>
      </c>
      <c r="N47" s="56"/>
      <c r="O47" s="79"/>
      <c r="P47" s="57">
        <f t="shared" si="0"/>
        <v>2202075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32924</v>
      </c>
      <c r="J48" s="58">
        <v>0.39050540639047504</v>
      </c>
      <c r="K48" s="28">
        <v>20067</v>
      </c>
      <c r="L48" s="28">
        <v>20067</v>
      </c>
      <c r="M48" s="28">
        <v>1204020</v>
      </c>
      <c r="N48" s="56"/>
      <c r="O48" s="79"/>
      <c r="P48" s="57">
        <f t="shared" si="0"/>
        <v>6020100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10678</v>
      </c>
      <c r="J49" s="58">
        <v>0.60526315789473684</v>
      </c>
      <c r="K49" s="28">
        <v>4215</v>
      </c>
      <c r="L49" s="28">
        <v>4215</v>
      </c>
      <c r="M49" s="28">
        <v>210750</v>
      </c>
      <c r="N49" s="56"/>
      <c r="O49" s="79"/>
      <c r="P49" s="57">
        <f t="shared" si="0"/>
        <v>1053750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12145</v>
      </c>
      <c r="J50" s="58">
        <v>0.48256484149855905</v>
      </c>
      <c r="K50" s="28">
        <v>6284.25</v>
      </c>
      <c r="L50" s="28">
        <v>6284.25</v>
      </c>
      <c r="M50" s="28">
        <v>314212.5</v>
      </c>
      <c r="N50" s="56"/>
      <c r="O50" s="79"/>
      <c r="P50" s="57">
        <f t="shared" si="0"/>
        <v>1571062.5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7378</v>
      </c>
      <c r="J51" s="58">
        <v>0.7344537815126051</v>
      </c>
      <c r="K51" s="28">
        <v>1959.2</v>
      </c>
      <c r="L51" s="28">
        <v>1959.2</v>
      </c>
      <c r="M51" s="28">
        <v>13714.4</v>
      </c>
      <c r="N51" s="56"/>
      <c r="O51" s="79"/>
      <c r="P51" s="57">
        <f t="shared" si="0"/>
        <v>68572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3927</v>
      </c>
      <c r="J52" s="58">
        <v>0.47012987012987006</v>
      </c>
      <c r="K52" s="28">
        <v>2080.8000000000002</v>
      </c>
      <c r="L52" s="28">
        <v>2080.8000000000002</v>
      </c>
      <c r="M52" s="28">
        <v>6242.4</v>
      </c>
      <c r="N52" s="56"/>
      <c r="O52" s="79"/>
      <c r="P52" s="57">
        <f t="shared" si="0"/>
        <v>31212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40990</v>
      </c>
      <c r="J53" s="58">
        <v>0.42475603805806295</v>
      </c>
      <c r="K53" s="28">
        <v>23579.25</v>
      </c>
      <c r="L53" s="28">
        <v>23579.25</v>
      </c>
      <c r="M53" s="28">
        <v>117896.25</v>
      </c>
      <c r="N53" s="56"/>
      <c r="O53" s="79"/>
      <c r="P53" s="57">
        <f t="shared" si="0"/>
        <v>589481.25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30406</v>
      </c>
      <c r="J54" s="58">
        <v>0.63972571203052031</v>
      </c>
      <c r="K54" s="28">
        <v>10954.5</v>
      </c>
      <c r="L54" s="28">
        <v>10954.5</v>
      </c>
      <c r="M54" s="28">
        <v>657270</v>
      </c>
      <c r="N54" s="56"/>
      <c r="O54" s="79"/>
      <c r="P54" s="57">
        <f t="shared" si="0"/>
        <v>3286350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11141</v>
      </c>
      <c r="J55" s="58">
        <v>0.43505968943541873</v>
      </c>
      <c r="K55" s="28">
        <v>6294</v>
      </c>
      <c r="L55" s="28">
        <v>6294</v>
      </c>
      <c r="M55" s="28">
        <v>125880</v>
      </c>
      <c r="N55" s="56"/>
      <c r="O55" s="79"/>
      <c r="P55" s="57">
        <f t="shared" si="0"/>
        <v>629400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2032</v>
      </c>
      <c r="J56" s="58">
        <v>0.44709645669291342</v>
      </c>
      <c r="K56" s="28">
        <v>1123.5</v>
      </c>
      <c r="L56" s="28">
        <v>1123.5</v>
      </c>
      <c r="M56" s="28">
        <v>44940</v>
      </c>
      <c r="N56" s="56"/>
      <c r="O56" s="79"/>
      <c r="P56" s="57">
        <f t="shared" si="0"/>
        <v>224700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13278</v>
      </c>
      <c r="J57" s="58">
        <v>0.45453004970628108</v>
      </c>
      <c r="K57" s="28">
        <v>7242.75</v>
      </c>
      <c r="L57" s="28">
        <v>7242.75</v>
      </c>
      <c r="M57" s="28">
        <v>144855</v>
      </c>
      <c r="N57" s="56"/>
      <c r="O57" s="79"/>
      <c r="P57" s="57">
        <f t="shared" si="0"/>
        <v>724275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5059</v>
      </c>
      <c r="J58" s="58">
        <v>0.45043486855109705</v>
      </c>
      <c r="K58" s="28">
        <v>2780.25</v>
      </c>
      <c r="L58" s="28">
        <v>2780.25</v>
      </c>
      <c r="M58" s="28">
        <v>194617.5</v>
      </c>
      <c r="N58" s="56"/>
      <c r="O58" s="79"/>
      <c r="P58" s="57">
        <f t="shared" si="0"/>
        <v>973087.5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10485</v>
      </c>
      <c r="J59" s="58">
        <v>0.68369098712446352</v>
      </c>
      <c r="K59" s="28">
        <v>3316.5</v>
      </c>
      <c r="L59" s="28">
        <v>3316.5</v>
      </c>
      <c r="M59" s="28">
        <v>82912.5</v>
      </c>
      <c r="N59" s="56"/>
      <c r="O59" s="79"/>
      <c r="P59" s="57">
        <f t="shared" si="0"/>
        <v>414562.5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11885</v>
      </c>
      <c r="J60" s="58">
        <v>0.86596550273453932</v>
      </c>
      <c r="K60" s="28">
        <v>1593</v>
      </c>
      <c r="L60" s="28">
        <v>1593</v>
      </c>
      <c r="M60" s="28">
        <v>39825</v>
      </c>
      <c r="N60" s="56"/>
      <c r="O60" s="79"/>
      <c r="P60" s="57">
        <f t="shared" si="0"/>
        <v>199125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14305</v>
      </c>
      <c r="J61" s="58">
        <v>0.42726319468717233</v>
      </c>
      <c r="K61" s="28">
        <v>8193</v>
      </c>
      <c r="L61" s="28">
        <v>8193</v>
      </c>
      <c r="M61" s="28">
        <v>245790</v>
      </c>
      <c r="N61" s="56"/>
      <c r="O61" s="79"/>
      <c r="P61" s="57">
        <f t="shared" si="0"/>
        <v>1228950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55316</v>
      </c>
      <c r="J62" s="58">
        <v>0.49062206233277894</v>
      </c>
      <c r="K62" s="28">
        <v>28176.75</v>
      </c>
      <c r="L62" s="28">
        <v>28176.75</v>
      </c>
      <c r="M62" s="28">
        <v>84530.25</v>
      </c>
      <c r="N62" s="56"/>
      <c r="O62" s="79"/>
      <c r="P62" s="57">
        <f t="shared" si="0"/>
        <v>422651.25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3519</v>
      </c>
      <c r="J63" s="58">
        <v>0.31776072747939754</v>
      </c>
      <c r="K63" s="28">
        <v>2400.8000000000002</v>
      </c>
      <c r="L63" s="28">
        <v>2400.8000000000002</v>
      </c>
      <c r="M63" s="28">
        <v>2400.8000000000002</v>
      </c>
      <c r="N63" s="56"/>
      <c r="O63" s="79"/>
      <c r="P63" s="57">
        <f t="shared" si="0"/>
        <v>12004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4275</v>
      </c>
      <c r="J64" s="58">
        <v>0.48014035087719298</v>
      </c>
      <c r="K64" s="28">
        <v>2222.4</v>
      </c>
      <c r="L64" s="28">
        <v>2222.4</v>
      </c>
      <c r="M64" s="28">
        <v>2222.4</v>
      </c>
      <c r="N64" s="56"/>
      <c r="O64" s="79"/>
      <c r="P64" s="57">
        <f t="shared" si="0"/>
        <v>11112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373</v>
      </c>
      <c r="J65" s="58">
        <v>0.44235924932975867</v>
      </c>
      <c r="K65" s="28">
        <v>208</v>
      </c>
      <c r="L65" s="28">
        <v>208</v>
      </c>
      <c r="M65" s="28">
        <v>20800</v>
      </c>
      <c r="N65" s="56"/>
      <c r="O65" s="79"/>
      <c r="P65" s="57">
        <f t="shared" si="0"/>
        <v>104000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1187</v>
      </c>
      <c r="J66" s="58">
        <v>0.25</v>
      </c>
      <c r="K66" s="28">
        <v>890.25</v>
      </c>
      <c r="L66" s="28">
        <v>890.25</v>
      </c>
      <c r="M66" s="28">
        <v>89025</v>
      </c>
      <c r="N66" s="56"/>
      <c r="O66" s="79"/>
      <c r="P66" s="57">
        <f t="shared" si="0"/>
        <v>445125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2439</v>
      </c>
      <c r="J67" s="58">
        <v>0.7152931529315294</v>
      </c>
      <c r="K67" s="28">
        <v>694.4</v>
      </c>
      <c r="L67" s="28">
        <v>694.4</v>
      </c>
      <c r="M67" s="28">
        <v>4166.3999999999996</v>
      </c>
      <c r="N67" s="56"/>
      <c r="O67" s="79"/>
      <c r="P67" s="57">
        <f t="shared" si="0"/>
        <v>20832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1240</v>
      </c>
      <c r="J68" s="58">
        <v>0.74387096774193551</v>
      </c>
      <c r="K68" s="28">
        <v>317.60000000000002</v>
      </c>
      <c r="L68" s="28">
        <v>317.60000000000002</v>
      </c>
      <c r="M68" s="28">
        <v>2540.8000000000002</v>
      </c>
      <c r="N68" s="56"/>
      <c r="O68" s="79"/>
      <c r="P68" s="57">
        <f t="shared" si="0"/>
        <v>12704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15708</v>
      </c>
      <c r="J69" s="58">
        <v>0.41730328495034374</v>
      </c>
      <c r="K69" s="28">
        <v>9153</v>
      </c>
      <c r="L69" s="28">
        <v>9153</v>
      </c>
      <c r="M69" s="28">
        <v>36612</v>
      </c>
      <c r="N69" s="56"/>
      <c r="O69" s="79"/>
      <c r="P69" s="57">
        <f t="shared" si="0"/>
        <v>183060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3244</v>
      </c>
      <c r="J70" s="58">
        <v>0.32749691738594333</v>
      </c>
      <c r="K70" s="28">
        <v>2181.6</v>
      </c>
      <c r="L70" s="28">
        <v>2181.6</v>
      </c>
      <c r="M70" s="28">
        <v>2181.6</v>
      </c>
      <c r="N70" s="56"/>
      <c r="O70" s="79"/>
      <c r="P70" s="57">
        <f t="shared" ref="P70:P77" si="1">ROUND(H70*M70,2)</f>
        <v>10908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15979</v>
      </c>
      <c r="J71" s="58">
        <v>0.28476124913949563</v>
      </c>
      <c r="K71" s="28">
        <v>11428.8</v>
      </c>
      <c r="L71" s="28">
        <v>11428.8</v>
      </c>
      <c r="M71" s="28">
        <v>11428.8</v>
      </c>
      <c r="N71" s="56"/>
      <c r="O71" s="79"/>
      <c r="P71" s="57">
        <f t="shared" si="1"/>
        <v>57144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9206</v>
      </c>
      <c r="J72" s="58">
        <v>0.62711275255268295</v>
      </c>
      <c r="K72" s="28">
        <v>3432.8</v>
      </c>
      <c r="L72" s="28">
        <v>3432.8</v>
      </c>
      <c r="M72" s="28">
        <v>3432.8</v>
      </c>
      <c r="N72" s="56"/>
      <c r="O72" s="79"/>
      <c r="P72" s="57">
        <f t="shared" si="1"/>
        <v>17164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32284</v>
      </c>
      <c r="J73" s="58">
        <v>0.43959081898153884</v>
      </c>
      <c r="K73" s="28">
        <v>18092.25</v>
      </c>
      <c r="L73" s="28">
        <v>18092.25</v>
      </c>
      <c r="M73" s="28">
        <v>54276.75</v>
      </c>
      <c r="N73" s="56"/>
      <c r="O73" s="79"/>
      <c r="P73" s="57">
        <f t="shared" si="1"/>
        <v>271383.75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430321</v>
      </c>
      <c r="J74" s="58">
        <v>0.97588404934920681</v>
      </c>
      <c r="K74" s="28">
        <v>10377.6</v>
      </c>
      <c r="L74" s="28">
        <v>10377.6</v>
      </c>
      <c r="M74" s="28">
        <v>10377.6</v>
      </c>
      <c r="N74" s="56"/>
      <c r="O74" s="79"/>
      <c r="P74" s="57">
        <f t="shared" si="1"/>
        <v>51888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79057</v>
      </c>
      <c r="J75" s="58">
        <v>0.64391198755328438</v>
      </c>
      <c r="K75" s="28">
        <v>28151.25</v>
      </c>
      <c r="L75" s="28">
        <v>28151.25</v>
      </c>
      <c r="M75" s="28">
        <v>28151.25</v>
      </c>
      <c r="N75" s="56"/>
      <c r="O75" s="79"/>
      <c r="P75" s="57">
        <f t="shared" si="1"/>
        <v>140756.25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176103</v>
      </c>
      <c r="J76" s="58">
        <v>0.61205941977138378</v>
      </c>
      <c r="K76" s="28">
        <v>68317.5</v>
      </c>
      <c r="L76" s="28">
        <v>68317.5</v>
      </c>
      <c r="M76" s="28">
        <v>136635</v>
      </c>
      <c r="N76" s="56"/>
      <c r="O76" s="79"/>
      <c r="P76" s="57">
        <f t="shared" si="1"/>
        <v>683175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194087</v>
      </c>
      <c r="J77" s="58">
        <v>0.61053805767516622</v>
      </c>
      <c r="K77" s="28">
        <v>75589.5</v>
      </c>
      <c r="L77" s="28">
        <v>75589.5</v>
      </c>
      <c r="M77" s="28">
        <v>75589.5</v>
      </c>
      <c r="N77" s="56"/>
      <c r="O77" s="79"/>
      <c r="P77" s="57">
        <f t="shared" si="1"/>
        <v>377947.5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135218755.75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13521875.58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2569156.36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151309787.69000003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</sheetData>
  <mergeCells count="13">
    <mergeCell ref="D84:E84"/>
    <mergeCell ref="N79:O79"/>
    <mergeCell ref="N80:O80"/>
    <mergeCell ref="B82:E82"/>
    <mergeCell ref="N82:O82"/>
    <mergeCell ref="B83:E83"/>
    <mergeCell ref="N83:O83"/>
    <mergeCell ref="N78:O78"/>
    <mergeCell ref="A1:B1"/>
    <mergeCell ref="C1:D1"/>
    <mergeCell ref="C2:L2"/>
    <mergeCell ref="A4:H4"/>
    <mergeCell ref="I4:P4"/>
  </mergeCells>
  <conditionalFormatting sqref="C1:D1">
    <cfRule type="cellIs" dxfId="44" priority="2" operator="equal">
      <formula>0</formula>
    </cfRule>
  </conditionalFormatting>
  <conditionalFormatting sqref="P78">
    <cfRule type="expression" dxfId="43" priority="9">
      <formula>ISERROR($G79)</formula>
    </cfRule>
  </conditionalFormatting>
  <conditionalFormatting sqref="P80">
    <cfRule type="expression" dxfId="42" priority="6">
      <formula>ISERROR($J78)</formula>
    </cfRule>
  </conditionalFormatting>
  <conditionalFormatting sqref="P80:P83">
    <cfRule type="expression" dxfId="41" priority="1">
      <formula>ISERROR($Q80)</formula>
    </cfRule>
  </conditionalFormatting>
  <conditionalFormatting sqref="P83">
    <cfRule type="expression" dxfId="40" priority="8">
      <formula>ISERROR($J84)</formula>
    </cfRule>
  </conditionalFormatting>
  <dataValidations count="9">
    <dataValidation type="decimal" allowBlank="1" showInputMessage="1" showErrorMessage="1" sqref="F83" xr:uid="{FA9443B4-7B96-4887-8970-81B22C7D4FF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FB2E1C22-6D19-4DDB-998F-756740BF6E37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20C1E4B1-3A39-43E7-9F93-106DEF30CE5B}">
      <formula1>XFD6</formula1>
    </dataValidation>
    <dataValidation operator="greaterThanOrEqual" allowBlank="1" showInputMessage="1" showErrorMessage="1" sqref="J8:J77" xr:uid="{27572BDF-DE08-4A70-99FC-112E24DE2F92}"/>
    <dataValidation type="decimal" allowBlank="1" showInputMessage="1" showErrorMessage="1" errorTitle="Error" error="Mayor a 1" sqref="P78:P79" xr:uid="{797CA6CA-E47D-4C61-897C-79FE2913A7A4}">
      <formula1>0.011</formula1>
      <formula2>AF81</formula2>
    </dataValidation>
    <dataValidation type="decimal" operator="greaterThan" allowBlank="1" showInputMessage="1" showErrorMessage="1" sqref="N6:O77" xr:uid="{F836A013-5CFF-4A12-9DB3-5DF807FAE76B}">
      <formula1>0</formula1>
    </dataValidation>
    <dataValidation type="decimal" allowBlank="1" showInputMessage="1" showErrorMessage="1" errorTitle="Error" error="Mayor a 1" promptTitle="Porcentaje de AIU" prompt="Mayor a 1" sqref="M78" xr:uid="{E27D1857-A47E-4825-9410-7EB8E43862D4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EA4D0E08-14F8-4F61-83F8-329FE34E4A8F}">
      <formula1>0.011</formula1>
      <formula2>R81</formula2>
    </dataValidation>
    <dataValidation type="list" allowBlank="1" showInputMessage="1" showErrorMessage="1" sqref="C2" xr:uid="{B46B4CA9-AC7E-45AA-A419-B8D2E0BA6B6E}">
      <formula1>INDIRECT("regioncobertura"&amp;$D$3)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75C4-9EAF-4F81-83AA-CC3DBF7B65A9}">
  <dimension ref="A1:P87"/>
  <sheetViews>
    <sheetView workbookViewId="0">
      <selection activeCell="L6" sqref="L6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'[4]Solicitud de Cotización General'!G7</f>
        <v>0</v>
      </c>
      <c r="D1" s="121"/>
    </row>
    <row r="2" spans="1:16" ht="25.5">
      <c r="A2" s="52" t="s">
        <v>430</v>
      </c>
      <c r="B2" s="53"/>
      <c r="C2" s="122" t="s">
        <v>387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10447</v>
      </c>
      <c r="J8" s="58">
        <v>0.53788168852302098</v>
      </c>
      <c r="K8" s="28">
        <v>4827.75</v>
      </c>
      <c r="L8" s="28">
        <v>4827.75</v>
      </c>
      <c r="M8" s="28">
        <v>24138.75</v>
      </c>
      <c r="N8" s="56"/>
      <c r="O8" s="79"/>
      <c r="P8" s="57">
        <f t="shared" si="0"/>
        <v>120693.75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13065</v>
      </c>
      <c r="J9" s="58">
        <v>0.5640872560275545</v>
      </c>
      <c r="K9" s="28">
        <v>5695.2</v>
      </c>
      <c r="L9" s="28">
        <v>5695.2</v>
      </c>
      <c r="M9" s="28">
        <v>22780.799999999999</v>
      </c>
      <c r="N9" s="56"/>
      <c r="O9" s="79"/>
      <c r="P9" s="57">
        <f t="shared" si="0"/>
        <v>113904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11935</v>
      </c>
      <c r="J10" s="58">
        <v>0.61202346041055722</v>
      </c>
      <c r="K10" s="28">
        <v>4630.5</v>
      </c>
      <c r="L10" s="28">
        <v>4630.5</v>
      </c>
      <c r="M10" s="28">
        <v>41674.5</v>
      </c>
      <c r="N10" s="56"/>
      <c r="O10" s="79"/>
      <c r="P10" s="57">
        <f t="shared" si="0"/>
        <v>208372.5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12941</v>
      </c>
      <c r="J11" s="58">
        <v>0.54325399891816706</v>
      </c>
      <c r="K11" s="28">
        <v>5910.75</v>
      </c>
      <c r="L11" s="28">
        <v>5910.75</v>
      </c>
      <c r="M11" s="28">
        <v>29553.75</v>
      </c>
      <c r="N11" s="56"/>
      <c r="O11" s="79"/>
      <c r="P11" s="57">
        <f t="shared" si="0"/>
        <v>147768.75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7826</v>
      </c>
      <c r="J12" s="58">
        <v>0.48734985944288267</v>
      </c>
      <c r="K12" s="28">
        <v>4012</v>
      </c>
      <c r="L12" s="28">
        <v>4012</v>
      </c>
      <c r="M12" s="28">
        <v>20060</v>
      </c>
      <c r="N12" s="56"/>
      <c r="O12" s="79"/>
      <c r="P12" s="57">
        <f t="shared" si="0"/>
        <v>100300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11493</v>
      </c>
      <c r="J13" s="58">
        <v>0.56369964326111544</v>
      </c>
      <c r="K13" s="28">
        <v>5014.3999999999996</v>
      </c>
      <c r="L13" s="28">
        <v>5014.3999999999996</v>
      </c>
      <c r="M13" s="28">
        <v>15043.2</v>
      </c>
      <c r="N13" s="56"/>
      <c r="O13" s="79"/>
      <c r="P13" s="57">
        <f t="shared" si="0"/>
        <v>75216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9213</v>
      </c>
      <c r="J14" s="58">
        <v>0.58345815695213288</v>
      </c>
      <c r="K14" s="28">
        <v>3837.6</v>
      </c>
      <c r="L14" s="28">
        <v>3837.6</v>
      </c>
      <c r="M14" s="28">
        <v>15350.4</v>
      </c>
      <c r="N14" s="56"/>
      <c r="O14" s="79"/>
      <c r="P14" s="57">
        <f t="shared" si="0"/>
        <v>76752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9051</v>
      </c>
      <c r="J15" s="58">
        <v>0.51756711965528668</v>
      </c>
      <c r="K15" s="28">
        <v>4366.5</v>
      </c>
      <c r="L15" s="28">
        <v>4366.5</v>
      </c>
      <c r="M15" s="28">
        <v>39298.5</v>
      </c>
      <c r="N15" s="56"/>
      <c r="O15" s="79"/>
      <c r="P15" s="57">
        <f t="shared" si="0"/>
        <v>196492.5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32881</v>
      </c>
      <c r="J16" s="58">
        <v>0.69259602810133514</v>
      </c>
      <c r="K16" s="28">
        <v>10107.75</v>
      </c>
      <c r="L16" s="28">
        <v>10107.75</v>
      </c>
      <c r="M16" s="28">
        <v>30323.25</v>
      </c>
      <c r="N16" s="56"/>
      <c r="O16" s="79"/>
      <c r="P16" s="57">
        <f t="shared" si="0"/>
        <v>151616.25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15822</v>
      </c>
      <c r="J17" s="58">
        <v>0.39749715585893064</v>
      </c>
      <c r="K17" s="28">
        <v>9532.7999999999993</v>
      </c>
      <c r="L17" s="28">
        <v>9532.7999999999993</v>
      </c>
      <c r="M17" s="28">
        <v>9532.7999999999993</v>
      </c>
      <c r="N17" s="56"/>
      <c r="O17" s="79"/>
      <c r="P17" s="57">
        <f t="shared" si="0"/>
        <v>47664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14257</v>
      </c>
      <c r="J18" s="58">
        <v>0.61703023076383534</v>
      </c>
      <c r="K18" s="28">
        <v>5460</v>
      </c>
      <c r="L18" s="28">
        <v>5460</v>
      </c>
      <c r="M18" s="28">
        <v>21840</v>
      </c>
      <c r="N18" s="56"/>
      <c r="O18" s="79"/>
      <c r="P18" s="57">
        <f t="shared" si="0"/>
        <v>109200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4485</v>
      </c>
      <c r="J19" s="58">
        <v>0.64396878483835007</v>
      </c>
      <c r="K19" s="28">
        <v>1596.8</v>
      </c>
      <c r="L19" s="28">
        <v>1596.8</v>
      </c>
      <c r="M19" s="28">
        <v>4790.3999999999996</v>
      </c>
      <c r="N19" s="56"/>
      <c r="O19" s="79"/>
      <c r="P19" s="57">
        <f t="shared" si="0"/>
        <v>23952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35082</v>
      </c>
      <c r="J20" s="58">
        <v>0.56646570891055248</v>
      </c>
      <c r="K20" s="28">
        <v>15209.25</v>
      </c>
      <c r="L20" s="28">
        <v>15209.25</v>
      </c>
      <c r="M20" s="28">
        <v>121674</v>
      </c>
      <c r="N20" s="56"/>
      <c r="O20" s="79"/>
      <c r="P20" s="57">
        <f t="shared" si="0"/>
        <v>608370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13326</v>
      </c>
      <c r="J21" s="58">
        <v>0.49278102956626146</v>
      </c>
      <c r="K21" s="28">
        <v>6759.2</v>
      </c>
      <c r="L21" s="28">
        <v>6759.2</v>
      </c>
      <c r="M21" s="28">
        <v>13518.4</v>
      </c>
      <c r="N21" s="56"/>
      <c r="O21" s="79"/>
      <c r="P21" s="57">
        <f t="shared" si="0"/>
        <v>67592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61834</v>
      </c>
      <c r="J22" s="58">
        <v>0.57269867710321187</v>
      </c>
      <c r="K22" s="28">
        <v>26421.75</v>
      </c>
      <c r="L22" s="28">
        <v>26421.75</v>
      </c>
      <c r="M22" s="28">
        <v>52843.5</v>
      </c>
      <c r="N22" s="56"/>
      <c r="O22" s="79"/>
      <c r="P22" s="57">
        <f t="shared" si="0"/>
        <v>264217.5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12265</v>
      </c>
      <c r="J23" s="58">
        <v>0.51324908275580916</v>
      </c>
      <c r="K23" s="28">
        <v>5970</v>
      </c>
      <c r="L23" s="28">
        <v>5970</v>
      </c>
      <c r="M23" s="28">
        <v>47760</v>
      </c>
      <c r="N23" s="56"/>
      <c r="O23" s="79"/>
      <c r="P23" s="57">
        <f t="shared" si="0"/>
        <v>238800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35243</v>
      </c>
      <c r="J24" s="58">
        <v>0.63569361291603999</v>
      </c>
      <c r="K24" s="28">
        <v>12839.25</v>
      </c>
      <c r="L24" s="28">
        <v>12839.25</v>
      </c>
      <c r="M24" s="28">
        <v>77035.5</v>
      </c>
      <c r="N24" s="56"/>
      <c r="O24" s="79"/>
      <c r="P24" s="57">
        <f t="shared" si="0"/>
        <v>385177.5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9819</v>
      </c>
      <c r="J25" s="58">
        <v>0.48369487727874527</v>
      </c>
      <c r="K25" s="28">
        <v>5069.6000000000004</v>
      </c>
      <c r="L25" s="28">
        <v>5069.6000000000004</v>
      </c>
      <c r="M25" s="28">
        <v>20278.400000000001</v>
      </c>
      <c r="N25" s="56"/>
      <c r="O25" s="79"/>
      <c r="P25" s="57">
        <f t="shared" si="0"/>
        <v>101392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12520</v>
      </c>
      <c r="J26" s="58">
        <v>0.4936301916932907</v>
      </c>
      <c r="K26" s="28">
        <v>6339.75</v>
      </c>
      <c r="L26" s="28">
        <v>6339.75</v>
      </c>
      <c r="M26" s="28">
        <v>38038.5</v>
      </c>
      <c r="N26" s="56"/>
      <c r="O26" s="79"/>
      <c r="P26" s="57">
        <f t="shared" si="0"/>
        <v>190192.5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13978</v>
      </c>
      <c r="J27" s="58">
        <v>0.90699670911432251</v>
      </c>
      <c r="K27" s="28">
        <v>1300</v>
      </c>
      <c r="L27" s="28">
        <v>1300</v>
      </c>
      <c r="M27" s="28">
        <v>10400</v>
      </c>
      <c r="N27" s="56"/>
      <c r="O27" s="79"/>
      <c r="P27" s="57">
        <f t="shared" si="0"/>
        <v>52000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8578</v>
      </c>
      <c r="J28" s="58">
        <v>0.84844952203310797</v>
      </c>
      <c r="K28" s="28">
        <v>1300</v>
      </c>
      <c r="L28" s="28">
        <v>1300</v>
      </c>
      <c r="M28" s="28">
        <v>10400</v>
      </c>
      <c r="N28" s="56"/>
      <c r="O28" s="79"/>
      <c r="P28" s="57">
        <f t="shared" si="0"/>
        <v>52000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3891</v>
      </c>
      <c r="J29" s="58">
        <v>0.68768953996401949</v>
      </c>
      <c r="K29" s="28">
        <v>1215.2</v>
      </c>
      <c r="L29" s="28">
        <v>1215.2</v>
      </c>
      <c r="M29" s="28">
        <v>3645.6</v>
      </c>
      <c r="N29" s="56"/>
      <c r="O29" s="79"/>
      <c r="P29" s="57">
        <f t="shared" si="0"/>
        <v>18228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1660</v>
      </c>
      <c r="J30" s="58">
        <v>0.67084337349397594</v>
      </c>
      <c r="K30" s="28">
        <v>546.4</v>
      </c>
      <c r="L30" s="28">
        <v>546.4</v>
      </c>
      <c r="M30" s="28">
        <v>2732</v>
      </c>
      <c r="N30" s="56"/>
      <c r="O30" s="79"/>
      <c r="P30" s="57">
        <f t="shared" si="0"/>
        <v>13660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608</v>
      </c>
      <c r="J31" s="58">
        <v>0.71052631578947367</v>
      </c>
      <c r="K31" s="28">
        <v>176</v>
      </c>
      <c r="L31" s="28">
        <v>176</v>
      </c>
      <c r="M31" s="28">
        <v>880</v>
      </c>
      <c r="N31" s="56"/>
      <c r="O31" s="79"/>
      <c r="P31" s="57">
        <f t="shared" si="0"/>
        <v>4400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5721</v>
      </c>
      <c r="J32" s="58">
        <v>0.48680300646740082</v>
      </c>
      <c r="K32" s="28">
        <v>2936</v>
      </c>
      <c r="L32" s="28">
        <v>2936</v>
      </c>
      <c r="M32" s="28">
        <v>14680</v>
      </c>
      <c r="N32" s="56"/>
      <c r="O32" s="79"/>
      <c r="P32" s="57">
        <f t="shared" si="0"/>
        <v>73400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4162</v>
      </c>
      <c r="J33" s="58">
        <v>0.63555982700624702</v>
      </c>
      <c r="K33" s="28">
        <v>1516.8</v>
      </c>
      <c r="L33" s="28">
        <v>1516.8</v>
      </c>
      <c r="M33" s="28">
        <v>7584</v>
      </c>
      <c r="N33" s="56"/>
      <c r="O33" s="79"/>
      <c r="P33" s="57">
        <f t="shared" si="0"/>
        <v>37920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10337</v>
      </c>
      <c r="J34" s="58">
        <v>0.54711231498500534</v>
      </c>
      <c r="K34" s="28">
        <v>4681.5</v>
      </c>
      <c r="L34" s="28">
        <v>4681.5</v>
      </c>
      <c r="M34" s="28">
        <v>37452</v>
      </c>
      <c r="N34" s="56"/>
      <c r="O34" s="79"/>
      <c r="P34" s="57">
        <f t="shared" si="0"/>
        <v>187260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4152</v>
      </c>
      <c r="J35" s="58">
        <v>0.63468208092485545</v>
      </c>
      <c r="K35" s="28">
        <v>1516.8</v>
      </c>
      <c r="L35" s="28">
        <v>1516.8</v>
      </c>
      <c r="M35" s="28">
        <v>12134.4</v>
      </c>
      <c r="N35" s="56"/>
      <c r="O35" s="79"/>
      <c r="P35" s="57">
        <f t="shared" si="0"/>
        <v>60672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24030</v>
      </c>
      <c r="J36" s="58">
        <v>0.46896379525593013</v>
      </c>
      <c r="K36" s="28">
        <v>12760.8</v>
      </c>
      <c r="L36" s="28">
        <v>12760.8</v>
      </c>
      <c r="M36" s="28">
        <v>12760.8</v>
      </c>
      <c r="N36" s="56"/>
      <c r="O36" s="79"/>
      <c r="P36" s="57">
        <f t="shared" si="0"/>
        <v>63804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24030</v>
      </c>
      <c r="J37" s="58">
        <v>0.49269662921348312</v>
      </c>
      <c r="K37" s="28">
        <v>12190.5</v>
      </c>
      <c r="L37" s="28">
        <v>12190.5</v>
      </c>
      <c r="M37" s="28">
        <v>36571.5</v>
      </c>
      <c r="N37" s="56"/>
      <c r="O37" s="79"/>
      <c r="P37" s="57">
        <f t="shared" si="0"/>
        <v>182857.5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1214</v>
      </c>
      <c r="J38" s="58">
        <v>0.58616144975288309</v>
      </c>
      <c r="K38" s="28">
        <v>502.4</v>
      </c>
      <c r="L38" s="28">
        <v>502.4</v>
      </c>
      <c r="M38" s="28">
        <v>20096</v>
      </c>
      <c r="N38" s="56"/>
      <c r="O38" s="79"/>
      <c r="P38" s="57">
        <f t="shared" si="0"/>
        <v>100480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1398</v>
      </c>
      <c r="J39" s="58">
        <v>0.58226037195994285</v>
      </c>
      <c r="K39" s="28">
        <v>584</v>
      </c>
      <c r="L39" s="28">
        <v>584</v>
      </c>
      <c r="M39" s="28">
        <v>11680</v>
      </c>
      <c r="N39" s="56"/>
      <c r="O39" s="79"/>
      <c r="P39" s="57">
        <f t="shared" si="0"/>
        <v>58400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1398</v>
      </c>
      <c r="J40" s="58">
        <v>0.5645207439198856</v>
      </c>
      <c r="K40" s="28">
        <v>608.79999999999995</v>
      </c>
      <c r="L40" s="28">
        <v>608.79999999999995</v>
      </c>
      <c r="M40" s="28">
        <v>12176</v>
      </c>
      <c r="N40" s="56"/>
      <c r="O40" s="79"/>
      <c r="P40" s="57">
        <f t="shared" si="0"/>
        <v>60880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3901</v>
      </c>
      <c r="J41" s="58">
        <v>0.60990771597026405</v>
      </c>
      <c r="K41" s="28">
        <v>1521.75</v>
      </c>
      <c r="L41" s="28">
        <v>1521.75</v>
      </c>
      <c r="M41" s="28">
        <v>30435</v>
      </c>
      <c r="N41" s="56"/>
      <c r="O41" s="79"/>
      <c r="P41" s="57">
        <f t="shared" si="0"/>
        <v>152175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4153</v>
      </c>
      <c r="J42" s="58">
        <v>0.63357813628702142</v>
      </c>
      <c r="K42" s="28">
        <v>1521.75</v>
      </c>
      <c r="L42" s="28">
        <v>1521.75</v>
      </c>
      <c r="M42" s="28">
        <v>45652.5</v>
      </c>
      <c r="N42" s="56"/>
      <c r="O42" s="79"/>
      <c r="P42" s="57">
        <f t="shared" si="0"/>
        <v>228262.5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5257</v>
      </c>
      <c r="J43" s="58">
        <v>0.71052881871789997</v>
      </c>
      <c r="K43" s="28">
        <v>1521.75</v>
      </c>
      <c r="L43" s="28">
        <v>1521.75</v>
      </c>
      <c r="M43" s="28">
        <v>60870</v>
      </c>
      <c r="N43" s="56"/>
      <c r="O43" s="79"/>
      <c r="P43" s="57">
        <f t="shared" si="0"/>
        <v>304350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5494</v>
      </c>
      <c r="J44" s="58">
        <v>0.49719694211867493</v>
      </c>
      <c r="K44" s="28">
        <v>2762.4</v>
      </c>
      <c r="L44" s="28">
        <v>2762.4</v>
      </c>
      <c r="M44" s="28">
        <v>11049.6</v>
      </c>
      <c r="N44" s="56"/>
      <c r="O44" s="79"/>
      <c r="P44" s="57">
        <f t="shared" si="0"/>
        <v>55248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5479</v>
      </c>
      <c r="J45" s="58">
        <v>0.49582040518342763</v>
      </c>
      <c r="K45" s="28">
        <v>2762.4</v>
      </c>
      <c r="L45" s="28">
        <v>2762.4</v>
      </c>
      <c r="M45" s="28">
        <v>22099.200000000001</v>
      </c>
      <c r="N45" s="56"/>
      <c r="O45" s="79"/>
      <c r="P45" s="57">
        <f t="shared" si="0"/>
        <v>110496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7209</v>
      </c>
      <c r="J46" s="58">
        <v>0.68250797614093495</v>
      </c>
      <c r="K46" s="28">
        <v>2288.8000000000002</v>
      </c>
      <c r="L46" s="28">
        <v>2288.8000000000002</v>
      </c>
      <c r="M46" s="28">
        <v>18310.400000000001</v>
      </c>
      <c r="N46" s="56"/>
      <c r="O46" s="79"/>
      <c r="P46" s="57">
        <f t="shared" si="0"/>
        <v>91552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15539</v>
      </c>
      <c r="J47" s="58">
        <v>0.52762404273119246</v>
      </c>
      <c r="K47" s="28">
        <v>7340.25</v>
      </c>
      <c r="L47" s="28">
        <v>7340.25</v>
      </c>
      <c r="M47" s="28">
        <v>440415</v>
      </c>
      <c r="N47" s="56"/>
      <c r="O47" s="79"/>
      <c r="P47" s="57">
        <f t="shared" si="0"/>
        <v>2202075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35986</v>
      </c>
      <c r="J48" s="58">
        <v>0.44236647585172006</v>
      </c>
      <c r="K48" s="28">
        <v>20067</v>
      </c>
      <c r="L48" s="28">
        <v>20067</v>
      </c>
      <c r="M48" s="28">
        <v>1204020</v>
      </c>
      <c r="N48" s="56"/>
      <c r="O48" s="79"/>
      <c r="P48" s="57">
        <f t="shared" si="0"/>
        <v>6020100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11053</v>
      </c>
      <c r="J49" s="58">
        <v>0.61865556862390303</v>
      </c>
      <c r="K49" s="28">
        <v>4215</v>
      </c>
      <c r="L49" s="28">
        <v>4215</v>
      </c>
      <c r="M49" s="28">
        <v>210750</v>
      </c>
      <c r="N49" s="56"/>
      <c r="O49" s="79"/>
      <c r="P49" s="57">
        <f t="shared" si="0"/>
        <v>1053750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12226</v>
      </c>
      <c r="J50" s="58">
        <v>0.48599296581056761</v>
      </c>
      <c r="K50" s="28">
        <v>6284.25</v>
      </c>
      <c r="L50" s="28">
        <v>6284.25</v>
      </c>
      <c r="M50" s="28">
        <v>314212.5</v>
      </c>
      <c r="N50" s="56"/>
      <c r="O50" s="79"/>
      <c r="P50" s="57">
        <f t="shared" si="0"/>
        <v>1571062.5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6568</v>
      </c>
      <c r="J51" s="58">
        <v>0.70170523751522529</v>
      </c>
      <c r="K51" s="28">
        <v>1959.2</v>
      </c>
      <c r="L51" s="28">
        <v>1959.2</v>
      </c>
      <c r="M51" s="28">
        <v>13714.4</v>
      </c>
      <c r="N51" s="56"/>
      <c r="O51" s="79"/>
      <c r="P51" s="57">
        <f t="shared" si="0"/>
        <v>68572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5146</v>
      </c>
      <c r="J52" s="58">
        <v>0.59564710454722114</v>
      </c>
      <c r="K52" s="28">
        <v>2080.8000000000002</v>
      </c>
      <c r="L52" s="28">
        <v>2080.8000000000002</v>
      </c>
      <c r="M52" s="28">
        <v>6242.4</v>
      </c>
      <c r="N52" s="56"/>
      <c r="O52" s="79"/>
      <c r="P52" s="57">
        <f t="shared" si="0"/>
        <v>31212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43459</v>
      </c>
      <c r="J53" s="58">
        <v>0.45743689454428316</v>
      </c>
      <c r="K53" s="28">
        <v>23579.25</v>
      </c>
      <c r="L53" s="28">
        <v>23579.25</v>
      </c>
      <c r="M53" s="28">
        <v>117896.25</v>
      </c>
      <c r="N53" s="56"/>
      <c r="O53" s="79"/>
      <c r="P53" s="57">
        <f t="shared" si="0"/>
        <v>589481.25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32007</v>
      </c>
      <c r="J54" s="58">
        <v>0.65774674289999058</v>
      </c>
      <c r="K54" s="28">
        <v>10954.5</v>
      </c>
      <c r="L54" s="28">
        <v>10954.5</v>
      </c>
      <c r="M54" s="28">
        <v>657270</v>
      </c>
      <c r="N54" s="56"/>
      <c r="O54" s="79"/>
      <c r="P54" s="57">
        <f t="shared" si="0"/>
        <v>3286350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12015</v>
      </c>
      <c r="J55" s="58">
        <v>0.47615480649188513</v>
      </c>
      <c r="K55" s="28">
        <v>6294</v>
      </c>
      <c r="L55" s="28">
        <v>6294</v>
      </c>
      <c r="M55" s="28">
        <v>125880</v>
      </c>
      <c r="N55" s="56"/>
      <c r="O55" s="79"/>
      <c r="P55" s="57">
        <f t="shared" si="0"/>
        <v>629400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2445</v>
      </c>
      <c r="J56" s="58">
        <v>0.54049079754601226</v>
      </c>
      <c r="K56" s="28">
        <v>1123.5</v>
      </c>
      <c r="L56" s="28">
        <v>1123.5</v>
      </c>
      <c r="M56" s="28">
        <v>44940</v>
      </c>
      <c r="N56" s="56"/>
      <c r="O56" s="79"/>
      <c r="P56" s="57">
        <f t="shared" si="0"/>
        <v>224700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15060</v>
      </c>
      <c r="J57" s="58">
        <v>0.51907370517928286</v>
      </c>
      <c r="K57" s="28">
        <v>7242.75</v>
      </c>
      <c r="L57" s="28">
        <v>7242.75</v>
      </c>
      <c r="M57" s="28">
        <v>144855</v>
      </c>
      <c r="N57" s="56"/>
      <c r="O57" s="79"/>
      <c r="P57" s="57">
        <f t="shared" si="0"/>
        <v>724275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6602</v>
      </c>
      <c r="J58" s="58">
        <v>0.57887761284459249</v>
      </c>
      <c r="K58" s="28">
        <v>2780.25</v>
      </c>
      <c r="L58" s="28">
        <v>2780.25</v>
      </c>
      <c r="M58" s="28">
        <v>194617.5</v>
      </c>
      <c r="N58" s="56"/>
      <c r="O58" s="79"/>
      <c r="P58" s="57">
        <f t="shared" si="0"/>
        <v>973087.5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12336</v>
      </c>
      <c r="J59" s="58">
        <v>0.73115272373540852</v>
      </c>
      <c r="K59" s="28">
        <v>3316.5</v>
      </c>
      <c r="L59" s="28">
        <v>3316.5</v>
      </c>
      <c r="M59" s="28">
        <v>82912.5</v>
      </c>
      <c r="N59" s="56"/>
      <c r="O59" s="79"/>
      <c r="P59" s="57">
        <f t="shared" si="0"/>
        <v>414562.5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14078</v>
      </c>
      <c r="J60" s="58">
        <v>0.88684472226168487</v>
      </c>
      <c r="K60" s="28">
        <v>1593</v>
      </c>
      <c r="L60" s="28">
        <v>1593</v>
      </c>
      <c r="M60" s="28">
        <v>39825</v>
      </c>
      <c r="N60" s="56"/>
      <c r="O60" s="79"/>
      <c r="P60" s="57">
        <f t="shared" si="0"/>
        <v>199125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20165</v>
      </c>
      <c r="J61" s="58">
        <v>0.59370195883957355</v>
      </c>
      <c r="K61" s="28">
        <v>8193</v>
      </c>
      <c r="L61" s="28">
        <v>8193</v>
      </c>
      <c r="M61" s="28">
        <v>245790</v>
      </c>
      <c r="N61" s="56"/>
      <c r="O61" s="79"/>
      <c r="P61" s="57">
        <f t="shared" si="0"/>
        <v>1228950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67282</v>
      </c>
      <c r="J62" s="58">
        <v>0.58121414345590194</v>
      </c>
      <c r="K62" s="28">
        <v>28176.75</v>
      </c>
      <c r="L62" s="28">
        <v>28176.75</v>
      </c>
      <c r="M62" s="28">
        <v>84530.25</v>
      </c>
      <c r="N62" s="56"/>
      <c r="O62" s="79"/>
      <c r="P62" s="57">
        <f t="shared" si="0"/>
        <v>422651.25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4165</v>
      </c>
      <c r="J63" s="58">
        <v>0.42357743097238887</v>
      </c>
      <c r="K63" s="28">
        <v>2400.8000000000002</v>
      </c>
      <c r="L63" s="28">
        <v>2400.8000000000002</v>
      </c>
      <c r="M63" s="28">
        <v>2400.8000000000002</v>
      </c>
      <c r="N63" s="56"/>
      <c r="O63" s="79"/>
      <c r="P63" s="57">
        <f t="shared" si="0"/>
        <v>12004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5528</v>
      </c>
      <c r="J64" s="58">
        <v>0.59797395079594784</v>
      </c>
      <c r="K64" s="28">
        <v>2222.4</v>
      </c>
      <c r="L64" s="28">
        <v>2222.4</v>
      </c>
      <c r="M64" s="28">
        <v>2222.4</v>
      </c>
      <c r="N64" s="56"/>
      <c r="O64" s="79"/>
      <c r="P64" s="57">
        <f t="shared" si="0"/>
        <v>11112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689</v>
      </c>
      <c r="J65" s="58">
        <v>0.69811320754716988</v>
      </c>
      <c r="K65" s="28">
        <v>208</v>
      </c>
      <c r="L65" s="28">
        <v>208</v>
      </c>
      <c r="M65" s="28">
        <v>20800</v>
      </c>
      <c r="N65" s="56"/>
      <c r="O65" s="79"/>
      <c r="P65" s="57">
        <f t="shared" si="0"/>
        <v>104000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2589</v>
      </c>
      <c r="J66" s="58">
        <v>0.65614136732329087</v>
      </c>
      <c r="K66" s="28">
        <v>890.25</v>
      </c>
      <c r="L66" s="28">
        <v>890.25</v>
      </c>
      <c r="M66" s="28">
        <v>89025</v>
      </c>
      <c r="N66" s="56"/>
      <c r="O66" s="79"/>
      <c r="P66" s="57">
        <f t="shared" si="0"/>
        <v>445125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2873</v>
      </c>
      <c r="J67" s="58">
        <v>0.7583014270797076</v>
      </c>
      <c r="K67" s="28">
        <v>694.4</v>
      </c>
      <c r="L67" s="28">
        <v>694.4</v>
      </c>
      <c r="M67" s="28">
        <v>4166.3999999999996</v>
      </c>
      <c r="N67" s="56"/>
      <c r="O67" s="79"/>
      <c r="P67" s="57">
        <f t="shared" si="0"/>
        <v>20832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1144</v>
      </c>
      <c r="J68" s="58">
        <v>0.72237762237762237</v>
      </c>
      <c r="K68" s="28">
        <v>317.60000000000002</v>
      </c>
      <c r="L68" s="28">
        <v>317.60000000000002</v>
      </c>
      <c r="M68" s="28">
        <v>2540.8000000000002</v>
      </c>
      <c r="N68" s="56"/>
      <c r="O68" s="79"/>
      <c r="P68" s="57">
        <f t="shared" si="0"/>
        <v>12704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23920</v>
      </c>
      <c r="J69" s="58">
        <v>0.61734949832775921</v>
      </c>
      <c r="K69" s="28">
        <v>9153</v>
      </c>
      <c r="L69" s="28">
        <v>9153</v>
      </c>
      <c r="M69" s="28">
        <v>36612</v>
      </c>
      <c r="N69" s="56"/>
      <c r="O69" s="79"/>
      <c r="P69" s="57">
        <f t="shared" si="0"/>
        <v>183060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8619</v>
      </c>
      <c r="J70" s="58">
        <v>0.74688478941872605</v>
      </c>
      <c r="K70" s="28">
        <v>2181.6</v>
      </c>
      <c r="L70" s="28">
        <v>2181.6</v>
      </c>
      <c r="M70" s="28">
        <v>2181.6</v>
      </c>
      <c r="N70" s="56"/>
      <c r="O70" s="79"/>
      <c r="P70" s="57">
        <f t="shared" ref="P70:P77" si="1">ROUND(H70*M70,2)</f>
        <v>10908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45486</v>
      </c>
      <c r="J71" s="58">
        <v>0.74874027173196156</v>
      </c>
      <c r="K71" s="28">
        <v>11428.8</v>
      </c>
      <c r="L71" s="28">
        <v>11428.8</v>
      </c>
      <c r="M71" s="28">
        <v>11428.8</v>
      </c>
      <c r="N71" s="56"/>
      <c r="O71" s="79"/>
      <c r="P71" s="57">
        <f t="shared" si="1"/>
        <v>57144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14096</v>
      </c>
      <c r="J72" s="58">
        <v>0</v>
      </c>
      <c r="K72" s="28">
        <v>14096</v>
      </c>
      <c r="L72" s="28">
        <v>14096</v>
      </c>
      <c r="M72" s="28">
        <v>14096</v>
      </c>
      <c r="N72" s="56"/>
      <c r="O72" s="79"/>
      <c r="P72" s="57">
        <f t="shared" si="1"/>
        <v>70480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57484</v>
      </c>
      <c r="J73" s="58">
        <v>0</v>
      </c>
      <c r="K73" s="28">
        <v>57484</v>
      </c>
      <c r="L73" s="28">
        <v>57484</v>
      </c>
      <c r="M73" s="28">
        <v>172452</v>
      </c>
      <c r="N73" s="56"/>
      <c r="O73" s="79"/>
      <c r="P73" s="57">
        <f t="shared" si="1"/>
        <v>862260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590705</v>
      </c>
      <c r="J74" s="58">
        <v>0</v>
      </c>
      <c r="K74" s="28">
        <v>590705</v>
      </c>
      <c r="L74" s="28">
        <v>590705</v>
      </c>
      <c r="M74" s="28">
        <v>590705</v>
      </c>
      <c r="N74" s="56"/>
      <c r="O74" s="79"/>
      <c r="P74" s="57">
        <f t="shared" si="1"/>
        <v>2953525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131113</v>
      </c>
      <c r="J75" s="58">
        <v>0</v>
      </c>
      <c r="K75" s="28">
        <v>131113</v>
      </c>
      <c r="L75" s="28">
        <v>131113</v>
      </c>
      <c r="M75" s="28">
        <v>131113</v>
      </c>
      <c r="N75" s="56"/>
      <c r="O75" s="79"/>
      <c r="P75" s="57">
        <f t="shared" si="1"/>
        <v>655565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191521</v>
      </c>
      <c r="J76" s="58">
        <v>0</v>
      </c>
      <c r="K76" s="28">
        <v>191521</v>
      </c>
      <c r="L76" s="28">
        <v>191521</v>
      </c>
      <c r="M76" s="28">
        <v>383042</v>
      </c>
      <c r="N76" s="56"/>
      <c r="O76" s="79"/>
      <c r="P76" s="57">
        <f t="shared" si="1"/>
        <v>1915210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331172</v>
      </c>
      <c r="J77" s="58">
        <v>0</v>
      </c>
      <c r="K77" s="28">
        <v>331172</v>
      </c>
      <c r="L77" s="28">
        <v>331172</v>
      </c>
      <c r="M77" s="28">
        <v>331172</v>
      </c>
      <c r="N77" s="56"/>
      <c r="O77" s="79"/>
      <c r="P77" s="57">
        <f t="shared" si="1"/>
        <v>1655860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141789341.25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14178934.130000001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2693997.48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158662272.85999998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  <row r="87" spans="1:1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39" priority="2" operator="equal">
      <formula>0</formula>
    </cfRule>
  </conditionalFormatting>
  <conditionalFormatting sqref="P78">
    <cfRule type="expression" dxfId="38" priority="9">
      <formula>ISERROR($G79)</formula>
    </cfRule>
  </conditionalFormatting>
  <conditionalFormatting sqref="P80">
    <cfRule type="expression" dxfId="37" priority="6">
      <formula>ISERROR($J78)</formula>
    </cfRule>
  </conditionalFormatting>
  <conditionalFormatting sqref="P80:P83">
    <cfRule type="expression" dxfId="36" priority="1">
      <formula>ISERROR($Q80)</formula>
    </cfRule>
  </conditionalFormatting>
  <conditionalFormatting sqref="P83">
    <cfRule type="expression" dxfId="35" priority="8">
      <formula>ISERROR($J84)</formula>
    </cfRule>
  </conditionalFormatting>
  <dataValidations count="9">
    <dataValidation type="decimal" allowBlank="1" showInputMessage="1" showErrorMessage="1" sqref="F83" xr:uid="{7EEB4B12-59FA-454B-9646-E40DE1329CBE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FAD2D539-B572-4687-B347-A01130CDB4CB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11932384-5581-41E3-A53A-0C06BF4E4051}">
      <formula1>XFD6</formula1>
    </dataValidation>
    <dataValidation operator="greaterThanOrEqual" allowBlank="1" showInputMessage="1" showErrorMessage="1" sqref="J8:J77" xr:uid="{4146F1A7-A2AA-4520-B76B-EB16FCE9B438}"/>
    <dataValidation type="decimal" allowBlank="1" showInputMessage="1" showErrorMessage="1" errorTitle="Error" error="Mayor a 1" sqref="P78:P79" xr:uid="{580633CA-3B0F-4929-9DC8-CB0BF9C5BB71}">
      <formula1>0.011</formula1>
      <formula2>AF81</formula2>
    </dataValidation>
    <dataValidation type="decimal" operator="greaterThan" allowBlank="1" showInputMessage="1" showErrorMessage="1" sqref="N6:O77" xr:uid="{71839412-7582-4BEF-A90F-1CACADDEE7EC}">
      <formula1>0</formula1>
    </dataValidation>
    <dataValidation type="decimal" allowBlank="1" showInputMessage="1" showErrorMessage="1" errorTitle="Error" error="Mayor a 1" promptTitle="Porcentaje de AIU" prompt="Mayor a 1" sqref="M78" xr:uid="{5B419018-233A-4EFF-BF10-5D9942B08A72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96884B8C-095E-4AD7-AB83-437AE5D8B3F5}">
      <formula1>0.011</formula1>
      <formula2>R81</formula2>
    </dataValidation>
    <dataValidation type="list" allowBlank="1" showInputMessage="1" showErrorMessage="1" sqref="C2" xr:uid="{05D7463F-D25B-49CC-B0D6-FB82CDC59661}">
      <formula1>INDIRECT("regioncobertura"&amp;$D$3)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9077-E109-4231-B029-C096AEB3EBF3}">
  <dimension ref="A1:P85"/>
  <sheetViews>
    <sheetView topLeftCell="A71" workbookViewId="0">
      <selection activeCell="M6" sqref="M6"/>
    </sheetView>
  </sheetViews>
  <sheetFormatPr baseColWidth="10" defaultRowHeight="15"/>
  <cols>
    <col min="13" max="13" width="11.85546875" bestFit="1" customWidth="1"/>
    <col min="15" max="15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'[5]Solicitud de Cotización General'!G7</f>
        <v>0</v>
      </c>
      <c r="D1" s="121"/>
    </row>
    <row r="2" spans="1:16" ht="25.5">
      <c r="A2" s="52" t="s">
        <v>430</v>
      </c>
      <c r="B2" s="53"/>
      <c r="C2" s="122" t="s">
        <v>375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>
        <v>20000000</v>
      </c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11547</v>
      </c>
      <c r="J8" s="58">
        <v>0</v>
      </c>
      <c r="K8" s="28">
        <v>11547</v>
      </c>
      <c r="L8" s="28">
        <v>11547</v>
      </c>
      <c r="M8" s="28">
        <v>57735</v>
      </c>
      <c r="N8" s="56"/>
      <c r="O8" s="79"/>
      <c r="P8" s="57">
        <f t="shared" si="0"/>
        <v>288675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20615</v>
      </c>
      <c r="J9" s="58">
        <v>0</v>
      </c>
      <c r="K9" s="28">
        <v>20615</v>
      </c>
      <c r="L9" s="28">
        <v>20615</v>
      </c>
      <c r="M9" s="28">
        <v>82460</v>
      </c>
      <c r="N9" s="56"/>
      <c r="O9" s="79"/>
      <c r="P9" s="57">
        <f t="shared" si="0"/>
        <v>412300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13867</v>
      </c>
      <c r="J10" s="58">
        <v>0</v>
      </c>
      <c r="K10" s="28">
        <v>13867</v>
      </c>
      <c r="L10" s="28">
        <v>13867</v>
      </c>
      <c r="M10" s="28">
        <v>124803</v>
      </c>
      <c r="N10" s="56"/>
      <c r="O10" s="79"/>
      <c r="P10" s="57">
        <f t="shared" si="0"/>
        <v>624015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16748</v>
      </c>
      <c r="J11" s="58">
        <v>0</v>
      </c>
      <c r="K11" s="28">
        <v>16748</v>
      </c>
      <c r="L11" s="28">
        <v>16748</v>
      </c>
      <c r="M11" s="28">
        <v>83740</v>
      </c>
      <c r="N11" s="56"/>
      <c r="O11" s="79"/>
      <c r="P11" s="57">
        <f t="shared" si="0"/>
        <v>418700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8147</v>
      </c>
      <c r="J12" s="58">
        <v>0</v>
      </c>
      <c r="K12" s="28">
        <v>8147</v>
      </c>
      <c r="L12" s="28">
        <v>8147</v>
      </c>
      <c r="M12" s="28">
        <v>40735</v>
      </c>
      <c r="N12" s="56"/>
      <c r="O12" s="79"/>
      <c r="P12" s="57">
        <f t="shared" si="0"/>
        <v>203675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15504</v>
      </c>
      <c r="J13" s="58">
        <v>0</v>
      </c>
      <c r="K13" s="28">
        <v>15504</v>
      </c>
      <c r="L13" s="28">
        <v>15504</v>
      </c>
      <c r="M13" s="28">
        <v>46512</v>
      </c>
      <c r="N13" s="56"/>
      <c r="O13" s="79"/>
      <c r="P13" s="57">
        <f t="shared" si="0"/>
        <v>232560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11667</v>
      </c>
      <c r="J14" s="58">
        <v>0</v>
      </c>
      <c r="K14" s="28">
        <v>11667</v>
      </c>
      <c r="L14" s="28">
        <v>11667</v>
      </c>
      <c r="M14" s="28">
        <v>46668</v>
      </c>
      <c r="N14" s="56"/>
      <c r="O14" s="79"/>
      <c r="P14" s="57">
        <f t="shared" si="0"/>
        <v>233340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10484</v>
      </c>
      <c r="J15" s="58">
        <v>0</v>
      </c>
      <c r="K15" s="28">
        <v>10484</v>
      </c>
      <c r="L15" s="28">
        <v>10484</v>
      </c>
      <c r="M15" s="28">
        <v>94356</v>
      </c>
      <c r="N15" s="56"/>
      <c r="O15" s="79"/>
      <c r="P15" s="57">
        <f t="shared" si="0"/>
        <v>471780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28162</v>
      </c>
      <c r="J16" s="58">
        <v>0</v>
      </c>
      <c r="K16" s="28">
        <v>28162</v>
      </c>
      <c r="L16" s="28">
        <v>28162</v>
      </c>
      <c r="M16" s="28">
        <v>84486</v>
      </c>
      <c r="N16" s="56"/>
      <c r="O16" s="79"/>
      <c r="P16" s="57">
        <f t="shared" si="0"/>
        <v>422430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24248</v>
      </c>
      <c r="J17" s="58">
        <v>0</v>
      </c>
      <c r="K17" s="28">
        <v>24248</v>
      </c>
      <c r="L17" s="28">
        <v>24248</v>
      </c>
      <c r="M17" s="28">
        <v>24248</v>
      </c>
      <c r="N17" s="56"/>
      <c r="O17" s="79"/>
      <c r="P17" s="57">
        <f t="shared" si="0"/>
        <v>121240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19367</v>
      </c>
      <c r="J18" s="58">
        <v>0</v>
      </c>
      <c r="K18" s="28">
        <v>19367</v>
      </c>
      <c r="L18" s="28">
        <v>19367</v>
      </c>
      <c r="M18" s="28">
        <v>77468</v>
      </c>
      <c r="N18" s="56"/>
      <c r="O18" s="79"/>
      <c r="P18" s="57">
        <f t="shared" si="0"/>
        <v>387340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7243</v>
      </c>
      <c r="J19" s="58">
        <v>0</v>
      </c>
      <c r="K19" s="28">
        <v>7243</v>
      </c>
      <c r="L19" s="28">
        <v>7243</v>
      </c>
      <c r="M19" s="28">
        <v>21729</v>
      </c>
      <c r="N19" s="56"/>
      <c r="O19" s="79"/>
      <c r="P19" s="57">
        <f t="shared" si="0"/>
        <v>108645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40382</v>
      </c>
      <c r="J20" s="58">
        <v>0</v>
      </c>
      <c r="K20" s="28">
        <v>40382</v>
      </c>
      <c r="L20" s="28">
        <v>40382</v>
      </c>
      <c r="M20" s="28">
        <v>323056</v>
      </c>
      <c r="N20" s="56"/>
      <c r="O20" s="79"/>
      <c r="P20" s="57">
        <f t="shared" si="0"/>
        <v>1615280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17137</v>
      </c>
      <c r="J21" s="58">
        <v>0</v>
      </c>
      <c r="K21" s="28">
        <v>17137</v>
      </c>
      <c r="L21" s="28">
        <v>17137</v>
      </c>
      <c r="M21" s="28">
        <v>34274</v>
      </c>
      <c r="N21" s="56"/>
      <c r="O21" s="79"/>
      <c r="P21" s="57">
        <f t="shared" si="0"/>
        <v>171370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69955</v>
      </c>
      <c r="J22" s="58">
        <v>0</v>
      </c>
      <c r="K22" s="28">
        <v>69955</v>
      </c>
      <c r="L22" s="28">
        <v>69955</v>
      </c>
      <c r="M22" s="28">
        <v>139910</v>
      </c>
      <c r="N22" s="56"/>
      <c r="O22" s="79"/>
      <c r="P22" s="57">
        <f t="shared" si="0"/>
        <v>699550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19677</v>
      </c>
      <c r="J23" s="58">
        <v>0</v>
      </c>
      <c r="K23" s="28">
        <v>19677</v>
      </c>
      <c r="L23" s="28">
        <v>19677</v>
      </c>
      <c r="M23" s="28">
        <v>157416</v>
      </c>
      <c r="N23" s="56"/>
      <c r="O23" s="79"/>
      <c r="P23" s="57">
        <f t="shared" si="0"/>
        <v>787080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44499</v>
      </c>
      <c r="J24" s="58">
        <v>0</v>
      </c>
      <c r="K24" s="28">
        <v>44499</v>
      </c>
      <c r="L24" s="28">
        <v>44499</v>
      </c>
      <c r="M24" s="28">
        <v>266994</v>
      </c>
      <c r="N24" s="56"/>
      <c r="O24" s="79"/>
      <c r="P24" s="57">
        <f t="shared" si="0"/>
        <v>1334970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15106</v>
      </c>
      <c r="J25" s="58">
        <v>0</v>
      </c>
      <c r="K25" s="28">
        <v>15106</v>
      </c>
      <c r="L25" s="28">
        <v>15106</v>
      </c>
      <c r="M25" s="28">
        <v>60424</v>
      </c>
      <c r="N25" s="56"/>
      <c r="O25" s="79"/>
      <c r="P25" s="57">
        <f t="shared" si="0"/>
        <v>302120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15164</v>
      </c>
      <c r="J26" s="58">
        <v>0</v>
      </c>
      <c r="K26" s="28">
        <v>15164</v>
      </c>
      <c r="L26" s="28">
        <v>15164</v>
      </c>
      <c r="M26" s="28">
        <v>90984</v>
      </c>
      <c r="N26" s="56"/>
      <c r="O26" s="79"/>
      <c r="P26" s="57">
        <f t="shared" si="0"/>
        <v>454920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13171</v>
      </c>
      <c r="J27" s="58">
        <v>0</v>
      </c>
      <c r="K27" s="28">
        <v>13171</v>
      </c>
      <c r="L27" s="28">
        <v>13171</v>
      </c>
      <c r="M27" s="28">
        <v>105368</v>
      </c>
      <c r="N27" s="56"/>
      <c r="O27" s="79"/>
      <c r="P27" s="57">
        <f t="shared" si="0"/>
        <v>526840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8582</v>
      </c>
      <c r="J28" s="58">
        <v>0</v>
      </c>
      <c r="K28" s="28">
        <v>8582</v>
      </c>
      <c r="L28" s="28">
        <v>8582</v>
      </c>
      <c r="M28" s="28">
        <v>68656</v>
      </c>
      <c r="N28" s="56"/>
      <c r="O28" s="79"/>
      <c r="P28" s="57">
        <f t="shared" si="0"/>
        <v>343280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3535</v>
      </c>
      <c r="J29" s="58">
        <v>0</v>
      </c>
      <c r="K29" s="28">
        <v>3535</v>
      </c>
      <c r="L29" s="28">
        <v>3535</v>
      </c>
      <c r="M29" s="28">
        <v>10605</v>
      </c>
      <c r="N29" s="56"/>
      <c r="O29" s="79"/>
      <c r="P29" s="57">
        <f t="shared" si="0"/>
        <v>53025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1447</v>
      </c>
      <c r="J30" s="58">
        <v>0</v>
      </c>
      <c r="K30" s="28">
        <v>1447</v>
      </c>
      <c r="L30" s="28">
        <v>1447</v>
      </c>
      <c r="M30" s="28">
        <v>7235</v>
      </c>
      <c r="N30" s="56"/>
      <c r="O30" s="79"/>
      <c r="P30" s="57">
        <f t="shared" si="0"/>
        <v>36175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1005</v>
      </c>
      <c r="J31" s="58">
        <v>0</v>
      </c>
      <c r="K31" s="28">
        <v>1005</v>
      </c>
      <c r="L31" s="28">
        <v>1005</v>
      </c>
      <c r="M31" s="28">
        <v>5025</v>
      </c>
      <c r="N31" s="56"/>
      <c r="O31" s="79"/>
      <c r="P31" s="57">
        <f t="shared" si="0"/>
        <v>25125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6581</v>
      </c>
      <c r="J32" s="58">
        <v>0</v>
      </c>
      <c r="K32" s="28">
        <v>6581</v>
      </c>
      <c r="L32" s="28">
        <v>6581</v>
      </c>
      <c r="M32" s="28">
        <v>32905</v>
      </c>
      <c r="N32" s="56"/>
      <c r="O32" s="79"/>
      <c r="P32" s="57">
        <f t="shared" si="0"/>
        <v>164525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4933</v>
      </c>
      <c r="J33" s="58">
        <v>0</v>
      </c>
      <c r="K33" s="28">
        <v>4933</v>
      </c>
      <c r="L33" s="28">
        <v>4933</v>
      </c>
      <c r="M33" s="28">
        <v>24665</v>
      </c>
      <c r="N33" s="56"/>
      <c r="O33" s="79"/>
      <c r="P33" s="57">
        <f t="shared" si="0"/>
        <v>123325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10798</v>
      </c>
      <c r="J34" s="58">
        <v>0</v>
      </c>
      <c r="K34" s="28">
        <v>10798</v>
      </c>
      <c r="L34" s="28">
        <v>10798</v>
      </c>
      <c r="M34" s="28">
        <v>86384</v>
      </c>
      <c r="N34" s="56"/>
      <c r="O34" s="79"/>
      <c r="P34" s="57">
        <f t="shared" si="0"/>
        <v>431920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4171</v>
      </c>
      <c r="J35" s="58">
        <v>0</v>
      </c>
      <c r="K35" s="28">
        <v>4171</v>
      </c>
      <c r="L35" s="28">
        <v>4171</v>
      </c>
      <c r="M35" s="28">
        <v>33368</v>
      </c>
      <c r="N35" s="56"/>
      <c r="O35" s="79"/>
      <c r="P35" s="57">
        <f t="shared" si="0"/>
        <v>166840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21991</v>
      </c>
      <c r="J36" s="58">
        <v>0</v>
      </c>
      <c r="K36" s="28">
        <v>21991</v>
      </c>
      <c r="L36" s="28">
        <v>21991</v>
      </c>
      <c r="M36" s="28">
        <v>21991</v>
      </c>
      <c r="N36" s="56"/>
      <c r="O36" s="79"/>
      <c r="P36" s="57">
        <f t="shared" si="0"/>
        <v>109955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22836</v>
      </c>
      <c r="J37" s="58">
        <v>0</v>
      </c>
      <c r="K37" s="28">
        <v>22836</v>
      </c>
      <c r="L37" s="28">
        <v>22836</v>
      </c>
      <c r="M37" s="28">
        <v>68508</v>
      </c>
      <c r="N37" s="56"/>
      <c r="O37" s="79"/>
      <c r="P37" s="57">
        <f t="shared" si="0"/>
        <v>342540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1255</v>
      </c>
      <c r="J38" s="58">
        <v>0</v>
      </c>
      <c r="K38" s="28">
        <v>1255</v>
      </c>
      <c r="L38" s="28">
        <v>1255</v>
      </c>
      <c r="M38" s="28">
        <v>50200</v>
      </c>
      <c r="N38" s="56"/>
      <c r="O38" s="79"/>
      <c r="P38" s="57">
        <f t="shared" si="0"/>
        <v>251000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1378</v>
      </c>
      <c r="J39" s="58">
        <v>0</v>
      </c>
      <c r="K39" s="28">
        <v>1378</v>
      </c>
      <c r="L39" s="28">
        <v>1378</v>
      </c>
      <c r="M39" s="28">
        <v>27560</v>
      </c>
      <c r="N39" s="56"/>
      <c r="O39" s="79"/>
      <c r="P39" s="57">
        <f t="shared" si="0"/>
        <v>137800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1379</v>
      </c>
      <c r="J40" s="58">
        <v>0</v>
      </c>
      <c r="K40" s="28">
        <v>1379</v>
      </c>
      <c r="L40" s="28">
        <v>1379</v>
      </c>
      <c r="M40" s="28">
        <v>27580</v>
      </c>
      <c r="N40" s="56"/>
      <c r="O40" s="79"/>
      <c r="P40" s="57">
        <f t="shared" si="0"/>
        <v>137900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4341</v>
      </c>
      <c r="J41" s="58">
        <v>0</v>
      </c>
      <c r="K41" s="28">
        <v>4341</v>
      </c>
      <c r="L41" s="28">
        <v>4341</v>
      </c>
      <c r="M41" s="28">
        <v>86820</v>
      </c>
      <c r="N41" s="56"/>
      <c r="O41" s="79"/>
      <c r="P41" s="57">
        <f t="shared" si="0"/>
        <v>434100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4377</v>
      </c>
      <c r="J42" s="58">
        <v>0</v>
      </c>
      <c r="K42" s="28">
        <v>4377</v>
      </c>
      <c r="L42" s="28">
        <v>4377</v>
      </c>
      <c r="M42" s="28">
        <v>131310</v>
      </c>
      <c r="N42" s="56"/>
      <c r="O42" s="79"/>
      <c r="P42" s="57">
        <f t="shared" si="0"/>
        <v>656550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4500</v>
      </c>
      <c r="J43" s="58">
        <v>0</v>
      </c>
      <c r="K43" s="28">
        <v>4500</v>
      </c>
      <c r="L43" s="28">
        <v>4500</v>
      </c>
      <c r="M43" s="28">
        <v>180000</v>
      </c>
      <c r="N43" s="56"/>
      <c r="O43" s="79"/>
      <c r="P43" s="57">
        <f t="shared" si="0"/>
        <v>900000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5310</v>
      </c>
      <c r="J44" s="58">
        <v>0</v>
      </c>
      <c r="K44" s="28">
        <v>5310</v>
      </c>
      <c r="L44" s="28">
        <v>5310</v>
      </c>
      <c r="M44" s="28">
        <v>21240</v>
      </c>
      <c r="N44" s="56"/>
      <c r="O44" s="79"/>
      <c r="P44" s="57">
        <f t="shared" si="0"/>
        <v>106200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5306</v>
      </c>
      <c r="J45" s="58">
        <v>0</v>
      </c>
      <c r="K45" s="28">
        <v>5306</v>
      </c>
      <c r="L45" s="28">
        <v>5306</v>
      </c>
      <c r="M45" s="28">
        <v>42448</v>
      </c>
      <c r="N45" s="56"/>
      <c r="O45" s="79"/>
      <c r="P45" s="57">
        <f t="shared" si="0"/>
        <v>212240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6611</v>
      </c>
      <c r="J46" s="58">
        <v>0</v>
      </c>
      <c r="K46" s="28">
        <v>6611</v>
      </c>
      <c r="L46" s="28">
        <v>6611</v>
      </c>
      <c r="M46" s="28">
        <v>52888</v>
      </c>
      <c r="N46" s="56"/>
      <c r="O46" s="79"/>
      <c r="P46" s="57">
        <f t="shared" si="0"/>
        <v>264440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15099</v>
      </c>
      <c r="J47" s="58">
        <v>0</v>
      </c>
      <c r="K47" s="28">
        <v>15099</v>
      </c>
      <c r="L47" s="28">
        <v>15099</v>
      </c>
      <c r="M47" s="28">
        <v>905940</v>
      </c>
      <c r="N47" s="56"/>
      <c r="O47" s="79"/>
      <c r="P47" s="57">
        <f t="shared" si="0"/>
        <v>4529700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41602</v>
      </c>
      <c r="J48" s="58">
        <v>0</v>
      </c>
      <c r="K48" s="28">
        <v>41602</v>
      </c>
      <c r="L48" s="28">
        <v>41602</v>
      </c>
      <c r="M48" s="28">
        <v>2496120</v>
      </c>
      <c r="N48" s="56"/>
      <c r="O48" s="79"/>
      <c r="P48" s="57">
        <f t="shared" si="0"/>
        <v>12480600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6682</v>
      </c>
      <c r="J49" s="58">
        <v>0</v>
      </c>
      <c r="K49" s="28">
        <v>6682</v>
      </c>
      <c r="L49" s="28">
        <v>6682</v>
      </c>
      <c r="M49" s="28">
        <v>334100</v>
      </c>
      <c r="N49" s="56"/>
      <c r="O49" s="79"/>
      <c r="P49" s="57">
        <f t="shared" si="0"/>
        <v>1670500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8379</v>
      </c>
      <c r="J50" s="58">
        <v>0</v>
      </c>
      <c r="K50" s="28">
        <v>8379</v>
      </c>
      <c r="L50" s="28">
        <v>8379</v>
      </c>
      <c r="M50" s="28">
        <v>418950</v>
      </c>
      <c r="N50" s="56"/>
      <c r="O50" s="79"/>
      <c r="P50" s="57">
        <f t="shared" si="0"/>
        <v>2094750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2778</v>
      </c>
      <c r="J51" s="58">
        <v>0</v>
      </c>
      <c r="K51" s="28">
        <v>2778</v>
      </c>
      <c r="L51" s="28">
        <v>2778</v>
      </c>
      <c r="M51" s="28">
        <v>19446</v>
      </c>
      <c r="N51" s="56"/>
      <c r="O51" s="79"/>
      <c r="P51" s="57">
        <f t="shared" si="0"/>
        <v>97230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7507</v>
      </c>
      <c r="J52" s="58">
        <v>0</v>
      </c>
      <c r="K52" s="28">
        <v>7507</v>
      </c>
      <c r="L52" s="28">
        <v>7507</v>
      </c>
      <c r="M52" s="28">
        <v>22521</v>
      </c>
      <c r="N52" s="56"/>
      <c r="O52" s="79"/>
      <c r="P52" s="57">
        <f t="shared" si="0"/>
        <v>112605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39828</v>
      </c>
      <c r="J53" s="58">
        <v>0</v>
      </c>
      <c r="K53" s="28">
        <v>39828</v>
      </c>
      <c r="L53" s="28">
        <v>39828</v>
      </c>
      <c r="M53" s="28">
        <v>199140</v>
      </c>
      <c r="N53" s="56"/>
      <c r="O53" s="79"/>
      <c r="P53" s="57">
        <f t="shared" si="0"/>
        <v>995700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20337</v>
      </c>
      <c r="J54" s="58">
        <v>0</v>
      </c>
      <c r="K54" s="28">
        <v>20337</v>
      </c>
      <c r="L54" s="28">
        <v>20337</v>
      </c>
      <c r="M54" s="28">
        <v>1220220</v>
      </c>
      <c r="N54" s="56"/>
      <c r="O54" s="79"/>
      <c r="P54" s="57">
        <f t="shared" si="0"/>
        <v>6101100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9747</v>
      </c>
      <c r="J55" s="58">
        <v>0</v>
      </c>
      <c r="K55" s="28">
        <v>9747</v>
      </c>
      <c r="L55" s="28">
        <v>9747</v>
      </c>
      <c r="M55" s="28">
        <v>194940</v>
      </c>
      <c r="N55" s="56"/>
      <c r="O55" s="79"/>
      <c r="P55" s="57">
        <f t="shared" si="0"/>
        <v>974700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3145</v>
      </c>
      <c r="J56" s="58">
        <v>0</v>
      </c>
      <c r="K56" s="28">
        <v>3145</v>
      </c>
      <c r="L56" s="28">
        <v>3145</v>
      </c>
      <c r="M56" s="28">
        <v>125800</v>
      </c>
      <c r="N56" s="56"/>
      <c r="O56" s="79"/>
      <c r="P56" s="57">
        <f t="shared" si="0"/>
        <v>629000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15088</v>
      </c>
      <c r="J57" s="58">
        <v>0</v>
      </c>
      <c r="K57" s="28">
        <v>15088</v>
      </c>
      <c r="L57" s="28">
        <v>15088</v>
      </c>
      <c r="M57" s="28">
        <v>301760</v>
      </c>
      <c r="N57" s="56"/>
      <c r="O57" s="79"/>
      <c r="P57" s="57">
        <f t="shared" si="0"/>
        <v>1508800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7780</v>
      </c>
      <c r="J58" s="58">
        <v>0</v>
      </c>
      <c r="K58" s="28">
        <v>7780</v>
      </c>
      <c r="L58" s="28">
        <v>7780</v>
      </c>
      <c r="M58" s="28">
        <v>544600</v>
      </c>
      <c r="N58" s="56"/>
      <c r="O58" s="79"/>
      <c r="P58" s="57">
        <f t="shared" si="0"/>
        <v>2723000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11494</v>
      </c>
      <c r="J59" s="58">
        <v>0</v>
      </c>
      <c r="K59" s="28">
        <v>11494</v>
      </c>
      <c r="L59" s="28">
        <v>11494</v>
      </c>
      <c r="M59" s="28">
        <v>287350</v>
      </c>
      <c r="N59" s="56"/>
      <c r="O59" s="79"/>
      <c r="P59" s="57">
        <f t="shared" si="0"/>
        <v>1436750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12670</v>
      </c>
      <c r="J60" s="58">
        <v>0</v>
      </c>
      <c r="K60" s="28">
        <v>12670</v>
      </c>
      <c r="L60" s="28">
        <v>12670</v>
      </c>
      <c r="M60" s="28">
        <v>316750</v>
      </c>
      <c r="N60" s="56"/>
      <c r="O60" s="79"/>
      <c r="P60" s="57">
        <f t="shared" si="0"/>
        <v>1583750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19093</v>
      </c>
      <c r="J61" s="58">
        <v>0</v>
      </c>
      <c r="K61" s="28">
        <v>19093</v>
      </c>
      <c r="L61" s="28">
        <v>19093</v>
      </c>
      <c r="M61" s="28">
        <v>572790</v>
      </c>
      <c r="N61" s="56"/>
      <c r="O61" s="79"/>
      <c r="P61" s="57">
        <f t="shared" si="0"/>
        <v>2863950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70116</v>
      </c>
      <c r="J62" s="58">
        <v>0</v>
      </c>
      <c r="K62" s="28">
        <v>70116</v>
      </c>
      <c r="L62" s="28">
        <v>70116</v>
      </c>
      <c r="M62" s="28">
        <v>210348</v>
      </c>
      <c r="N62" s="56"/>
      <c r="O62" s="79"/>
      <c r="P62" s="57">
        <f t="shared" si="0"/>
        <v>1051740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4588</v>
      </c>
      <c r="J63" s="58">
        <v>0</v>
      </c>
      <c r="K63" s="28">
        <v>4588</v>
      </c>
      <c r="L63" s="28">
        <v>4588</v>
      </c>
      <c r="M63" s="28">
        <v>4588</v>
      </c>
      <c r="N63" s="56"/>
      <c r="O63" s="79"/>
      <c r="P63" s="57">
        <f t="shared" si="0"/>
        <v>22940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6057</v>
      </c>
      <c r="J64" s="58">
        <v>0</v>
      </c>
      <c r="K64" s="28">
        <v>6057</v>
      </c>
      <c r="L64" s="28">
        <v>6057</v>
      </c>
      <c r="M64" s="28">
        <v>6057</v>
      </c>
      <c r="N64" s="56"/>
      <c r="O64" s="79"/>
      <c r="P64" s="57">
        <f t="shared" si="0"/>
        <v>30285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1040</v>
      </c>
      <c r="J65" s="58">
        <v>0</v>
      </c>
      <c r="K65" s="28">
        <v>1040</v>
      </c>
      <c r="L65" s="28">
        <v>1040</v>
      </c>
      <c r="M65" s="28">
        <v>104000</v>
      </c>
      <c r="N65" s="56"/>
      <c r="O65" s="79"/>
      <c r="P65" s="57">
        <f t="shared" si="0"/>
        <v>520000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6520</v>
      </c>
      <c r="J66" s="58">
        <v>0</v>
      </c>
      <c r="K66" s="28">
        <v>6520</v>
      </c>
      <c r="L66" s="28">
        <v>6520</v>
      </c>
      <c r="M66" s="28">
        <v>652000</v>
      </c>
      <c r="N66" s="56"/>
      <c r="O66" s="79"/>
      <c r="P66" s="57">
        <f t="shared" si="0"/>
        <v>3260000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9582</v>
      </c>
      <c r="J67" s="58">
        <v>0</v>
      </c>
      <c r="K67" s="28">
        <v>9582</v>
      </c>
      <c r="L67" s="28">
        <v>9582</v>
      </c>
      <c r="M67" s="28">
        <v>57492</v>
      </c>
      <c r="N67" s="56"/>
      <c r="O67" s="79"/>
      <c r="P67" s="57">
        <f t="shared" si="0"/>
        <v>287460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2712</v>
      </c>
      <c r="J68" s="58">
        <v>0</v>
      </c>
      <c r="K68" s="28">
        <v>2712</v>
      </c>
      <c r="L68" s="28">
        <v>2712</v>
      </c>
      <c r="M68" s="28">
        <v>21696</v>
      </c>
      <c r="N68" s="56"/>
      <c r="O68" s="79"/>
      <c r="P68" s="57">
        <f t="shared" si="0"/>
        <v>108480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91000</v>
      </c>
      <c r="J69" s="58">
        <v>0</v>
      </c>
      <c r="K69" s="28">
        <v>91000</v>
      </c>
      <c r="L69" s="28">
        <v>91000</v>
      </c>
      <c r="M69" s="28">
        <v>364000</v>
      </c>
      <c r="N69" s="56"/>
      <c r="O69" s="79"/>
      <c r="P69" s="57">
        <f t="shared" si="0"/>
        <v>1820000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16412</v>
      </c>
      <c r="J70" s="58">
        <v>0</v>
      </c>
      <c r="K70" s="28">
        <v>16412</v>
      </c>
      <c r="L70" s="28">
        <v>16412</v>
      </c>
      <c r="M70" s="28">
        <v>16412</v>
      </c>
      <c r="N70" s="56"/>
      <c r="O70" s="79"/>
      <c r="P70" s="57">
        <f t="shared" ref="P70:P77" si="1">ROUND(H70*M70,2)</f>
        <v>82060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14286</v>
      </c>
      <c r="J71" s="58">
        <v>0</v>
      </c>
      <c r="K71" s="28">
        <v>14286</v>
      </c>
      <c r="L71" s="28">
        <v>14286</v>
      </c>
      <c r="M71" s="28">
        <v>14286</v>
      </c>
      <c r="N71" s="56"/>
      <c r="O71" s="79"/>
      <c r="P71" s="57">
        <f t="shared" si="1"/>
        <v>71430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14955</v>
      </c>
      <c r="J72" s="58">
        <v>0</v>
      </c>
      <c r="K72" s="28">
        <v>14955</v>
      </c>
      <c r="L72" s="28">
        <v>14955</v>
      </c>
      <c r="M72" s="28">
        <v>14955</v>
      </c>
      <c r="N72" s="56"/>
      <c r="O72" s="79"/>
      <c r="P72" s="57">
        <f t="shared" si="1"/>
        <v>74775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157095</v>
      </c>
      <c r="J73" s="58">
        <v>0</v>
      </c>
      <c r="K73" s="28">
        <v>157095</v>
      </c>
      <c r="L73" s="28">
        <v>157095</v>
      </c>
      <c r="M73" s="28">
        <v>471285</v>
      </c>
      <c r="N73" s="56"/>
      <c r="O73" s="79"/>
      <c r="P73" s="57">
        <f t="shared" si="1"/>
        <v>2356425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44978</v>
      </c>
      <c r="J74" s="58">
        <v>0</v>
      </c>
      <c r="K74" s="28">
        <v>44978</v>
      </c>
      <c r="L74" s="28">
        <v>44978</v>
      </c>
      <c r="M74" s="28">
        <v>44978</v>
      </c>
      <c r="N74" s="56"/>
      <c r="O74" s="79"/>
      <c r="P74" s="57">
        <f t="shared" si="1"/>
        <v>224890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422648</v>
      </c>
      <c r="J75" s="58">
        <v>0</v>
      </c>
      <c r="K75" s="28">
        <v>422648</v>
      </c>
      <c r="L75" s="28">
        <v>422648</v>
      </c>
      <c r="M75" s="28">
        <v>422648</v>
      </c>
      <c r="N75" s="56"/>
      <c r="O75" s="79"/>
      <c r="P75" s="57">
        <f t="shared" si="1"/>
        <v>2113240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91090</v>
      </c>
      <c r="J76" s="58">
        <v>0</v>
      </c>
      <c r="K76" s="28">
        <v>91090</v>
      </c>
      <c r="L76" s="28">
        <v>91090</v>
      </c>
      <c r="M76" s="28">
        <v>182180</v>
      </c>
      <c r="N76" s="56"/>
      <c r="O76" s="79"/>
      <c r="P76" s="57">
        <f t="shared" si="1"/>
        <v>910900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100786</v>
      </c>
      <c r="J77" s="58">
        <v>0</v>
      </c>
      <c r="K77" s="28">
        <v>100786</v>
      </c>
      <c r="L77" s="28">
        <v>100786</v>
      </c>
      <c r="M77" s="28">
        <v>100786</v>
      </c>
      <c r="N77" s="56"/>
      <c r="O77" s="79"/>
      <c r="P77" s="57">
        <f t="shared" si="1"/>
        <v>503930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20000000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195998940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19599894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3723979.86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219322813.86000001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34" priority="2" operator="equal">
      <formula>0</formula>
    </cfRule>
  </conditionalFormatting>
  <conditionalFormatting sqref="P78">
    <cfRule type="expression" dxfId="33" priority="9">
      <formula>ISERROR($G79)</formula>
    </cfRule>
  </conditionalFormatting>
  <conditionalFormatting sqref="P80">
    <cfRule type="expression" dxfId="32" priority="6">
      <formula>ISERROR($J78)</formula>
    </cfRule>
  </conditionalFormatting>
  <conditionalFormatting sqref="P80:P83">
    <cfRule type="expression" dxfId="31" priority="1">
      <formula>ISERROR($Q80)</formula>
    </cfRule>
  </conditionalFormatting>
  <conditionalFormatting sqref="P83">
    <cfRule type="expression" dxfId="30" priority="8">
      <formula>ISERROR($J84)</formula>
    </cfRule>
  </conditionalFormatting>
  <dataValidations count="9">
    <dataValidation type="decimal" allowBlank="1" showInputMessage="1" showErrorMessage="1" sqref="F83" xr:uid="{689D318F-FF7C-42E8-8A57-4B05E82DABEF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CBDD0F1E-FFFF-49ED-AEED-59D34B69DAC1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A691D1D6-F806-4C2C-9DC0-52D7D3E029F2}">
      <formula1>XFD6</formula1>
    </dataValidation>
    <dataValidation operator="greaterThanOrEqual" allowBlank="1" showInputMessage="1" showErrorMessage="1" sqref="J8:J77" xr:uid="{2E48DD66-FA2D-426B-9936-6249C8B806F4}"/>
    <dataValidation type="decimal" allowBlank="1" showInputMessage="1" showErrorMessage="1" errorTitle="Error" error="Mayor a 1" sqref="P78:P79" xr:uid="{D930BB13-CD22-4C35-BF4B-27FD30BBEC4F}">
      <formula1>0.011</formula1>
      <formula2>AF81</formula2>
    </dataValidation>
    <dataValidation type="decimal" operator="greaterThan" allowBlank="1" showInputMessage="1" showErrorMessage="1" sqref="N6:O77" xr:uid="{7D690919-A6BF-4D09-937B-E89272F4FBD6}">
      <formula1>0</formula1>
    </dataValidation>
    <dataValidation type="decimal" allowBlank="1" showInputMessage="1" showErrorMessage="1" errorTitle="Error" error="Mayor a 1" promptTitle="Porcentaje de AIU" prompt="Mayor a 1" sqref="M78" xr:uid="{634FC748-BEAD-45C6-A088-46886E8A566D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5B76D923-4034-421D-8EBF-E54D37046BE1}">
      <formula1>0.011</formula1>
      <formula2>R81</formula2>
    </dataValidation>
    <dataValidation type="list" allowBlank="1" showInputMessage="1" showErrorMessage="1" sqref="C2" xr:uid="{661059F7-6EA0-4DBF-AC01-9135E48B098B}">
      <formula1>INDIRECT("regioncobertura"&amp;$D$3)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ED0B-5D31-4B8C-B904-2EF25F92A68C}">
  <dimension ref="A1:P88"/>
  <sheetViews>
    <sheetView workbookViewId="0">
      <selection activeCell="K6" sqref="K6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'[6]Solicitud de Cotización General'!G7</f>
        <v>0</v>
      </c>
      <c r="D1" s="121"/>
    </row>
    <row r="2" spans="1:16" ht="25.5">
      <c r="A2" s="52" t="s">
        <v>430</v>
      </c>
      <c r="B2" s="53"/>
      <c r="C2" s="122" t="s">
        <v>386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13151</v>
      </c>
      <c r="J8" s="58">
        <v>0</v>
      </c>
      <c r="K8" s="28">
        <v>13151</v>
      </c>
      <c r="L8" s="28">
        <v>13151</v>
      </c>
      <c r="M8" s="28">
        <v>65755</v>
      </c>
      <c r="N8" s="56"/>
      <c r="O8" s="79"/>
      <c r="P8" s="57">
        <f t="shared" si="0"/>
        <v>328775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16443</v>
      </c>
      <c r="J9" s="58">
        <v>0</v>
      </c>
      <c r="K9" s="28">
        <v>16443</v>
      </c>
      <c r="L9" s="28">
        <v>16443</v>
      </c>
      <c r="M9" s="28">
        <v>65772</v>
      </c>
      <c r="N9" s="56"/>
      <c r="O9" s="79"/>
      <c r="P9" s="57">
        <f t="shared" si="0"/>
        <v>328860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15022</v>
      </c>
      <c r="J10" s="58">
        <v>0</v>
      </c>
      <c r="K10" s="28">
        <v>15022</v>
      </c>
      <c r="L10" s="28">
        <v>15022</v>
      </c>
      <c r="M10" s="28">
        <v>135198</v>
      </c>
      <c r="N10" s="56"/>
      <c r="O10" s="79"/>
      <c r="P10" s="57">
        <f t="shared" si="0"/>
        <v>675990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16288</v>
      </c>
      <c r="J11" s="58">
        <v>0</v>
      </c>
      <c r="K11" s="28">
        <v>16288</v>
      </c>
      <c r="L11" s="28">
        <v>16288</v>
      </c>
      <c r="M11" s="28">
        <v>81440</v>
      </c>
      <c r="N11" s="56"/>
      <c r="O11" s="79"/>
      <c r="P11" s="57">
        <f t="shared" si="0"/>
        <v>407200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9851</v>
      </c>
      <c r="J12" s="58">
        <v>0</v>
      </c>
      <c r="K12" s="28">
        <v>9851</v>
      </c>
      <c r="L12" s="28">
        <v>9851</v>
      </c>
      <c r="M12" s="28">
        <v>49255</v>
      </c>
      <c r="N12" s="56"/>
      <c r="O12" s="79"/>
      <c r="P12" s="57">
        <f t="shared" si="0"/>
        <v>246275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14465</v>
      </c>
      <c r="J13" s="58">
        <v>0</v>
      </c>
      <c r="K13" s="28">
        <v>14465</v>
      </c>
      <c r="L13" s="28">
        <v>14465</v>
      </c>
      <c r="M13" s="28">
        <v>43395</v>
      </c>
      <c r="N13" s="56"/>
      <c r="O13" s="79"/>
      <c r="P13" s="57">
        <f t="shared" si="0"/>
        <v>216975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11596</v>
      </c>
      <c r="J14" s="58">
        <v>0</v>
      </c>
      <c r="K14" s="28">
        <v>11596</v>
      </c>
      <c r="L14" s="28">
        <v>11596</v>
      </c>
      <c r="M14" s="28">
        <v>46384</v>
      </c>
      <c r="N14" s="56"/>
      <c r="O14" s="79"/>
      <c r="P14" s="57">
        <f t="shared" si="0"/>
        <v>231920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11393</v>
      </c>
      <c r="J15" s="58">
        <v>0</v>
      </c>
      <c r="K15" s="28">
        <v>11393</v>
      </c>
      <c r="L15" s="28">
        <v>11393</v>
      </c>
      <c r="M15" s="28">
        <v>102537</v>
      </c>
      <c r="N15" s="56"/>
      <c r="O15" s="79"/>
      <c r="P15" s="57">
        <f t="shared" si="0"/>
        <v>512685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41389</v>
      </c>
      <c r="J16" s="58">
        <v>0</v>
      </c>
      <c r="K16" s="28">
        <v>41389</v>
      </c>
      <c r="L16" s="28">
        <v>41389</v>
      </c>
      <c r="M16" s="28">
        <v>124167</v>
      </c>
      <c r="N16" s="56"/>
      <c r="O16" s="79"/>
      <c r="P16" s="57">
        <f t="shared" si="0"/>
        <v>620835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19915</v>
      </c>
      <c r="J17" s="58">
        <v>0</v>
      </c>
      <c r="K17" s="28">
        <v>19915</v>
      </c>
      <c r="L17" s="28">
        <v>19915</v>
      </c>
      <c r="M17" s="28">
        <v>19915</v>
      </c>
      <c r="N17" s="56"/>
      <c r="O17" s="79"/>
      <c r="P17" s="57">
        <f t="shared" si="0"/>
        <v>99575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17947</v>
      </c>
      <c r="J18" s="58">
        <v>0</v>
      </c>
      <c r="K18" s="28">
        <v>17947</v>
      </c>
      <c r="L18" s="28">
        <v>17947</v>
      </c>
      <c r="M18" s="28">
        <v>71788</v>
      </c>
      <c r="N18" s="56"/>
      <c r="O18" s="79"/>
      <c r="P18" s="57">
        <f t="shared" si="0"/>
        <v>358940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5647</v>
      </c>
      <c r="J19" s="58">
        <v>0</v>
      </c>
      <c r="K19" s="28">
        <v>5647</v>
      </c>
      <c r="L19" s="28">
        <v>5647</v>
      </c>
      <c r="M19" s="28">
        <v>16941</v>
      </c>
      <c r="N19" s="56"/>
      <c r="O19" s="79"/>
      <c r="P19" s="57">
        <f t="shared" si="0"/>
        <v>84705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44160</v>
      </c>
      <c r="J20" s="58">
        <v>0</v>
      </c>
      <c r="K20" s="28">
        <v>44160</v>
      </c>
      <c r="L20" s="28">
        <v>44160</v>
      </c>
      <c r="M20" s="28">
        <v>353280</v>
      </c>
      <c r="N20" s="56"/>
      <c r="O20" s="79"/>
      <c r="P20" s="57">
        <f t="shared" si="0"/>
        <v>1766400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16772</v>
      </c>
      <c r="J21" s="58">
        <v>0</v>
      </c>
      <c r="K21" s="28">
        <v>16772</v>
      </c>
      <c r="L21" s="28">
        <v>16772</v>
      </c>
      <c r="M21" s="28">
        <v>33544</v>
      </c>
      <c r="N21" s="56"/>
      <c r="O21" s="79"/>
      <c r="P21" s="57">
        <f t="shared" si="0"/>
        <v>167720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77832</v>
      </c>
      <c r="J22" s="58">
        <v>0</v>
      </c>
      <c r="K22" s="28">
        <v>77832</v>
      </c>
      <c r="L22" s="28">
        <v>77832</v>
      </c>
      <c r="M22" s="28">
        <v>155664</v>
      </c>
      <c r="N22" s="56"/>
      <c r="O22" s="79"/>
      <c r="P22" s="57">
        <f t="shared" si="0"/>
        <v>778320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15437</v>
      </c>
      <c r="J23" s="58">
        <v>0</v>
      </c>
      <c r="K23" s="28">
        <v>15437</v>
      </c>
      <c r="L23" s="28">
        <v>15437</v>
      </c>
      <c r="M23" s="28">
        <v>123496</v>
      </c>
      <c r="N23" s="56"/>
      <c r="O23" s="79"/>
      <c r="P23" s="57">
        <f t="shared" si="0"/>
        <v>617480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44360</v>
      </c>
      <c r="J24" s="58">
        <v>0</v>
      </c>
      <c r="K24" s="28">
        <v>44360</v>
      </c>
      <c r="L24" s="28">
        <v>44360</v>
      </c>
      <c r="M24" s="28">
        <v>266160</v>
      </c>
      <c r="N24" s="56"/>
      <c r="O24" s="79"/>
      <c r="P24" s="57">
        <f t="shared" si="0"/>
        <v>1330800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12359</v>
      </c>
      <c r="J25" s="58">
        <v>0</v>
      </c>
      <c r="K25" s="28">
        <v>12359</v>
      </c>
      <c r="L25" s="28">
        <v>12359</v>
      </c>
      <c r="M25" s="28">
        <v>49436</v>
      </c>
      <c r="N25" s="56"/>
      <c r="O25" s="79"/>
      <c r="P25" s="57">
        <f t="shared" si="0"/>
        <v>247180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15760</v>
      </c>
      <c r="J26" s="58">
        <v>0</v>
      </c>
      <c r="K26" s="28">
        <v>15760</v>
      </c>
      <c r="L26" s="28">
        <v>15760</v>
      </c>
      <c r="M26" s="28">
        <v>94560</v>
      </c>
      <c r="N26" s="56"/>
      <c r="O26" s="79"/>
      <c r="P26" s="57">
        <f t="shared" si="0"/>
        <v>472800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17595</v>
      </c>
      <c r="J27" s="58">
        <v>0</v>
      </c>
      <c r="K27" s="28">
        <v>17595</v>
      </c>
      <c r="L27" s="28">
        <v>17595</v>
      </c>
      <c r="M27" s="28">
        <v>140760</v>
      </c>
      <c r="N27" s="56"/>
      <c r="O27" s="79"/>
      <c r="P27" s="57">
        <f t="shared" si="0"/>
        <v>703800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10798</v>
      </c>
      <c r="J28" s="58">
        <v>0</v>
      </c>
      <c r="K28" s="28">
        <v>10798</v>
      </c>
      <c r="L28" s="28">
        <v>10798</v>
      </c>
      <c r="M28" s="28">
        <v>86384</v>
      </c>
      <c r="N28" s="56"/>
      <c r="O28" s="79"/>
      <c r="P28" s="57">
        <f t="shared" si="0"/>
        <v>431920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4898</v>
      </c>
      <c r="J29" s="58">
        <v>0</v>
      </c>
      <c r="K29" s="28">
        <v>4898</v>
      </c>
      <c r="L29" s="28">
        <v>4898</v>
      </c>
      <c r="M29" s="28">
        <v>14694</v>
      </c>
      <c r="N29" s="56"/>
      <c r="O29" s="79"/>
      <c r="P29" s="57">
        <f t="shared" si="0"/>
        <v>73470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2091</v>
      </c>
      <c r="J30" s="58">
        <v>0</v>
      </c>
      <c r="K30" s="28">
        <v>2091</v>
      </c>
      <c r="L30" s="28">
        <v>2091</v>
      </c>
      <c r="M30" s="28">
        <v>10455</v>
      </c>
      <c r="N30" s="56"/>
      <c r="O30" s="79"/>
      <c r="P30" s="57">
        <f t="shared" si="0"/>
        <v>52275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766</v>
      </c>
      <c r="J31" s="58">
        <v>0</v>
      </c>
      <c r="K31" s="28">
        <v>766</v>
      </c>
      <c r="L31" s="28">
        <v>766</v>
      </c>
      <c r="M31" s="28">
        <v>3830</v>
      </c>
      <c r="N31" s="56"/>
      <c r="O31" s="79"/>
      <c r="P31" s="57">
        <f t="shared" si="0"/>
        <v>19150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7199</v>
      </c>
      <c r="J32" s="58">
        <v>0</v>
      </c>
      <c r="K32" s="28">
        <v>7199</v>
      </c>
      <c r="L32" s="28">
        <v>7199</v>
      </c>
      <c r="M32" s="28">
        <v>35995</v>
      </c>
      <c r="N32" s="56"/>
      <c r="O32" s="79"/>
      <c r="P32" s="57">
        <f t="shared" si="0"/>
        <v>179975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5238</v>
      </c>
      <c r="J33" s="58">
        <v>0</v>
      </c>
      <c r="K33" s="28">
        <v>5238</v>
      </c>
      <c r="L33" s="28">
        <v>5238</v>
      </c>
      <c r="M33" s="28">
        <v>26190</v>
      </c>
      <c r="N33" s="56"/>
      <c r="O33" s="79"/>
      <c r="P33" s="57">
        <f t="shared" si="0"/>
        <v>130950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13011</v>
      </c>
      <c r="J34" s="58">
        <v>0</v>
      </c>
      <c r="K34" s="28">
        <v>13011</v>
      </c>
      <c r="L34" s="28">
        <v>13011</v>
      </c>
      <c r="M34" s="28">
        <v>104088</v>
      </c>
      <c r="N34" s="56"/>
      <c r="O34" s="79"/>
      <c r="P34" s="57">
        <f t="shared" si="0"/>
        <v>520440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5226</v>
      </c>
      <c r="J35" s="58">
        <v>0</v>
      </c>
      <c r="K35" s="28">
        <v>5226</v>
      </c>
      <c r="L35" s="28">
        <v>5226</v>
      </c>
      <c r="M35" s="28">
        <v>41808</v>
      </c>
      <c r="N35" s="56"/>
      <c r="O35" s="79"/>
      <c r="P35" s="57">
        <f t="shared" si="0"/>
        <v>209040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30245</v>
      </c>
      <c r="J36" s="58">
        <v>0</v>
      </c>
      <c r="K36" s="28">
        <v>30245</v>
      </c>
      <c r="L36" s="28">
        <v>30245</v>
      </c>
      <c r="M36" s="28">
        <v>30245</v>
      </c>
      <c r="N36" s="56"/>
      <c r="O36" s="79"/>
      <c r="P36" s="57">
        <f t="shared" si="0"/>
        <v>151225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30245</v>
      </c>
      <c r="J37" s="58">
        <v>0</v>
      </c>
      <c r="K37" s="28">
        <v>30245</v>
      </c>
      <c r="L37" s="28">
        <v>30245</v>
      </c>
      <c r="M37" s="28">
        <v>90735</v>
      </c>
      <c r="N37" s="56"/>
      <c r="O37" s="79"/>
      <c r="P37" s="57">
        <f t="shared" si="0"/>
        <v>453675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1528</v>
      </c>
      <c r="J38" s="58">
        <v>0</v>
      </c>
      <c r="K38" s="28">
        <v>1528</v>
      </c>
      <c r="L38" s="28">
        <v>1528</v>
      </c>
      <c r="M38" s="28">
        <v>61120</v>
      </c>
      <c r="N38" s="56"/>
      <c r="O38" s="79"/>
      <c r="P38" s="57">
        <f t="shared" si="0"/>
        <v>305600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1761</v>
      </c>
      <c r="J39" s="58">
        <v>0</v>
      </c>
      <c r="K39" s="28">
        <v>1761</v>
      </c>
      <c r="L39" s="28">
        <v>1761</v>
      </c>
      <c r="M39" s="28">
        <v>35220</v>
      </c>
      <c r="N39" s="56"/>
      <c r="O39" s="79"/>
      <c r="P39" s="57">
        <f t="shared" si="0"/>
        <v>176100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1761</v>
      </c>
      <c r="J40" s="58">
        <v>0</v>
      </c>
      <c r="K40" s="28">
        <v>1761</v>
      </c>
      <c r="L40" s="28">
        <v>1761</v>
      </c>
      <c r="M40" s="28">
        <v>35220</v>
      </c>
      <c r="N40" s="56"/>
      <c r="O40" s="79"/>
      <c r="P40" s="57">
        <f t="shared" si="0"/>
        <v>176100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4910</v>
      </c>
      <c r="J41" s="58">
        <v>0</v>
      </c>
      <c r="K41" s="28">
        <v>4910</v>
      </c>
      <c r="L41" s="28">
        <v>4910</v>
      </c>
      <c r="M41" s="28">
        <v>98200</v>
      </c>
      <c r="N41" s="56"/>
      <c r="O41" s="79"/>
      <c r="P41" s="57">
        <f t="shared" si="0"/>
        <v>491000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5229</v>
      </c>
      <c r="J42" s="58">
        <v>0</v>
      </c>
      <c r="K42" s="28">
        <v>5229</v>
      </c>
      <c r="L42" s="28">
        <v>5229</v>
      </c>
      <c r="M42" s="28">
        <v>156870</v>
      </c>
      <c r="N42" s="56"/>
      <c r="O42" s="79"/>
      <c r="P42" s="57">
        <f t="shared" si="0"/>
        <v>784350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6617</v>
      </c>
      <c r="J43" s="58">
        <v>0</v>
      </c>
      <c r="K43" s="28">
        <v>6617</v>
      </c>
      <c r="L43" s="28">
        <v>6617</v>
      </c>
      <c r="M43" s="28">
        <v>264680</v>
      </c>
      <c r="N43" s="56"/>
      <c r="O43" s="79"/>
      <c r="P43" s="57">
        <f t="shared" si="0"/>
        <v>1323400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6917</v>
      </c>
      <c r="J44" s="58">
        <v>0</v>
      </c>
      <c r="K44" s="28">
        <v>6917</v>
      </c>
      <c r="L44" s="28">
        <v>6917</v>
      </c>
      <c r="M44" s="28">
        <v>27668</v>
      </c>
      <c r="N44" s="56"/>
      <c r="O44" s="79"/>
      <c r="P44" s="57">
        <f t="shared" si="0"/>
        <v>138340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6896</v>
      </c>
      <c r="J45" s="58">
        <v>0</v>
      </c>
      <c r="K45" s="28">
        <v>6896</v>
      </c>
      <c r="L45" s="28">
        <v>6896</v>
      </c>
      <c r="M45" s="28">
        <v>55168</v>
      </c>
      <c r="N45" s="56"/>
      <c r="O45" s="79"/>
      <c r="P45" s="57">
        <f t="shared" si="0"/>
        <v>275840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9076</v>
      </c>
      <c r="J46" s="58">
        <v>0</v>
      </c>
      <c r="K46" s="28">
        <v>9076</v>
      </c>
      <c r="L46" s="28">
        <v>9076</v>
      </c>
      <c r="M46" s="28">
        <v>72608</v>
      </c>
      <c r="N46" s="56"/>
      <c r="O46" s="79"/>
      <c r="P46" s="57">
        <f t="shared" si="0"/>
        <v>363040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19559</v>
      </c>
      <c r="J47" s="58">
        <v>0</v>
      </c>
      <c r="K47" s="28">
        <v>19559</v>
      </c>
      <c r="L47" s="28">
        <v>19559</v>
      </c>
      <c r="M47" s="28">
        <v>1173540</v>
      </c>
      <c r="N47" s="56"/>
      <c r="O47" s="79"/>
      <c r="P47" s="57">
        <f t="shared" si="0"/>
        <v>5867700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45296</v>
      </c>
      <c r="J48" s="58">
        <v>0</v>
      </c>
      <c r="K48" s="28">
        <v>45296</v>
      </c>
      <c r="L48" s="28">
        <v>45296</v>
      </c>
      <c r="M48" s="28">
        <v>2717760</v>
      </c>
      <c r="N48" s="56"/>
      <c r="O48" s="79"/>
      <c r="P48" s="57">
        <f t="shared" si="0"/>
        <v>13588800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13913</v>
      </c>
      <c r="J49" s="58">
        <v>0</v>
      </c>
      <c r="K49" s="28">
        <v>13913</v>
      </c>
      <c r="L49" s="28">
        <v>13913</v>
      </c>
      <c r="M49" s="28">
        <v>695650</v>
      </c>
      <c r="N49" s="56"/>
      <c r="O49" s="79"/>
      <c r="P49" s="57">
        <f t="shared" si="0"/>
        <v>3478250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15388</v>
      </c>
      <c r="J50" s="58">
        <v>0</v>
      </c>
      <c r="K50" s="28">
        <v>15388</v>
      </c>
      <c r="L50" s="28">
        <v>15388</v>
      </c>
      <c r="M50" s="28">
        <v>769400</v>
      </c>
      <c r="N50" s="56"/>
      <c r="O50" s="79"/>
      <c r="P50" s="57">
        <f t="shared" si="0"/>
        <v>3847000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8268</v>
      </c>
      <c r="J51" s="58">
        <v>0</v>
      </c>
      <c r="K51" s="28">
        <v>8268</v>
      </c>
      <c r="L51" s="28">
        <v>8268</v>
      </c>
      <c r="M51" s="28">
        <v>57876</v>
      </c>
      <c r="N51" s="56"/>
      <c r="O51" s="79"/>
      <c r="P51" s="57">
        <f t="shared" si="0"/>
        <v>289380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6479</v>
      </c>
      <c r="J52" s="58">
        <v>0</v>
      </c>
      <c r="K52" s="28">
        <v>6479</v>
      </c>
      <c r="L52" s="28">
        <v>6479</v>
      </c>
      <c r="M52" s="28">
        <v>19437</v>
      </c>
      <c r="N52" s="56"/>
      <c r="O52" s="79"/>
      <c r="P52" s="57">
        <f t="shared" si="0"/>
        <v>97185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54704</v>
      </c>
      <c r="J53" s="58">
        <v>0</v>
      </c>
      <c r="K53" s="28">
        <v>54704</v>
      </c>
      <c r="L53" s="28">
        <v>54704</v>
      </c>
      <c r="M53" s="28">
        <v>273520</v>
      </c>
      <c r="N53" s="56"/>
      <c r="O53" s="79"/>
      <c r="P53" s="57">
        <f t="shared" si="0"/>
        <v>1367600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40286</v>
      </c>
      <c r="J54" s="58">
        <v>0</v>
      </c>
      <c r="K54" s="28">
        <v>40286</v>
      </c>
      <c r="L54" s="28">
        <v>40286</v>
      </c>
      <c r="M54" s="28">
        <v>2417160</v>
      </c>
      <c r="N54" s="56"/>
      <c r="O54" s="79"/>
      <c r="P54" s="57">
        <f t="shared" si="0"/>
        <v>12085800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15124</v>
      </c>
      <c r="J55" s="58">
        <v>0</v>
      </c>
      <c r="K55" s="28">
        <v>15124</v>
      </c>
      <c r="L55" s="28">
        <v>15124</v>
      </c>
      <c r="M55" s="28">
        <v>302480</v>
      </c>
      <c r="N55" s="56"/>
      <c r="O55" s="79"/>
      <c r="P55" s="57">
        <f t="shared" si="0"/>
        <v>1512400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3079</v>
      </c>
      <c r="J56" s="58">
        <v>0</v>
      </c>
      <c r="K56" s="28">
        <v>3079</v>
      </c>
      <c r="L56" s="28">
        <v>3079</v>
      </c>
      <c r="M56" s="28">
        <v>123160</v>
      </c>
      <c r="N56" s="56"/>
      <c r="O56" s="79"/>
      <c r="P56" s="57">
        <f t="shared" si="0"/>
        <v>615800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18957</v>
      </c>
      <c r="J57" s="58">
        <v>0</v>
      </c>
      <c r="K57" s="28">
        <v>18957</v>
      </c>
      <c r="L57" s="28">
        <v>18957</v>
      </c>
      <c r="M57" s="28">
        <v>379140</v>
      </c>
      <c r="N57" s="56"/>
      <c r="O57" s="79"/>
      <c r="P57" s="57">
        <f t="shared" si="0"/>
        <v>1895700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8313</v>
      </c>
      <c r="J58" s="58">
        <v>0</v>
      </c>
      <c r="K58" s="28">
        <v>8313</v>
      </c>
      <c r="L58" s="28">
        <v>8313</v>
      </c>
      <c r="M58" s="28">
        <v>581910</v>
      </c>
      <c r="N58" s="56"/>
      <c r="O58" s="79"/>
      <c r="P58" s="57">
        <f t="shared" si="0"/>
        <v>2909550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15525</v>
      </c>
      <c r="J59" s="58">
        <v>0</v>
      </c>
      <c r="K59" s="28">
        <v>15525</v>
      </c>
      <c r="L59" s="28">
        <v>15525</v>
      </c>
      <c r="M59" s="28">
        <v>388125</v>
      </c>
      <c r="N59" s="56"/>
      <c r="O59" s="79"/>
      <c r="P59" s="57">
        <f t="shared" si="0"/>
        <v>1940625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17720</v>
      </c>
      <c r="J60" s="58">
        <v>0</v>
      </c>
      <c r="K60" s="28">
        <v>17720</v>
      </c>
      <c r="L60" s="28">
        <v>17720</v>
      </c>
      <c r="M60" s="28">
        <v>443000</v>
      </c>
      <c r="N60" s="56"/>
      <c r="O60" s="79"/>
      <c r="P60" s="57">
        <f t="shared" si="0"/>
        <v>2215000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25382</v>
      </c>
      <c r="J61" s="58">
        <v>0</v>
      </c>
      <c r="K61" s="28">
        <v>25382</v>
      </c>
      <c r="L61" s="28">
        <v>25382</v>
      </c>
      <c r="M61" s="28">
        <v>761460</v>
      </c>
      <c r="N61" s="56"/>
      <c r="O61" s="79"/>
      <c r="P61" s="57">
        <f t="shared" si="0"/>
        <v>3807300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84688</v>
      </c>
      <c r="J62" s="58">
        <v>0</v>
      </c>
      <c r="K62" s="28">
        <v>84688</v>
      </c>
      <c r="L62" s="28">
        <v>84688</v>
      </c>
      <c r="M62" s="28">
        <v>254064</v>
      </c>
      <c r="N62" s="56"/>
      <c r="O62" s="79"/>
      <c r="P62" s="57">
        <f t="shared" si="0"/>
        <v>1270320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5243</v>
      </c>
      <c r="J63" s="58">
        <v>0</v>
      </c>
      <c r="K63" s="28">
        <v>5243</v>
      </c>
      <c r="L63" s="28">
        <v>5243</v>
      </c>
      <c r="M63" s="28">
        <v>5243</v>
      </c>
      <c r="N63" s="56"/>
      <c r="O63" s="79"/>
      <c r="P63" s="57">
        <f t="shared" si="0"/>
        <v>26215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6958</v>
      </c>
      <c r="J64" s="58">
        <v>0</v>
      </c>
      <c r="K64" s="28">
        <v>6958</v>
      </c>
      <c r="L64" s="28">
        <v>6958</v>
      </c>
      <c r="M64" s="28">
        <v>6958</v>
      </c>
      <c r="N64" s="56"/>
      <c r="O64" s="79"/>
      <c r="P64" s="57">
        <f t="shared" si="0"/>
        <v>34790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966</v>
      </c>
      <c r="J65" s="58">
        <v>0</v>
      </c>
      <c r="K65" s="28">
        <v>966</v>
      </c>
      <c r="L65" s="28">
        <v>966</v>
      </c>
      <c r="M65" s="28">
        <v>96600</v>
      </c>
      <c r="N65" s="56"/>
      <c r="O65" s="79"/>
      <c r="P65" s="57">
        <f t="shared" si="0"/>
        <v>483000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3635</v>
      </c>
      <c r="J66" s="58">
        <v>0</v>
      </c>
      <c r="K66" s="28">
        <v>3635</v>
      </c>
      <c r="L66" s="28">
        <v>3635</v>
      </c>
      <c r="M66" s="28">
        <v>363500</v>
      </c>
      <c r="N66" s="56"/>
      <c r="O66" s="79"/>
      <c r="P66" s="57">
        <f t="shared" si="0"/>
        <v>1817500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4033</v>
      </c>
      <c r="J67" s="58">
        <v>0</v>
      </c>
      <c r="K67" s="28">
        <v>4033</v>
      </c>
      <c r="L67" s="28">
        <v>4033</v>
      </c>
      <c r="M67" s="28">
        <v>24198</v>
      </c>
      <c r="N67" s="56"/>
      <c r="O67" s="79"/>
      <c r="P67" s="57">
        <f t="shared" si="0"/>
        <v>120990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1607</v>
      </c>
      <c r="J68" s="58">
        <v>0</v>
      </c>
      <c r="K68" s="28">
        <v>1607</v>
      </c>
      <c r="L68" s="28">
        <v>1607</v>
      </c>
      <c r="M68" s="28">
        <v>12856</v>
      </c>
      <c r="N68" s="56"/>
      <c r="O68" s="79"/>
      <c r="P68" s="57">
        <f t="shared" si="0"/>
        <v>64280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33579</v>
      </c>
      <c r="J69" s="58">
        <v>0</v>
      </c>
      <c r="K69" s="28">
        <v>33579</v>
      </c>
      <c r="L69" s="28">
        <v>33579</v>
      </c>
      <c r="M69" s="28">
        <v>134316</v>
      </c>
      <c r="N69" s="56"/>
      <c r="O69" s="79"/>
      <c r="P69" s="57">
        <f t="shared" si="0"/>
        <v>671580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12099</v>
      </c>
      <c r="J70" s="58">
        <v>0</v>
      </c>
      <c r="K70" s="28">
        <v>12099</v>
      </c>
      <c r="L70" s="28">
        <v>12099</v>
      </c>
      <c r="M70" s="28">
        <v>12099</v>
      </c>
      <c r="N70" s="56"/>
      <c r="O70" s="79"/>
      <c r="P70" s="57">
        <f t="shared" ref="P70:P77" si="1">ROUND(H70*M70,2)</f>
        <v>60495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63852</v>
      </c>
      <c r="J71" s="58">
        <v>0</v>
      </c>
      <c r="K71" s="28">
        <v>63852</v>
      </c>
      <c r="L71" s="28">
        <v>63852</v>
      </c>
      <c r="M71" s="28">
        <v>63852</v>
      </c>
      <c r="N71" s="56"/>
      <c r="O71" s="79"/>
      <c r="P71" s="57">
        <f t="shared" si="1"/>
        <v>319260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19787</v>
      </c>
      <c r="J72" s="58">
        <v>0</v>
      </c>
      <c r="K72" s="28">
        <v>19787</v>
      </c>
      <c r="L72" s="28">
        <v>19787</v>
      </c>
      <c r="M72" s="28">
        <v>19787</v>
      </c>
      <c r="N72" s="56"/>
      <c r="O72" s="79"/>
      <c r="P72" s="57">
        <f t="shared" si="1"/>
        <v>98935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80696</v>
      </c>
      <c r="J73" s="58">
        <v>0</v>
      </c>
      <c r="K73" s="28">
        <v>80696</v>
      </c>
      <c r="L73" s="28">
        <v>80696</v>
      </c>
      <c r="M73" s="28">
        <v>242088</v>
      </c>
      <c r="N73" s="56"/>
      <c r="O73" s="79"/>
      <c r="P73" s="57">
        <f t="shared" si="1"/>
        <v>1210440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898329</v>
      </c>
      <c r="J74" s="58">
        <v>0</v>
      </c>
      <c r="K74" s="28">
        <v>898329</v>
      </c>
      <c r="L74" s="28">
        <v>898329</v>
      </c>
      <c r="M74" s="28">
        <v>898329</v>
      </c>
      <c r="N74" s="56"/>
      <c r="O74" s="79"/>
      <c r="P74" s="57">
        <f t="shared" si="1"/>
        <v>4491645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184053</v>
      </c>
      <c r="J75" s="58">
        <v>0</v>
      </c>
      <c r="K75" s="28">
        <v>184053</v>
      </c>
      <c r="L75" s="28">
        <v>184053</v>
      </c>
      <c r="M75" s="28">
        <v>184053</v>
      </c>
      <c r="N75" s="56"/>
      <c r="O75" s="79"/>
      <c r="P75" s="57">
        <f t="shared" si="1"/>
        <v>920265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268853</v>
      </c>
      <c r="J76" s="58">
        <v>0</v>
      </c>
      <c r="K76" s="28">
        <v>268853</v>
      </c>
      <c r="L76" s="28">
        <v>268853</v>
      </c>
      <c r="M76" s="28">
        <v>537706</v>
      </c>
      <c r="N76" s="56"/>
      <c r="O76" s="79"/>
      <c r="P76" s="57">
        <f t="shared" si="1"/>
        <v>2688530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464894</v>
      </c>
      <c r="J77" s="58">
        <v>0</v>
      </c>
      <c r="K77" s="28">
        <v>464894</v>
      </c>
      <c r="L77" s="28">
        <v>464894</v>
      </c>
      <c r="M77" s="28">
        <v>464894</v>
      </c>
      <c r="N77" s="56"/>
      <c r="O77" s="79"/>
      <c r="P77" s="57">
        <f t="shared" si="1"/>
        <v>2324470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196618410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19661841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3735749.79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220016000.78999999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  <row r="87" spans="1:1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29" priority="2" operator="equal">
      <formula>0</formula>
    </cfRule>
  </conditionalFormatting>
  <conditionalFormatting sqref="P78">
    <cfRule type="expression" dxfId="28" priority="9">
      <formula>ISERROR($G79)</formula>
    </cfRule>
  </conditionalFormatting>
  <conditionalFormatting sqref="P80">
    <cfRule type="expression" dxfId="27" priority="6">
      <formula>ISERROR($J78)</formula>
    </cfRule>
  </conditionalFormatting>
  <conditionalFormatting sqref="P80:P83">
    <cfRule type="expression" dxfId="26" priority="1">
      <formula>ISERROR($Q80)</formula>
    </cfRule>
  </conditionalFormatting>
  <conditionalFormatting sqref="P83">
    <cfRule type="expression" dxfId="25" priority="8">
      <formula>ISERROR($J84)</formula>
    </cfRule>
  </conditionalFormatting>
  <dataValidations count="9">
    <dataValidation type="decimal" allowBlank="1" showInputMessage="1" showErrorMessage="1" sqref="F83" xr:uid="{86AB121E-E3AC-4083-8FB8-49830ED3F318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C0121340-80AD-4E7E-9534-77FC9ABCB9DA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E203DAB7-92C6-4EE6-BB75-81F781F3B031}">
      <formula1>XFD6</formula1>
    </dataValidation>
    <dataValidation operator="greaterThanOrEqual" allowBlank="1" showInputMessage="1" showErrorMessage="1" sqref="J8:J77" xr:uid="{FCFCAC6A-D233-4D52-B10E-DA4387C1B8BF}"/>
    <dataValidation type="decimal" allowBlank="1" showInputMessage="1" showErrorMessage="1" errorTitle="Error" error="Mayor a 1" sqref="P78:P79" xr:uid="{D51DFB92-F1F8-4924-ABCC-4896296100B1}">
      <formula1>0.011</formula1>
      <formula2>AF81</formula2>
    </dataValidation>
    <dataValidation type="decimal" operator="greaterThan" allowBlank="1" showInputMessage="1" showErrorMessage="1" sqref="N6:O77" xr:uid="{9A309ED7-5CE3-4D25-9137-D64D911F08F0}">
      <formula1>0</formula1>
    </dataValidation>
    <dataValidation type="decimal" allowBlank="1" showInputMessage="1" showErrorMessage="1" errorTitle="Error" error="Mayor a 1" promptTitle="Porcentaje de AIU" prompt="Mayor a 1" sqref="M78" xr:uid="{4C0ED666-34CF-410E-A8C1-D2933C15BBC3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2EECDD7E-4D20-4FF2-A3E5-62BC1D09E924}">
      <formula1>0.011</formula1>
      <formula2>R81</formula2>
    </dataValidation>
    <dataValidation type="list" allowBlank="1" showInputMessage="1" showErrorMessage="1" sqref="C2" xr:uid="{D98D3061-A718-4A84-AD62-D609AF35F722}">
      <formula1>INDIRECT("regioncobertura"&amp;$D$3)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32F9-C635-45D2-B6E7-4825D4FE19B3}">
  <dimension ref="A1:P86"/>
  <sheetViews>
    <sheetView workbookViewId="0">
      <selection activeCell="E6" sqref="E6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'[7]Solicitud de Cotización General'!G7</f>
        <v>0</v>
      </c>
      <c r="D1" s="121"/>
    </row>
    <row r="2" spans="1:16" ht="25.5">
      <c r="A2" s="52" t="s">
        <v>430</v>
      </c>
      <c r="B2" s="53"/>
      <c r="C2" s="122" t="s">
        <v>388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13830</v>
      </c>
      <c r="J8" s="58">
        <v>0</v>
      </c>
      <c r="K8" s="28">
        <v>13830</v>
      </c>
      <c r="L8" s="28">
        <v>13830</v>
      </c>
      <c r="M8" s="28">
        <v>69150</v>
      </c>
      <c r="N8" s="56"/>
      <c r="O8" s="79"/>
      <c r="P8" s="57">
        <f t="shared" si="0"/>
        <v>345750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17294</v>
      </c>
      <c r="J9" s="58">
        <v>0</v>
      </c>
      <c r="K9" s="28">
        <v>17294</v>
      </c>
      <c r="L9" s="28">
        <v>17294</v>
      </c>
      <c r="M9" s="28">
        <v>69176</v>
      </c>
      <c r="N9" s="56"/>
      <c r="O9" s="79"/>
      <c r="P9" s="57">
        <f t="shared" si="0"/>
        <v>345880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15798</v>
      </c>
      <c r="J10" s="58">
        <v>0</v>
      </c>
      <c r="K10" s="28">
        <v>15798</v>
      </c>
      <c r="L10" s="28">
        <v>15798</v>
      </c>
      <c r="M10" s="28">
        <v>142182</v>
      </c>
      <c r="N10" s="56"/>
      <c r="O10" s="79"/>
      <c r="P10" s="57">
        <f t="shared" si="0"/>
        <v>710910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17131</v>
      </c>
      <c r="J11" s="58">
        <v>0</v>
      </c>
      <c r="K11" s="28">
        <v>17131</v>
      </c>
      <c r="L11" s="28">
        <v>17131</v>
      </c>
      <c r="M11" s="28">
        <v>85655</v>
      </c>
      <c r="N11" s="56"/>
      <c r="O11" s="79"/>
      <c r="P11" s="57">
        <f t="shared" si="0"/>
        <v>428275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10359</v>
      </c>
      <c r="J12" s="58">
        <v>0</v>
      </c>
      <c r="K12" s="28">
        <v>10359</v>
      </c>
      <c r="L12" s="28">
        <v>10359</v>
      </c>
      <c r="M12" s="28">
        <v>51795</v>
      </c>
      <c r="N12" s="56"/>
      <c r="O12" s="79"/>
      <c r="P12" s="57">
        <f t="shared" si="0"/>
        <v>258975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15214</v>
      </c>
      <c r="J13" s="58">
        <v>0</v>
      </c>
      <c r="K13" s="28">
        <v>15214</v>
      </c>
      <c r="L13" s="28">
        <v>15214</v>
      </c>
      <c r="M13" s="28">
        <v>45642</v>
      </c>
      <c r="N13" s="56"/>
      <c r="O13" s="79"/>
      <c r="P13" s="57">
        <f t="shared" si="0"/>
        <v>228210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12195</v>
      </c>
      <c r="J14" s="58">
        <v>0</v>
      </c>
      <c r="K14" s="28">
        <v>12195</v>
      </c>
      <c r="L14" s="28">
        <v>12195</v>
      </c>
      <c r="M14" s="28">
        <v>48780</v>
      </c>
      <c r="N14" s="56"/>
      <c r="O14" s="79"/>
      <c r="P14" s="57">
        <f t="shared" si="0"/>
        <v>243900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11981</v>
      </c>
      <c r="J15" s="58">
        <v>0</v>
      </c>
      <c r="K15" s="28">
        <v>11981</v>
      </c>
      <c r="L15" s="28">
        <v>11981</v>
      </c>
      <c r="M15" s="28">
        <v>107829</v>
      </c>
      <c r="N15" s="56"/>
      <c r="O15" s="79"/>
      <c r="P15" s="57">
        <f t="shared" si="0"/>
        <v>539145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43530</v>
      </c>
      <c r="J16" s="58">
        <v>0</v>
      </c>
      <c r="K16" s="28">
        <v>43530</v>
      </c>
      <c r="L16" s="28">
        <v>43530</v>
      </c>
      <c r="M16" s="28">
        <v>130590</v>
      </c>
      <c r="N16" s="56"/>
      <c r="O16" s="79"/>
      <c r="P16" s="57">
        <f t="shared" si="0"/>
        <v>652950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20946</v>
      </c>
      <c r="J17" s="58">
        <v>0</v>
      </c>
      <c r="K17" s="28">
        <v>20946</v>
      </c>
      <c r="L17" s="28">
        <v>20946</v>
      </c>
      <c r="M17" s="28">
        <v>20946</v>
      </c>
      <c r="N17" s="56"/>
      <c r="O17" s="79"/>
      <c r="P17" s="57">
        <f t="shared" si="0"/>
        <v>104730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18874</v>
      </c>
      <c r="J18" s="58">
        <v>0</v>
      </c>
      <c r="K18" s="28">
        <v>18874</v>
      </c>
      <c r="L18" s="28">
        <v>18874</v>
      </c>
      <c r="M18" s="28">
        <v>75496</v>
      </c>
      <c r="N18" s="56"/>
      <c r="O18" s="79"/>
      <c r="P18" s="57">
        <f t="shared" si="0"/>
        <v>377480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5937</v>
      </c>
      <c r="J19" s="58">
        <v>0</v>
      </c>
      <c r="K19" s="28">
        <v>5937</v>
      </c>
      <c r="L19" s="28">
        <v>5937</v>
      </c>
      <c r="M19" s="28">
        <v>17811</v>
      </c>
      <c r="N19" s="56"/>
      <c r="O19" s="79"/>
      <c r="P19" s="57">
        <f t="shared" si="0"/>
        <v>89055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46441</v>
      </c>
      <c r="J20" s="58">
        <v>0</v>
      </c>
      <c r="K20" s="28">
        <v>46441</v>
      </c>
      <c r="L20" s="28">
        <v>46441</v>
      </c>
      <c r="M20" s="28">
        <v>371528</v>
      </c>
      <c r="N20" s="56"/>
      <c r="O20" s="79"/>
      <c r="P20" s="57">
        <f t="shared" si="0"/>
        <v>1857640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17640</v>
      </c>
      <c r="J21" s="58">
        <v>0</v>
      </c>
      <c r="K21" s="28">
        <v>17640</v>
      </c>
      <c r="L21" s="28">
        <v>17640</v>
      </c>
      <c r="M21" s="28">
        <v>35280</v>
      </c>
      <c r="N21" s="56"/>
      <c r="O21" s="79"/>
      <c r="P21" s="57">
        <f t="shared" si="0"/>
        <v>176400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81856</v>
      </c>
      <c r="J22" s="58">
        <v>0</v>
      </c>
      <c r="K22" s="28">
        <v>81856</v>
      </c>
      <c r="L22" s="28">
        <v>81856</v>
      </c>
      <c r="M22" s="28">
        <v>163712</v>
      </c>
      <c r="N22" s="56"/>
      <c r="O22" s="79"/>
      <c r="P22" s="57">
        <f t="shared" si="0"/>
        <v>818560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16236</v>
      </c>
      <c r="J23" s="58">
        <v>0</v>
      </c>
      <c r="K23" s="28">
        <v>16236</v>
      </c>
      <c r="L23" s="28">
        <v>16236</v>
      </c>
      <c r="M23" s="28">
        <v>129888</v>
      </c>
      <c r="N23" s="56"/>
      <c r="O23" s="79"/>
      <c r="P23" s="57">
        <f t="shared" si="0"/>
        <v>649440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46653</v>
      </c>
      <c r="J24" s="58">
        <v>0</v>
      </c>
      <c r="K24" s="28">
        <v>46653</v>
      </c>
      <c r="L24" s="28">
        <v>46653</v>
      </c>
      <c r="M24" s="28">
        <v>279918</v>
      </c>
      <c r="N24" s="56"/>
      <c r="O24" s="79"/>
      <c r="P24" s="57">
        <f t="shared" si="0"/>
        <v>1399590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12996</v>
      </c>
      <c r="J25" s="58">
        <v>0</v>
      </c>
      <c r="K25" s="28">
        <v>12996</v>
      </c>
      <c r="L25" s="28">
        <v>12996</v>
      </c>
      <c r="M25" s="28">
        <v>51984</v>
      </c>
      <c r="N25" s="56"/>
      <c r="O25" s="79"/>
      <c r="P25" s="57">
        <f t="shared" si="0"/>
        <v>259920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16573</v>
      </c>
      <c r="J26" s="58">
        <v>0</v>
      </c>
      <c r="K26" s="28">
        <v>16573</v>
      </c>
      <c r="L26" s="28">
        <v>16573</v>
      </c>
      <c r="M26" s="28">
        <v>99438</v>
      </c>
      <c r="N26" s="56"/>
      <c r="O26" s="79"/>
      <c r="P26" s="57">
        <f t="shared" si="0"/>
        <v>497190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18505</v>
      </c>
      <c r="J27" s="58">
        <v>0</v>
      </c>
      <c r="K27" s="28">
        <v>18505</v>
      </c>
      <c r="L27" s="28">
        <v>18505</v>
      </c>
      <c r="M27" s="28">
        <v>148040</v>
      </c>
      <c r="N27" s="56"/>
      <c r="O27" s="79"/>
      <c r="P27" s="57">
        <f t="shared" si="0"/>
        <v>740200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11357</v>
      </c>
      <c r="J28" s="58">
        <v>0</v>
      </c>
      <c r="K28" s="28">
        <v>11357</v>
      </c>
      <c r="L28" s="28">
        <v>11357</v>
      </c>
      <c r="M28" s="28">
        <v>90856</v>
      </c>
      <c r="N28" s="56"/>
      <c r="O28" s="79"/>
      <c r="P28" s="57">
        <f t="shared" si="0"/>
        <v>454280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5153</v>
      </c>
      <c r="J29" s="58">
        <v>0</v>
      </c>
      <c r="K29" s="28">
        <v>5153</v>
      </c>
      <c r="L29" s="28">
        <v>5153</v>
      </c>
      <c r="M29" s="28">
        <v>15459</v>
      </c>
      <c r="N29" s="56"/>
      <c r="O29" s="79"/>
      <c r="P29" s="57">
        <f t="shared" si="0"/>
        <v>77295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2200</v>
      </c>
      <c r="J30" s="58">
        <v>0</v>
      </c>
      <c r="K30" s="28">
        <v>2200</v>
      </c>
      <c r="L30" s="28">
        <v>2200</v>
      </c>
      <c r="M30" s="28">
        <v>11000</v>
      </c>
      <c r="N30" s="56"/>
      <c r="O30" s="79"/>
      <c r="P30" s="57">
        <f t="shared" si="0"/>
        <v>55000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1261</v>
      </c>
      <c r="J31" s="58">
        <v>0</v>
      </c>
      <c r="K31" s="28">
        <v>1261</v>
      </c>
      <c r="L31" s="28">
        <v>1261</v>
      </c>
      <c r="M31" s="28">
        <v>6305</v>
      </c>
      <c r="N31" s="56"/>
      <c r="O31" s="79"/>
      <c r="P31" s="57">
        <f t="shared" si="0"/>
        <v>31525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7572</v>
      </c>
      <c r="J32" s="58">
        <v>0</v>
      </c>
      <c r="K32" s="28">
        <v>7572</v>
      </c>
      <c r="L32" s="28">
        <v>7572</v>
      </c>
      <c r="M32" s="28">
        <v>37860</v>
      </c>
      <c r="N32" s="56"/>
      <c r="O32" s="79"/>
      <c r="P32" s="57">
        <f t="shared" si="0"/>
        <v>189300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5509</v>
      </c>
      <c r="J33" s="58">
        <v>0</v>
      </c>
      <c r="K33" s="28">
        <v>5509</v>
      </c>
      <c r="L33" s="28">
        <v>5509</v>
      </c>
      <c r="M33" s="28">
        <v>27545</v>
      </c>
      <c r="N33" s="56"/>
      <c r="O33" s="79"/>
      <c r="P33" s="57">
        <f t="shared" si="0"/>
        <v>137725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13683</v>
      </c>
      <c r="J34" s="58">
        <v>0</v>
      </c>
      <c r="K34" s="28">
        <v>13683</v>
      </c>
      <c r="L34" s="28">
        <v>13683</v>
      </c>
      <c r="M34" s="28">
        <v>109464</v>
      </c>
      <c r="N34" s="56"/>
      <c r="O34" s="79"/>
      <c r="P34" s="57">
        <f t="shared" si="0"/>
        <v>547320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5498</v>
      </c>
      <c r="J35" s="58">
        <v>0</v>
      </c>
      <c r="K35" s="28">
        <v>5498</v>
      </c>
      <c r="L35" s="28">
        <v>5498</v>
      </c>
      <c r="M35" s="28">
        <v>43984</v>
      </c>
      <c r="N35" s="56"/>
      <c r="O35" s="79"/>
      <c r="P35" s="57">
        <f t="shared" si="0"/>
        <v>219920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31809</v>
      </c>
      <c r="J36" s="58">
        <v>0</v>
      </c>
      <c r="K36" s="28">
        <v>31809</v>
      </c>
      <c r="L36" s="28">
        <v>31809</v>
      </c>
      <c r="M36" s="28">
        <v>31809</v>
      </c>
      <c r="N36" s="56"/>
      <c r="O36" s="79"/>
      <c r="P36" s="57">
        <f t="shared" si="0"/>
        <v>159045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31809</v>
      </c>
      <c r="J37" s="58">
        <v>0</v>
      </c>
      <c r="K37" s="28">
        <v>31809</v>
      </c>
      <c r="L37" s="28">
        <v>31809</v>
      </c>
      <c r="M37" s="28">
        <v>95427</v>
      </c>
      <c r="N37" s="56"/>
      <c r="O37" s="79"/>
      <c r="P37" s="57">
        <f t="shared" si="0"/>
        <v>477135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1606</v>
      </c>
      <c r="J38" s="58">
        <v>0</v>
      </c>
      <c r="K38" s="28">
        <v>1606</v>
      </c>
      <c r="L38" s="28">
        <v>1606</v>
      </c>
      <c r="M38" s="28">
        <v>64240</v>
      </c>
      <c r="N38" s="56"/>
      <c r="O38" s="79"/>
      <c r="P38" s="57">
        <f t="shared" si="0"/>
        <v>321200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1850</v>
      </c>
      <c r="J39" s="58">
        <v>0</v>
      </c>
      <c r="K39" s="28">
        <v>1850</v>
      </c>
      <c r="L39" s="28">
        <v>1850</v>
      </c>
      <c r="M39" s="28">
        <v>37000</v>
      </c>
      <c r="N39" s="56"/>
      <c r="O39" s="79"/>
      <c r="P39" s="57">
        <f t="shared" si="0"/>
        <v>185000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1850</v>
      </c>
      <c r="J40" s="58">
        <v>0</v>
      </c>
      <c r="K40" s="28">
        <v>1850</v>
      </c>
      <c r="L40" s="28">
        <v>1850</v>
      </c>
      <c r="M40" s="28">
        <v>37000</v>
      </c>
      <c r="N40" s="56"/>
      <c r="O40" s="79"/>
      <c r="P40" s="57">
        <f t="shared" si="0"/>
        <v>185000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5163</v>
      </c>
      <c r="J41" s="58">
        <v>0</v>
      </c>
      <c r="K41" s="28">
        <v>5163</v>
      </c>
      <c r="L41" s="28">
        <v>5163</v>
      </c>
      <c r="M41" s="28">
        <v>103260</v>
      </c>
      <c r="N41" s="56"/>
      <c r="O41" s="79"/>
      <c r="P41" s="57">
        <f t="shared" si="0"/>
        <v>516300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5500</v>
      </c>
      <c r="J42" s="58">
        <v>0</v>
      </c>
      <c r="K42" s="28">
        <v>5500</v>
      </c>
      <c r="L42" s="28">
        <v>5500</v>
      </c>
      <c r="M42" s="28">
        <v>165000</v>
      </c>
      <c r="N42" s="56"/>
      <c r="O42" s="79"/>
      <c r="P42" s="57">
        <f t="shared" si="0"/>
        <v>825000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6960</v>
      </c>
      <c r="J43" s="58">
        <v>0</v>
      </c>
      <c r="K43" s="28">
        <v>6960</v>
      </c>
      <c r="L43" s="28">
        <v>6960</v>
      </c>
      <c r="M43" s="28">
        <v>278400</v>
      </c>
      <c r="N43" s="56"/>
      <c r="O43" s="79"/>
      <c r="P43" s="57">
        <f t="shared" si="0"/>
        <v>1392000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7274</v>
      </c>
      <c r="J44" s="58">
        <v>0</v>
      </c>
      <c r="K44" s="28">
        <v>7274</v>
      </c>
      <c r="L44" s="28">
        <v>7274</v>
      </c>
      <c r="M44" s="28">
        <v>29096</v>
      </c>
      <c r="N44" s="56"/>
      <c r="O44" s="79"/>
      <c r="P44" s="57">
        <f t="shared" si="0"/>
        <v>145480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7252</v>
      </c>
      <c r="J45" s="58">
        <v>0</v>
      </c>
      <c r="K45" s="28">
        <v>7252</v>
      </c>
      <c r="L45" s="28">
        <v>7252</v>
      </c>
      <c r="M45" s="28">
        <v>58016</v>
      </c>
      <c r="N45" s="56"/>
      <c r="O45" s="79"/>
      <c r="P45" s="57">
        <f t="shared" si="0"/>
        <v>290080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9543</v>
      </c>
      <c r="J46" s="58">
        <v>0</v>
      </c>
      <c r="K46" s="28">
        <v>9543</v>
      </c>
      <c r="L46" s="28">
        <v>9543</v>
      </c>
      <c r="M46" s="28">
        <v>76344</v>
      </c>
      <c r="N46" s="56"/>
      <c r="O46" s="79"/>
      <c r="P46" s="57">
        <f t="shared" si="0"/>
        <v>381720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20570</v>
      </c>
      <c r="J47" s="58">
        <v>0</v>
      </c>
      <c r="K47" s="28">
        <v>20570</v>
      </c>
      <c r="L47" s="28">
        <v>20570</v>
      </c>
      <c r="M47" s="28">
        <v>1234200</v>
      </c>
      <c r="N47" s="56"/>
      <c r="O47" s="79"/>
      <c r="P47" s="57">
        <f t="shared" si="0"/>
        <v>6171000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47638</v>
      </c>
      <c r="J48" s="58">
        <v>0</v>
      </c>
      <c r="K48" s="28">
        <v>47638</v>
      </c>
      <c r="L48" s="28">
        <v>47638</v>
      </c>
      <c r="M48" s="28">
        <v>2858280</v>
      </c>
      <c r="N48" s="56"/>
      <c r="O48" s="79"/>
      <c r="P48" s="57">
        <f t="shared" si="0"/>
        <v>14291400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14632</v>
      </c>
      <c r="J49" s="58">
        <v>0</v>
      </c>
      <c r="K49" s="28">
        <v>14632</v>
      </c>
      <c r="L49" s="28">
        <v>14632</v>
      </c>
      <c r="M49" s="28">
        <v>731600</v>
      </c>
      <c r="N49" s="56"/>
      <c r="O49" s="79"/>
      <c r="P49" s="57">
        <f t="shared" si="0"/>
        <v>3658000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16184</v>
      </c>
      <c r="J50" s="58">
        <v>0</v>
      </c>
      <c r="K50" s="28">
        <v>16184</v>
      </c>
      <c r="L50" s="28">
        <v>16184</v>
      </c>
      <c r="M50" s="28">
        <v>809200</v>
      </c>
      <c r="N50" s="56"/>
      <c r="O50" s="79"/>
      <c r="P50" s="57">
        <f t="shared" si="0"/>
        <v>4046000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13879</v>
      </c>
      <c r="J51" s="58">
        <v>0</v>
      </c>
      <c r="K51" s="28">
        <v>13879</v>
      </c>
      <c r="L51" s="28">
        <v>13879</v>
      </c>
      <c r="M51" s="28">
        <v>97153</v>
      </c>
      <c r="N51" s="56"/>
      <c r="O51" s="79"/>
      <c r="P51" s="57">
        <f t="shared" si="0"/>
        <v>485765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6814</v>
      </c>
      <c r="J52" s="58">
        <v>0</v>
      </c>
      <c r="K52" s="28">
        <v>6814</v>
      </c>
      <c r="L52" s="28">
        <v>6814</v>
      </c>
      <c r="M52" s="28">
        <v>20442</v>
      </c>
      <c r="N52" s="56"/>
      <c r="O52" s="79"/>
      <c r="P52" s="57">
        <f t="shared" si="0"/>
        <v>102210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57530</v>
      </c>
      <c r="J53" s="58">
        <v>0</v>
      </c>
      <c r="K53" s="28">
        <v>57530</v>
      </c>
      <c r="L53" s="28">
        <v>57530</v>
      </c>
      <c r="M53" s="28">
        <v>287650</v>
      </c>
      <c r="N53" s="56"/>
      <c r="O53" s="79"/>
      <c r="P53" s="57">
        <f t="shared" si="0"/>
        <v>1438250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42370</v>
      </c>
      <c r="J54" s="58">
        <v>0</v>
      </c>
      <c r="K54" s="28">
        <v>42370</v>
      </c>
      <c r="L54" s="28">
        <v>42370</v>
      </c>
      <c r="M54" s="28">
        <v>2542200</v>
      </c>
      <c r="N54" s="56"/>
      <c r="O54" s="79"/>
      <c r="P54" s="57">
        <f t="shared" si="0"/>
        <v>12711000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15905</v>
      </c>
      <c r="J55" s="58">
        <v>0</v>
      </c>
      <c r="K55" s="28">
        <v>15905</v>
      </c>
      <c r="L55" s="28">
        <v>15905</v>
      </c>
      <c r="M55" s="28">
        <v>318100</v>
      </c>
      <c r="N55" s="56"/>
      <c r="O55" s="79"/>
      <c r="P55" s="57">
        <f t="shared" si="0"/>
        <v>1590500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3237</v>
      </c>
      <c r="J56" s="58">
        <v>0</v>
      </c>
      <c r="K56" s="28">
        <v>3237</v>
      </c>
      <c r="L56" s="28">
        <v>3237</v>
      </c>
      <c r="M56" s="28">
        <v>129480</v>
      </c>
      <c r="N56" s="56"/>
      <c r="O56" s="79"/>
      <c r="P56" s="57">
        <f t="shared" si="0"/>
        <v>647400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19934</v>
      </c>
      <c r="J57" s="58">
        <v>0</v>
      </c>
      <c r="K57" s="28">
        <v>19934</v>
      </c>
      <c r="L57" s="28">
        <v>19934</v>
      </c>
      <c r="M57" s="28">
        <v>398680</v>
      </c>
      <c r="N57" s="56"/>
      <c r="O57" s="79"/>
      <c r="P57" s="57">
        <f t="shared" si="0"/>
        <v>1993400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8742</v>
      </c>
      <c r="J58" s="58">
        <v>0</v>
      </c>
      <c r="K58" s="28">
        <v>8742</v>
      </c>
      <c r="L58" s="28">
        <v>8742</v>
      </c>
      <c r="M58" s="28">
        <v>611940</v>
      </c>
      <c r="N58" s="56"/>
      <c r="O58" s="79"/>
      <c r="P58" s="57">
        <f t="shared" si="0"/>
        <v>3059700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16328</v>
      </c>
      <c r="J59" s="58">
        <v>0</v>
      </c>
      <c r="K59" s="28">
        <v>16328</v>
      </c>
      <c r="L59" s="28">
        <v>16328</v>
      </c>
      <c r="M59" s="28">
        <v>408200</v>
      </c>
      <c r="N59" s="56"/>
      <c r="O59" s="79"/>
      <c r="P59" s="57">
        <f t="shared" si="0"/>
        <v>2041000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18635</v>
      </c>
      <c r="J60" s="58">
        <v>0</v>
      </c>
      <c r="K60" s="28">
        <v>18635</v>
      </c>
      <c r="L60" s="28">
        <v>18635</v>
      </c>
      <c r="M60" s="28">
        <v>465875</v>
      </c>
      <c r="N60" s="56"/>
      <c r="O60" s="79"/>
      <c r="P60" s="57">
        <f t="shared" si="0"/>
        <v>2329375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26692</v>
      </c>
      <c r="J61" s="58">
        <v>0</v>
      </c>
      <c r="K61" s="28">
        <v>26692</v>
      </c>
      <c r="L61" s="28">
        <v>26692</v>
      </c>
      <c r="M61" s="28">
        <v>800760</v>
      </c>
      <c r="N61" s="56"/>
      <c r="O61" s="79"/>
      <c r="P61" s="57">
        <f t="shared" si="0"/>
        <v>4003800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89063</v>
      </c>
      <c r="J62" s="58">
        <v>0</v>
      </c>
      <c r="K62" s="28">
        <v>89063</v>
      </c>
      <c r="L62" s="28">
        <v>89063</v>
      </c>
      <c r="M62" s="28">
        <v>267189</v>
      </c>
      <c r="N62" s="56"/>
      <c r="O62" s="79"/>
      <c r="P62" s="57">
        <f t="shared" si="0"/>
        <v>1335945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5514</v>
      </c>
      <c r="J63" s="58">
        <v>0</v>
      </c>
      <c r="K63" s="28">
        <v>5514</v>
      </c>
      <c r="L63" s="28">
        <v>5514</v>
      </c>
      <c r="M63" s="28">
        <v>5514</v>
      </c>
      <c r="N63" s="56"/>
      <c r="O63" s="79"/>
      <c r="P63" s="57">
        <f t="shared" si="0"/>
        <v>27570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7319</v>
      </c>
      <c r="J64" s="58">
        <v>0</v>
      </c>
      <c r="K64" s="28">
        <v>7319</v>
      </c>
      <c r="L64" s="28">
        <v>7319</v>
      </c>
      <c r="M64" s="28">
        <v>7319</v>
      </c>
      <c r="N64" s="56"/>
      <c r="O64" s="79"/>
      <c r="P64" s="57">
        <f t="shared" si="0"/>
        <v>36595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1017</v>
      </c>
      <c r="J65" s="58">
        <v>0</v>
      </c>
      <c r="K65" s="28">
        <v>1017</v>
      </c>
      <c r="L65" s="28">
        <v>1017</v>
      </c>
      <c r="M65" s="28">
        <v>101700</v>
      </c>
      <c r="N65" s="56"/>
      <c r="O65" s="79"/>
      <c r="P65" s="57">
        <f t="shared" si="0"/>
        <v>508500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3823</v>
      </c>
      <c r="J66" s="58">
        <v>0</v>
      </c>
      <c r="K66" s="28">
        <v>3823</v>
      </c>
      <c r="L66" s="28">
        <v>3823</v>
      </c>
      <c r="M66" s="28">
        <v>382300</v>
      </c>
      <c r="N66" s="56"/>
      <c r="O66" s="79"/>
      <c r="P66" s="57">
        <f t="shared" si="0"/>
        <v>1911500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4242</v>
      </c>
      <c r="J67" s="58">
        <v>0</v>
      </c>
      <c r="K67" s="28">
        <v>4242</v>
      </c>
      <c r="L67" s="28">
        <v>4242</v>
      </c>
      <c r="M67" s="28">
        <v>25452</v>
      </c>
      <c r="N67" s="56"/>
      <c r="O67" s="79"/>
      <c r="P67" s="57">
        <f t="shared" si="0"/>
        <v>127260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1688</v>
      </c>
      <c r="J68" s="58">
        <v>0</v>
      </c>
      <c r="K68" s="28">
        <v>1688</v>
      </c>
      <c r="L68" s="28">
        <v>1688</v>
      </c>
      <c r="M68" s="28">
        <v>13504</v>
      </c>
      <c r="N68" s="56"/>
      <c r="O68" s="79"/>
      <c r="P68" s="57">
        <f t="shared" si="0"/>
        <v>67520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35315</v>
      </c>
      <c r="J69" s="58">
        <v>0</v>
      </c>
      <c r="K69" s="28">
        <v>35315</v>
      </c>
      <c r="L69" s="28">
        <v>35315</v>
      </c>
      <c r="M69" s="28">
        <v>141260</v>
      </c>
      <c r="N69" s="56"/>
      <c r="O69" s="79"/>
      <c r="P69" s="57">
        <f t="shared" si="0"/>
        <v>706300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12723</v>
      </c>
      <c r="J70" s="58">
        <v>0</v>
      </c>
      <c r="K70" s="28">
        <v>12723</v>
      </c>
      <c r="L70" s="28">
        <v>12723</v>
      </c>
      <c r="M70" s="28">
        <v>12723</v>
      </c>
      <c r="N70" s="56"/>
      <c r="O70" s="79"/>
      <c r="P70" s="57">
        <f t="shared" ref="P70:P77" si="1">ROUND(H70*M70,2)</f>
        <v>63615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67153</v>
      </c>
      <c r="J71" s="58">
        <v>0</v>
      </c>
      <c r="K71" s="28">
        <v>67153</v>
      </c>
      <c r="L71" s="28">
        <v>67153</v>
      </c>
      <c r="M71" s="28">
        <v>67153</v>
      </c>
      <c r="N71" s="56"/>
      <c r="O71" s="79"/>
      <c r="P71" s="57">
        <f t="shared" si="1"/>
        <v>335765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20810</v>
      </c>
      <c r="J72" s="58">
        <v>0</v>
      </c>
      <c r="K72" s="28">
        <v>20810</v>
      </c>
      <c r="L72" s="28">
        <v>20810</v>
      </c>
      <c r="M72" s="28">
        <v>20810</v>
      </c>
      <c r="N72" s="56"/>
      <c r="O72" s="79"/>
      <c r="P72" s="57">
        <f t="shared" si="1"/>
        <v>104050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84867</v>
      </c>
      <c r="J73" s="58">
        <v>0</v>
      </c>
      <c r="K73" s="28">
        <v>84867</v>
      </c>
      <c r="L73" s="28">
        <v>84867</v>
      </c>
      <c r="M73" s="28">
        <v>254601</v>
      </c>
      <c r="N73" s="56"/>
      <c r="O73" s="79"/>
      <c r="P73" s="57">
        <f t="shared" si="1"/>
        <v>1273005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944752</v>
      </c>
      <c r="J74" s="58">
        <v>0</v>
      </c>
      <c r="K74" s="28">
        <v>944752</v>
      </c>
      <c r="L74" s="28">
        <v>944752</v>
      </c>
      <c r="M74" s="28">
        <v>944752</v>
      </c>
      <c r="N74" s="56"/>
      <c r="O74" s="79"/>
      <c r="P74" s="57">
        <f t="shared" si="1"/>
        <v>4723760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193565</v>
      </c>
      <c r="J75" s="58">
        <v>0</v>
      </c>
      <c r="K75" s="28">
        <v>193565</v>
      </c>
      <c r="L75" s="28">
        <v>193565</v>
      </c>
      <c r="M75" s="28">
        <v>193565</v>
      </c>
      <c r="N75" s="56"/>
      <c r="O75" s="79"/>
      <c r="P75" s="57">
        <f t="shared" si="1"/>
        <v>967825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282748</v>
      </c>
      <c r="J76" s="58">
        <v>0</v>
      </c>
      <c r="K76" s="28">
        <v>282748</v>
      </c>
      <c r="L76" s="28">
        <v>282748</v>
      </c>
      <c r="M76" s="28">
        <v>565496</v>
      </c>
      <c r="N76" s="56"/>
      <c r="O76" s="79"/>
      <c r="P76" s="57">
        <f t="shared" si="1"/>
        <v>2827480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488918</v>
      </c>
      <c r="J77" s="58">
        <v>0</v>
      </c>
      <c r="K77" s="28">
        <v>488918</v>
      </c>
      <c r="L77" s="28">
        <v>488918</v>
      </c>
      <c r="M77" s="28">
        <v>488918</v>
      </c>
      <c r="N77" s="56"/>
      <c r="O77" s="79"/>
      <c r="P77" s="57">
        <f t="shared" si="1"/>
        <v>2444590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201389085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20138908.5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3826392.62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225354386.12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24" priority="2" operator="equal">
      <formula>0</formula>
    </cfRule>
  </conditionalFormatting>
  <conditionalFormatting sqref="P78">
    <cfRule type="expression" dxfId="23" priority="9">
      <formula>ISERROR($G79)</formula>
    </cfRule>
  </conditionalFormatting>
  <conditionalFormatting sqref="P80">
    <cfRule type="expression" dxfId="22" priority="6">
      <formula>ISERROR($J78)</formula>
    </cfRule>
  </conditionalFormatting>
  <conditionalFormatting sqref="P80:P83">
    <cfRule type="expression" dxfId="21" priority="1">
      <formula>ISERROR($Q80)</formula>
    </cfRule>
  </conditionalFormatting>
  <conditionalFormatting sqref="P83">
    <cfRule type="expression" dxfId="20" priority="8">
      <formula>ISERROR($J84)</formula>
    </cfRule>
  </conditionalFormatting>
  <dataValidations count="9">
    <dataValidation type="decimal" allowBlank="1" showInputMessage="1" showErrorMessage="1" sqref="F83" xr:uid="{0AE18AB8-FE59-46F2-8560-7D1E0639A958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F6A0BCAC-108B-4B49-87E8-007DB42D6FD0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6CF60F02-3739-4E91-B137-FE876600D2FF}">
      <formula1>XFD6</formula1>
    </dataValidation>
    <dataValidation operator="greaterThanOrEqual" allowBlank="1" showInputMessage="1" showErrorMessage="1" sqref="J8:J77" xr:uid="{B6F7498E-1CE4-4A40-888C-5038FA548327}"/>
    <dataValidation type="decimal" allowBlank="1" showInputMessage="1" showErrorMessage="1" errorTitle="Error" error="Mayor a 1" sqref="P78:P79" xr:uid="{77C0E742-2670-4AD3-84B6-B116F5EE6775}">
      <formula1>0.011</formula1>
      <formula2>AF81</formula2>
    </dataValidation>
    <dataValidation type="decimal" operator="greaterThan" allowBlank="1" showInputMessage="1" showErrorMessage="1" sqref="N6:O77" xr:uid="{891796BA-4179-45C6-9861-55B3F6182C61}">
      <formula1>0</formula1>
    </dataValidation>
    <dataValidation type="decimal" allowBlank="1" showInputMessage="1" showErrorMessage="1" errorTitle="Error" error="Mayor a 1" promptTitle="Porcentaje de AIU" prompt="Mayor a 1" sqref="M78" xr:uid="{A9EF3F70-4F35-4CBF-B50A-F94B57A9E8B2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F9B1006C-84E1-44F4-81DA-63ECCCD097BC}">
      <formula1>0.011</formula1>
      <formula2>R81</formula2>
    </dataValidation>
    <dataValidation type="list" allowBlank="1" showInputMessage="1" showErrorMessage="1" sqref="C2" xr:uid="{E3652864-A968-4BB5-B35C-BC7D5C9C7C96}">
      <formula1>INDIRECT("regioncobertura"&amp;$D$3)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791D-5394-4D31-AE79-008370799854}">
  <dimension ref="A1:P87"/>
  <sheetViews>
    <sheetView workbookViewId="0">
      <selection activeCell="K5" sqref="K5"/>
    </sheetView>
  </sheetViews>
  <sheetFormatPr baseColWidth="10" defaultRowHeight="15"/>
  <cols>
    <col min="13" max="13" width="11.85546875" bestFit="1" customWidth="1"/>
    <col min="16" max="16" width="11.7109375" customWidth="1"/>
  </cols>
  <sheetData>
    <row r="1" spans="1:16" ht="25.5">
      <c r="A1" s="118" t="s">
        <v>429</v>
      </c>
      <c r="B1" s="119"/>
      <c r="C1" s="120">
        <f>'[8]Solicitud de Cotización General'!G7</f>
        <v>0</v>
      </c>
      <c r="D1" s="121"/>
    </row>
    <row r="2" spans="1:16" ht="25.5">
      <c r="A2" s="52" t="s">
        <v>430</v>
      </c>
      <c r="B2" s="53"/>
      <c r="C2" s="122" t="s">
        <v>382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10337</v>
      </c>
      <c r="J8" s="58">
        <v>0</v>
      </c>
      <c r="K8" s="28">
        <v>10337</v>
      </c>
      <c r="L8" s="28">
        <v>10337</v>
      </c>
      <c r="M8" s="28">
        <v>51685</v>
      </c>
      <c r="N8" s="56"/>
      <c r="O8" s="79"/>
      <c r="P8" s="57">
        <f t="shared" si="0"/>
        <v>258425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21894</v>
      </c>
      <c r="J9" s="58">
        <v>0</v>
      </c>
      <c r="K9" s="28">
        <v>21894</v>
      </c>
      <c r="L9" s="28">
        <v>21894</v>
      </c>
      <c r="M9" s="28">
        <v>87576</v>
      </c>
      <c r="N9" s="56"/>
      <c r="O9" s="79"/>
      <c r="P9" s="57">
        <f t="shared" si="0"/>
        <v>437880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12268</v>
      </c>
      <c r="J10" s="58">
        <v>0</v>
      </c>
      <c r="K10" s="28">
        <v>12268</v>
      </c>
      <c r="L10" s="28">
        <v>12268</v>
      </c>
      <c r="M10" s="28">
        <v>110412</v>
      </c>
      <c r="N10" s="56"/>
      <c r="O10" s="79"/>
      <c r="P10" s="57">
        <f t="shared" si="0"/>
        <v>552060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19266</v>
      </c>
      <c r="J11" s="58">
        <v>0</v>
      </c>
      <c r="K11" s="28">
        <v>19266</v>
      </c>
      <c r="L11" s="28">
        <v>19266</v>
      </c>
      <c r="M11" s="28">
        <v>96330</v>
      </c>
      <c r="N11" s="56"/>
      <c r="O11" s="79"/>
      <c r="P11" s="57">
        <f t="shared" si="0"/>
        <v>481650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8575</v>
      </c>
      <c r="J12" s="58">
        <v>0</v>
      </c>
      <c r="K12" s="28">
        <v>8575</v>
      </c>
      <c r="L12" s="28">
        <v>8575</v>
      </c>
      <c r="M12" s="28">
        <v>42875</v>
      </c>
      <c r="N12" s="56"/>
      <c r="O12" s="79"/>
      <c r="P12" s="57">
        <f t="shared" si="0"/>
        <v>214375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12300</v>
      </c>
      <c r="J13" s="58">
        <v>0</v>
      </c>
      <c r="K13" s="28">
        <v>12300</v>
      </c>
      <c r="L13" s="28">
        <v>12300</v>
      </c>
      <c r="M13" s="28">
        <v>36900</v>
      </c>
      <c r="N13" s="56"/>
      <c r="O13" s="79"/>
      <c r="P13" s="57">
        <f t="shared" si="0"/>
        <v>184500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12142</v>
      </c>
      <c r="J14" s="58">
        <v>0</v>
      </c>
      <c r="K14" s="28">
        <v>12142</v>
      </c>
      <c r="L14" s="28">
        <v>12142</v>
      </c>
      <c r="M14" s="28">
        <v>48568</v>
      </c>
      <c r="N14" s="56"/>
      <c r="O14" s="79"/>
      <c r="P14" s="57">
        <f t="shared" si="0"/>
        <v>242840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9017</v>
      </c>
      <c r="J15" s="58">
        <v>0</v>
      </c>
      <c r="K15" s="28">
        <v>9017</v>
      </c>
      <c r="L15" s="28">
        <v>9017</v>
      </c>
      <c r="M15" s="28">
        <v>81153</v>
      </c>
      <c r="N15" s="56"/>
      <c r="O15" s="79"/>
      <c r="P15" s="57">
        <f t="shared" si="0"/>
        <v>405765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23966</v>
      </c>
      <c r="J16" s="58">
        <v>0</v>
      </c>
      <c r="K16" s="28">
        <v>23966</v>
      </c>
      <c r="L16" s="28">
        <v>23966</v>
      </c>
      <c r="M16" s="28">
        <v>71898</v>
      </c>
      <c r="N16" s="56"/>
      <c r="O16" s="79"/>
      <c r="P16" s="57">
        <f t="shared" si="0"/>
        <v>359490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19893</v>
      </c>
      <c r="J17" s="58">
        <v>0</v>
      </c>
      <c r="K17" s="28">
        <v>19893</v>
      </c>
      <c r="L17" s="28">
        <v>19893</v>
      </c>
      <c r="M17" s="28">
        <v>19893</v>
      </c>
      <c r="N17" s="56"/>
      <c r="O17" s="79"/>
      <c r="P17" s="57">
        <f t="shared" si="0"/>
        <v>99465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20729</v>
      </c>
      <c r="J18" s="58">
        <v>0</v>
      </c>
      <c r="K18" s="28">
        <v>20729</v>
      </c>
      <c r="L18" s="28">
        <v>20729</v>
      </c>
      <c r="M18" s="28">
        <v>82916</v>
      </c>
      <c r="N18" s="56"/>
      <c r="O18" s="79"/>
      <c r="P18" s="57">
        <f t="shared" si="0"/>
        <v>414580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11355</v>
      </c>
      <c r="J19" s="58">
        <v>0</v>
      </c>
      <c r="K19" s="28">
        <v>11355</v>
      </c>
      <c r="L19" s="28">
        <v>11355</v>
      </c>
      <c r="M19" s="28">
        <v>34065</v>
      </c>
      <c r="N19" s="56"/>
      <c r="O19" s="79"/>
      <c r="P19" s="57">
        <f t="shared" si="0"/>
        <v>170325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29630</v>
      </c>
      <c r="J20" s="58">
        <v>0</v>
      </c>
      <c r="K20" s="28">
        <v>29630</v>
      </c>
      <c r="L20" s="28">
        <v>29630</v>
      </c>
      <c r="M20" s="28">
        <v>237040</v>
      </c>
      <c r="N20" s="56"/>
      <c r="O20" s="79"/>
      <c r="P20" s="57">
        <f t="shared" si="0"/>
        <v>1185200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17159</v>
      </c>
      <c r="J21" s="58">
        <v>0</v>
      </c>
      <c r="K21" s="28">
        <v>17159</v>
      </c>
      <c r="L21" s="28">
        <v>17159</v>
      </c>
      <c r="M21" s="28">
        <v>34318</v>
      </c>
      <c r="N21" s="56"/>
      <c r="O21" s="79"/>
      <c r="P21" s="57">
        <f t="shared" si="0"/>
        <v>171590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80496</v>
      </c>
      <c r="J22" s="58">
        <v>0</v>
      </c>
      <c r="K22" s="28">
        <v>80496</v>
      </c>
      <c r="L22" s="28">
        <v>80496</v>
      </c>
      <c r="M22" s="28">
        <v>160992</v>
      </c>
      <c r="N22" s="56"/>
      <c r="O22" s="79"/>
      <c r="P22" s="57">
        <f t="shared" si="0"/>
        <v>804960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21074</v>
      </c>
      <c r="J23" s="58">
        <v>0</v>
      </c>
      <c r="K23" s="28">
        <v>21074</v>
      </c>
      <c r="L23" s="28">
        <v>21074</v>
      </c>
      <c r="M23" s="28">
        <v>168592</v>
      </c>
      <c r="N23" s="56"/>
      <c r="O23" s="79"/>
      <c r="P23" s="57">
        <f t="shared" si="0"/>
        <v>842960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41368</v>
      </c>
      <c r="J24" s="58">
        <v>0</v>
      </c>
      <c r="K24" s="28">
        <v>41368</v>
      </c>
      <c r="L24" s="28">
        <v>41368</v>
      </c>
      <c r="M24" s="28">
        <v>248208</v>
      </c>
      <c r="N24" s="56"/>
      <c r="O24" s="79"/>
      <c r="P24" s="57">
        <f t="shared" si="0"/>
        <v>1241040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16573</v>
      </c>
      <c r="J25" s="58">
        <v>0</v>
      </c>
      <c r="K25" s="28">
        <v>16573</v>
      </c>
      <c r="L25" s="28">
        <v>16573</v>
      </c>
      <c r="M25" s="28">
        <v>66292</v>
      </c>
      <c r="N25" s="56"/>
      <c r="O25" s="79"/>
      <c r="P25" s="57">
        <f t="shared" si="0"/>
        <v>331460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12824</v>
      </c>
      <c r="J26" s="58">
        <v>0</v>
      </c>
      <c r="K26" s="28">
        <v>12824</v>
      </c>
      <c r="L26" s="28">
        <v>12824</v>
      </c>
      <c r="M26" s="28">
        <v>76944</v>
      </c>
      <c r="N26" s="56"/>
      <c r="O26" s="79"/>
      <c r="P26" s="57">
        <f t="shared" si="0"/>
        <v>384720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13265</v>
      </c>
      <c r="J27" s="58">
        <v>0</v>
      </c>
      <c r="K27" s="28">
        <v>13265</v>
      </c>
      <c r="L27" s="28">
        <v>13265</v>
      </c>
      <c r="M27" s="28">
        <v>106120</v>
      </c>
      <c r="N27" s="56"/>
      <c r="O27" s="79"/>
      <c r="P27" s="57">
        <f t="shared" si="0"/>
        <v>530600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7256</v>
      </c>
      <c r="J28" s="58">
        <v>0</v>
      </c>
      <c r="K28" s="28">
        <v>7256</v>
      </c>
      <c r="L28" s="28">
        <v>7256</v>
      </c>
      <c r="M28" s="28">
        <v>58048</v>
      </c>
      <c r="N28" s="56"/>
      <c r="O28" s="79"/>
      <c r="P28" s="57">
        <f t="shared" si="0"/>
        <v>290240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3850</v>
      </c>
      <c r="J29" s="58">
        <v>0</v>
      </c>
      <c r="K29" s="28">
        <v>3850</v>
      </c>
      <c r="L29" s="28">
        <v>3850</v>
      </c>
      <c r="M29" s="28">
        <v>11550</v>
      </c>
      <c r="N29" s="56"/>
      <c r="O29" s="79"/>
      <c r="P29" s="57">
        <f t="shared" si="0"/>
        <v>57750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1603</v>
      </c>
      <c r="J30" s="58">
        <v>0</v>
      </c>
      <c r="K30" s="28">
        <v>1603</v>
      </c>
      <c r="L30" s="28">
        <v>1603</v>
      </c>
      <c r="M30" s="28">
        <v>8015</v>
      </c>
      <c r="N30" s="56"/>
      <c r="O30" s="79"/>
      <c r="P30" s="57">
        <f t="shared" si="0"/>
        <v>40075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1226</v>
      </c>
      <c r="J31" s="58">
        <v>0</v>
      </c>
      <c r="K31" s="28">
        <v>1226</v>
      </c>
      <c r="L31" s="28">
        <v>1226</v>
      </c>
      <c r="M31" s="28">
        <v>6130</v>
      </c>
      <c r="N31" s="56"/>
      <c r="O31" s="79"/>
      <c r="P31" s="57">
        <f t="shared" si="0"/>
        <v>30650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8672</v>
      </c>
      <c r="J32" s="58">
        <v>0</v>
      </c>
      <c r="K32" s="28">
        <v>8672</v>
      </c>
      <c r="L32" s="28">
        <v>8672</v>
      </c>
      <c r="M32" s="28">
        <v>43360</v>
      </c>
      <c r="N32" s="56"/>
      <c r="O32" s="79"/>
      <c r="P32" s="57">
        <f t="shared" si="0"/>
        <v>216800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6608</v>
      </c>
      <c r="J33" s="58">
        <v>0</v>
      </c>
      <c r="K33" s="28">
        <v>6608</v>
      </c>
      <c r="L33" s="28">
        <v>6608</v>
      </c>
      <c r="M33" s="28">
        <v>33040</v>
      </c>
      <c r="N33" s="56"/>
      <c r="O33" s="79"/>
      <c r="P33" s="57">
        <f t="shared" si="0"/>
        <v>165200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9295</v>
      </c>
      <c r="J34" s="58">
        <v>0</v>
      </c>
      <c r="K34" s="28">
        <v>9295</v>
      </c>
      <c r="L34" s="28">
        <v>9295</v>
      </c>
      <c r="M34" s="28">
        <v>74360</v>
      </c>
      <c r="N34" s="56"/>
      <c r="O34" s="79"/>
      <c r="P34" s="57">
        <f t="shared" si="0"/>
        <v>371800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3947</v>
      </c>
      <c r="J35" s="58">
        <v>0</v>
      </c>
      <c r="K35" s="28">
        <v>3947</v>
      </c>
      <c r="L35" s="28">
        <v>3947</v>
      </c>
      <c r="M35" s="28">
        <v>31576</v>
      </c>
      <c r="N35" s="56"/>
      <c r="O35" s="79"/>
      <c r="P35" s="57">
        <f t="shared" si="0"/>
        <v>157880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18082</v>
      </c>
      <c r="J36" s="58">
        <v>0</v>
      </c>
      <c r="K36" s="28">
        <v>18082</v>
      </c>
      <c r="L36" s="28">
        <v>18082</v>
      </c>
      <c r="M36" s="28">
        <v>18082</v>
      </c>
      <c r="N36" s="56"/>
      <c r="O36" s="79"/>
      <c r="P36" s="57">
        <f t="shared" si="0"/>
        <v>90410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26982</v>
      </c>
      <c r="J37" s="58">
        <v>0</v>
      </c>
      <c r="K37" s="28">
        <v>26982</v>
      </c>
      <c r="L37" s="28">
        <v>26982</v>
      </c>
      <c r="M37" s="28">
        <v>80946</v>
      </c>
      <c r="N37" s="56"/>
      <c r="O37" s="79"/>
      <c r="P37" s="57">
        <f t="shared" si="0"/>
        <v>404730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1069</v>
      </c>
      <c r="J38" s="58">
        <v>0</v>
      </c>
      <c r="K38" s="28">
        <v>1069</v>
      </c>
      <c r="L38" s="28">
        <v>1069</v>
      </c>
      <c r="M38" s="28">
        <v>42760</v>
      </c>
      <c r="N38" s="56"/>
      <c r="O38" s="79"/>
      <c r="P38" s="57">
        <f t="shared" si="0"/>
        <v>213800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1495</v>
      </c>
      <c r="J39" s="58">
        <v>0</v>
      </c>
      <c r="K39" s="28">
        <v>1495</v>
      </c>
      <c r="L39" s="28">
        <v>1495</v>
      </c>
      <c r="M39" s="28">
        <v>29900</v>
      </c>
      <c r="N39" s="56"/>
      <c r="O39" s="79"/>
      <c r="P39" s="57">
        <f t="shared" si="0"/>
        <v>149500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1495</v>
      </c>
      <c r="J40" s="58">
        <v>0</v>
      </c>
      <c r="K40" s="28">
        <v>1495</v>
      </c>
      <c r="L40" s="28">
        <v>1495</v>
      </c>
      <c r="M40" s="28">
        <v>29900</v>
      </c>
      <c r="N40" s="56"/>
      <c r="O40" s="79"/>
      <c r="P40" s="57">
        <f t="shared" si="0"/>
        <v>149500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4514</v>
      </c>
      <c r="J41" s="58">
        <v>0</v>
      </c>
      <c r="K41" s="28">
        <v>4514</v>
      </c>
      <c r="L41" s="28">
        <v>4514</v>
      </c>
      <c r="M41" s="28">
        <v>90280</v>
      </c>
      <c r="N41" s="56"/>
      <c r="O41" s="79"/>
      <c r="P41" s="57">
        <f t="shared" si="0"/>
        <v>451400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4514</v>
      </c>
      <c r="J42" s="58">
        <v>0</v>
      </c>
      <c r="K42" s="28">
        <v>4514</v>
      </c>
      <c r="L42" s="28">
        <v>4514</v>
      </c>
      <c r="M42" s="28">
        <v>135420</v>
      </c>
      <c r="N42" s="56"/>
      <c r="O42" s="79"/>
      <c r="P42" s="57">
        <f t="shared" si="0"/>
        <v>677100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4514</v>
      </c>
      <c r="J43" s="58">
        <v>0</v>
      </c>
      <c r="K43" s="28">
        <v>4514</v>
      </c>
      <c r="L43" s="28">
        <v>4514</v>
      </c>
      <c r="M43" s="28">
        <v>180560</v>
      </c>
      <c r="N43" s="56"/>
      <c r="O43" s="79"/>
      <c r="P43" s="57">
        <f t="shared" si="0"/>
        <v>902800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4904</v>
      </c>
      <c r="J44" s="58">
        <v>0</v>
      </c>
      <c r="K44" s="28">
        <v>4904</v>
      </c>
      <c r="L44" s="28">
        <v>4904</v>
      </c>
      <c r="M44" s="28">
        <v>19616</v>
      </c>
      <c r="N44" s="56"/>
      <c r="O44" s="79"/>
      <c r="P44" s="57">
        <f t="shared" si="0"/>
        <v>98080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4505</v>
      </c>
      <c r="J45" s="58">
        <v>0</v>
      </c>
      <c r="K45" s="28">
        <v>4505</v>
      </c>
      <c r="L45" s="28">
        <v>4505</v>
      </c>
      <c r="M45" s="28">
        <v>36040</v>
      </c>
      <c r="N45" s="56"/>
      <c r="O45" s="79"/>
      <c r="P45" s="57">
        <f t="shared" si="0"/>
        <v>180200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7701</v>
      </c>
      <c r="J46" s="58">
        <v>0</v>
      </c>
      <c r="K46" s="28">
        <v>7701</v>
      </c>
      <c r="L46" s="28">
        <v>7701</v>
      </c>
      <c r="M46" s="28">
        <v>61608</v>
      </c>
      <c r="N46" s="56"/>
      <c r="O46" s="79"/>
      <c r="P46" s="57">
        <f t="shared" si="0"/>
        <v>308040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13520</v>
      </c>
      <c r="J47" s="58">
        <v>0</v>
      </c>
      <c r="K47" s="28">
        <v>13520</v>
      </c>
      <c r="L47" s="28">
        <v>13520</v>
      </c>
      <c r="M47" s="28">
        <v>811200</v>
      </c>
      <c r="N47" s="56"/>
      <c r="O47" s="79"/>
      <c r="P47" s="57">
        <f t="shared" si="0"/>
        <v>4056000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61642</v>
      </c>
      <c r="J48" s="58">
        <v>0</v>
      </c>
      <c r="K48" s="28">
        <v>61642</v>
      </c>
      <c r="L48" s="28">
        <v>61642</v>
      </c>
      <c r="M48" s="28">
        <v>3698520</v>
      </c>
      <c r="N48" s="56"/>
      <c r="O48" s="79"/>
      <c r="P48" s="57">
        <f t="shared" si="0"/>
        <v>18492600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10269</v>
      </c>
      <c r="J49" s="58">
        <v>0</v>
      </c>
      <c r="K49" s="28">
        <v>10269</v>
      </c>
      <c r="L49" s="28">
        <v>10269</v>
      </c>
      <c r="M49" s="28">
        <v>513450</v>
      </c>
      <c r="N49" s="56"/>
      <c r="O49" s="79"/>
      <c r="P49" s="57">
        <f t="shared" si="0"/>
        <v>2567250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13186</v>
      </c>
      <c r="J50" s="58">
        <v>0</v>
      </c>
      <c r="K50" s="28">
        <v>13186</v>
      </c>
      <c r="L50" s="28">
        <v>13186</v>
      </c>
      <c r="M50" s="28">
        <v>659300</v>
      </c>
      <c r="N50" s="56"/>
      <c r="O50" s="79"/>
      <c r="P50" s="57">
        <f t="shared" si="0"/>
        <v>3296500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2449</v>
      </c>
      <c r="J51" s="58">
        <v>0</v>
      </c>
      <c r="K51" s="28">
        <v>2449</v>
      </c>
      <c r="L51" s="28">
        <v>2449</v>
      </c>
      <c r="M51" s="28">
        <v>17143</v>
      </c>
      <c r="N51" s="56"/>
      <c r="O51" s="79"/>
      <c r="P51" s="57">
        <f t="shared" si="0"/>
        <v>85715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6289</v>
      </c>
      <c r="J52" s="58">
        <v>0</v>
      </c>
      <c r="K52" s="28">
        <v>6289</v>
      </c>
      <c r="L52" s="28">
        <v>6289</v>
      </c>
      <c r="M52" s="28">
        <v>18867</v>
      </c>
      <c r="N52" s="56"/>
      <c r="O52" s="79"/>
      <c r="P52" s="57">
        <f t="shared" si="0"/>
        <v>94335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35427</v>
      </c>
      <c r="J53" s="58">
        <v>0</v>
      </c>
      <c r="K53" s="28">
        <v>35427</v>
      </c>
      <c r="L53" s="28">
        <v>35427</v>
      </c>
      <c r="M53" s="28">
        <v>177135</v>
      </c>
      <c r="N53" s="56"/>
      <c r="O53" s="79"/>
      <c r="P53" s="57">
        <f t="shared" si="0"/>
        <v>885675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19696</v>
      </c>
      <c r="J54" s="58">
        <v>0</v>
      </c>
      <c r="K54" s="28">
        <v>19696</v>
      </c>
      <c r="L54" s="28">
        <v>19696</v>
      </c>
      <c r="M54" s="28">
        <v>1181760</v>
      </c>
      <c r="N54" s="56"/>
      <c r="O54" s="79"/>
      <c r="P54" s="57">
        <f t="shared" si="0"/>
        <v>5908800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10209</v>
      </c>
      <c r="J55" s="58">
        <v>0</v>
      </c>
      <c r="K55" s="28">
        <v>10209</v>
      </c>
      <c r="L55" s="28">
        <v>10209</v>
      </c>
      <c r="M55" s="28">
        <v>204180</v>
      </c>
      <c r="N55" s="56"/>
      <c r="O55" s="79"/>
      <c r="P55" s="57">
        <f t="shared" si="0"/>
        <v>1020900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2402</v>
      </c>
      <c r="J56" s="58">
        <v>0</v>
      </c>
      <c r="K56" s="28">
        <v>2402</v>
      </c>
      <c r="L56" s="28">
        <v>2402</v>
      </c>
      <c r="M56" s="28">
        <v>96080</v>
      </c>
      <c r="N56" s="56"/>
      <c r="O56" s="79"/>
      <c r="P56" s="57">
        <f t="shared" si="0"/>
        <v>480400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12835</v>
      </c>
      <c r="J57" s="58">
        <v>0</v>
      </c>
      <c r="K57" s="28">
        <v>12835</v>
      </c>
      <c r="L57" s="28">
        <v>12835</v>
      </c>
      <c r="M57" s="28">
        <v>256700</v>
      </c>
      <c r="N57" s="56"/>
      <c r="O57" s="79"/>
      <c r="P57" s="57">
        <f t="shared" si="0"/>
        <v>1283500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6205</v>
      </c>
      <c r="J58" s="58">
        <v>0</v>
      </c>
      <c r="K58" s="28">
        <v>6205</v>
      </c>
      <c r="L58" s="28">
        <v>6205</v>
      </c>
      <c r="M58" s="28">
        <v>434350</v>
      </c>
      <c r="N58" s="56"/>
      <c r="O58" s="79"/>
      <c r="P58" s="57">
        <f t="shared" si="0"/>
        <v>2171750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11479</v>
      </c>
      <c r="J59" s="58">
        <v>0</v>
      </c>
      <c r="K59" s="28">
        <v>11479</v>
      </c>
      <c r="L59" s="28">
        <v>11479</v>
      </c>
      <c r="M59" s="28">
        <v>286975</v>
      </c>
      <c r="N59" s="56"/>
      <c r="O59" s="79"/>
      <c r="P59" s="57">
        <f t="shared" si="0"/>
        <v>1434875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10885</v>
      </c>
      <c r="J60" s="58">
        <v>0</v>
      </c>
      <c r="K60" s="28">
        <v>10885</v>
      </c>
      <c r="L60" s="28">
        <v>10885</v>
      </c>
      <c r="M60" s="28">
        <v>272125</v>
      </c>
      <c r="N60" s="56"/>
      <c r="O60" s="79"/>
      <c r="P60" s="57">
        <f t="shared" si="0"/>
        <v>1360625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17556</v>
      </c>
      <c r="J61" s="58">
        <v>0</v>
      </c>
      <c r="K61" s="28">
        <v>17556</v>
      </c>
      <c r="L61" s="28">
        <v>17556</v>
      </c>
      <c r="M61" s="28">
        <v>526680</v>
      </c>
      <c r="N61" s="56"/>
      <c r="O61" s="79"/>
      <c r="P61" s="57">
        <f t="shared" si="0"/>
        <v>2633400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60294</v>
      </c>
      <c r="J62" s="58">
        <v>0</v>
      </c>
      <c r="K62" s="28">
        <v>60294</v>
      </c>
      <c r="L62" s="28">
        <v>60294</v>
      </c>
      <c r="M62" s="28">
        <v>180882</v>
      </c>
      <c r="N62" s="56"/>
      <c r="O62" s="79"/>
      <c r="P62" s="57">
        <f t="shared" si="0"/>
        <v>904410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3681</v>
      </c>
      <c r="J63" s="58">
        <v>0</v>
      </c>
      <c r="K63" s="28">
        <v>3681</v>
      </c>
      <c r="L63" s="28">
        <v>3681</v>
      </c>
      <c r="M63" s="28">
        <v>3681</v>
      </c>
      <c r="N63" s="56"/>
      <c r="O63" s="79"/>
      <c r="P63" s="57">
        <f t="shared" si="0"/>
        <v>18405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3976</v>
      </c>
      <c r="J64" s="58">
        <v>0</v>
      </c>
      <c r="K64" s="28">
        <v>3976</v>
      </c>
      <c r="L64" s="28">
        <v>3976</v>
      </c>
      <c r="M64" s="28">
        <v>3976</v>
      </c>
      <c r="N64" s="56"/>
      <c r="O64" s="79"/>
      <c r="P64" s="57">
        <f t="shared" si="0"/>
        <v>19880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510</v>
      </c>
      <c r="J65" s="58">
        <v>0</v>
      </c>
      <c r="K65" s="28">
        <v>510</v>
      </c>
      <c r="L65" s="28">
        <v>510</v>
      </c>
      <c r="M65" s="28">
        <v>51000</v>
      </c>
      <c r="N65" s="56"/>
      <c r="O65" s="79"/>
      <c r="P65" s="57">
        <f t="shared" si="0"/>
        <v>255000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2181</v>
      </c>
      <c r="J66" s="58">
        <v>0</v>
      </c>
      <c r="K66" s="28">
        <v>2181</v>
      </c>
      <c r="L66" s="28">
        <v>2181</v>
      </c>
      <c r="M66" s="28">
        <v>218100</v>
      </c>
      <c r="N66" s="56"/>
      <c r="O66" s="79"/>
      <c r="P66" s="57">
        <f t="shared" si="0"/>
        <v>1090500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1625</v>
      </c>
      <c r="J67" s="58">
        <v>0</v>
      </c>
      <c r="K67" s="28">
        <v>1625</v>
      </c>
      <c r="L67" s="28">
        <v>1625</v>
      </c>
      <c r="M67" s="28">
        <v>9750</v>
      </c>
      <c r="N67" s="56"/>
      <c r="O67" s="79"/>
      <c r="P67" s="57">
        <f t="shared" si="0"/>
        <v>48750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397</v>
      </c>
      <c r="J68" s="58">
        <v>0</v>
      </c>
      <c r="K68" s="28">
        <v>397</v>
      </c>
      <c r="L68" s="28">
        <v>397</v>
      </c>
      <c r="M68" s="28">
        <v>3176</v>
      </c>
      <c r="N68" s="56"/>
      <c r="O68" s="79"/>
      <c r="P68" s="57">
        <f t="shared" si="0"/>
        <v>15880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26010</v>
      </c>
      <c r="J69" s="58">
        <v>0</v>
      </c>
      <c r="K69" s="28">
        <v>26010</v>
      </c>
      <c r="L69" s="28">
        <v>26010</v>
      </c>
      <c r="M69" s="28">
        <v>104040</v>
      </c>
      <c r="N69" s="56"/>
      <c r="O69" s="79"/>
      <c r="P69" s="57">
        <f t="shared" si="0"/>
        <v>520200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6492</v>
      </c>
      <c r="J70" s="58">
        <v>0</v>
      </c>
      <c r="K70" s="28">
        <v>6492</v>
      </c>
      <c r="L70" s="28">
        <v>6492</v>
      </c>
      <c r="M70" s="28">
        <v>6492</v>
      </c>
      <c r="N70" s="56"/>
      <c r="O70" s="79"/>
      <c r="P70" s="57">
        <f t="shared" ref="P70:P77" si="1">ROUND(H70*M70,2)</f>
        <v>32460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26263</v>
      </c>
      <c r="J71" s="58">
        <v>0</v>
      </c>
      <c r="K71" s="28">
        <v>26263</v>
      </c>
      <c r="L71" s="28">
        <v>26263</v>
      </c>
      <c r="M71" s="28">
        <v>26263</v>
      </c>
      <c r="N71" s="56"/>
      <c r="O71" s="79"/>
      <c r="P71" s="57">
        <f t="shared" si="1"/>
        <v>131315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11910</v>
      </c>
      <c r="J72" s="58">
        <v>0</v>
      </c>
      <c r="K72" s="28">
        <v>11910</v>
      </c>
      <c r="L72" s="28">
        <v>11910</v>
      </c>
      <c r="M72" s="28">
        <v>11910</v>
      </c>
      <c r="N72" s="56"/>
      <c r="O72" s="79"/>
      <c r="P72" s="57">
        <f t="shared" si="1"/>
        <v>59550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34397</v>
      </c>
      <c r="J73" s="58">
        <v>0</v>
      </c>
      <c r="K73" s="28">
        <v>34397</v>
      </c>
      <c r="L73" s="28">
        <v>34397</v>
      </c>
      <c r="M73" s="28">
        <v>103191</v>
      </c>
      <c r="N73" s="56"/>
      <c r="O73" s="79"/>
      <c r="P73" s="57">
        <f t="shared" si="1"/>
        <v>515955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333177</v>
      </c>
      <c r="J74" s="58">
        <v>0</v>
      </c>
      <c r="K74" s="28">
        <v>333177</v>
      </c>
      <c r="L74" s="28">
        <v>333177</v>
      </c>
      <c r="M74" s="28">
        <v>333177</v>
      </c>
      <c r="N74" s="56"/>
      <c r="O74" s="79"/>
      <c r="P74" s="57">
        <f t="shared" si="1"/>
        <v>1665885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45184</v>
      </c>
      <c r="J75" s="58">
        <v>0</v>
      </c>
      <c r="K75" s="28">
        <v>45184</v>
      </c>
      <c r="L75" s="28">
        <v>45184</v>
      </c>
      <c r="M75" s="28">
        <v>45184</v>
      </c>
      <c r="N75" s="56"/>
      <c r="O75" s="79"/>
      <c r="P75" s="57">
        <f t="shared" si="1"/>
        <v>225920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188826</v>
      </c>
      <c r="J76" s="58">
        <v>0</v>
      </c>
      <c r="K76" s="28">
        <v>188826</v>
      </c>
      <c r="L76" s="28">
        <v>188826</v>
      </c>
      <c r="M76" s="28">
        <v>377652</v>
      </c>
      <c r="N76" s="56"/>
      <c r="O76" s="79"/>
      <c r="P76" s="57">
        <f t="shared" si="1"/>
        <v>1888260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206773</v>
      </c>
      <c r="J77" s="58">
        <v>0</v>
      </c>
      <c r="K77" s="28">
        <v>206773</v>
      </c>
      <c r="L77" s="28">
        <v>206773</v>
      </c>
      <c r="M77" s="28">
        <v>206773</v>
      </c>
      <c r="N77" s="56"/>
      <c r="O77" s="79"/>
      <c r="P77" s="57">
        <f t="shared" si="1"/>
        <v>1033865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176512880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17651288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3353744.72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197517912.72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  <row r="87" spans="1:1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19" priority="2" operator="equal">
      <formula>0</formula>
    </cfRule>
  </conditionalFormatting>
  <conditionalFormatting sqref="P78">
    <cfRule type="expression" dxfId="18" priority="9">
      <formula>ISERROR($G79)</formula>
    </cfRule>
  </conditionalFormatting>
  <conditionalFormatting sqref="P80">
    <cfRule type="expression" dxfId="17" priority="6">
      <formula>ISERROR($J78)</formula>
    </cfRule>
  </conditionalFormatting>
  <conditionalFormatting sqref="P80:P83">
    <cfRule type="expression" dxfId="16" priority="1">
      <formula>ISERROR($Q80)</formula>
    </cfRule>
  </conditionalFormatting>
  <conditionalFormatting sqref="P83">
    <cfRule type="expression" dxfId="15" priority="8">
      <formula>ISERROR($J84)</formula>
    </cfRule>
  </conditionalFormatting>
  <dataValidations count="9">
    <dataValidation type="decimal" allowBlank="1" showInputMessage="1" showErrorMessage="1" sqref="F83" xr:uid="{56C18266-3710-4FFB-BB3E-4CEBE56760C7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149E90F1-9432-4372-ABD0-CE6F221A7969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2A62D7F0-82EF-4016-9031-28E6BB5B7BAE}">
      <formula1>XFD6</formula1>
    </dataValidation>
    <dataValidation operator="greaterThanOrEqual" allowBlank="1" showInputMessage="1" showErrorMessage="1" sqref="J8:J77" xr:uid="{AE13DCEE-7A1A-4D40-BFA4-8E4D4ECDC6B3}"/>
    <dataValidation type="decimal" allowBlank="1" showInputMessage="1" showErrorMessage="1" errorTitle="Error" error="Mayor a 1" sqref="P78:P79" xr:uid="{F6892BC8-6823-4ECD-B0C6-95F048E231BB}">
      <formula1>0.011</formula1>
      <formula2>AF81</formula2>
    </dataValidation>
    <dataValidation type="decimal" operator="greaterThan" allowBlank="1" showInputMessage="1" showErrorMessage="1" sqref="N6:O77" xr:uid="{DBF521BA-54BA-495B-9D7D-2EBD0A6BD8E0}">
      <formula1>0</formula1>
    </dataValidation>
    <dataValidation type="decimal" allowBlank="1" showInputMessage="1" showErrorMessage="1" errorTitle="Error" error="Mayor a 1" promptTitle="Porcentaje de AIU" prompt="Mayor a 1" sqref="M78" xr:uid="{FE1DFFF9-81C9-475A-8DBC-EABBF45373E4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4CEE23AA-55C9-44FA-BF9C-60B6839C95F8}">
      <formula1>0.011</formula1>
      <formula2>R81</formula2>
    </dataValidation>
    <dataValidation type="list" allowBlank="1" showInputMessage="1" showErrorMessage="1" sqref="C2" xr:uid="{97A59A7F-FB3B-4F60-836D-0989D32DEF3E}">
      <formula1>INDIRECT("regioncobertura"&amp;$D$3)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707-BE40-4772-8DE4-BD09A41BE2F0}">
  <dimension ref="A1:P86"/>
  <sheetViews>
    <sheetView workbookViewId="0">
      <selection activeCell="D5" sqref="D5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'[9]Solicitud de Cotización General'!G7</f>
        <v>0</v>
      </c>
      <c r="D1" s="121"/>
    </row>
    <row r="2" spans="1:16" ht="25.5">
      <c r="A2" s="52" t="s">
        <v>430</v>
      </c>
      <c r="B2" s="53"/>
      <c r="C2" s="122" t="s">
        <v>376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11462</v>
      </c>
      <c r="J8" s="58">
        <v>0.25</v>
      </c>
      <c r="K8" s="28">
        <v>8596.5</v>
      </c>
      <c r="L8" s="28">
        <v>8596.5</v>
      </c>
      <c r="M8" s="28">
        <v>42982.5</v>
      </c>
      <c r="N8" s="56"/>
      <c r="O8" s="79"/>
      <c r="P8" s="57">
        <f t="shared" si="0"/>
        <v>214912.5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8794</v>
      </c>
      <c r="J9" s="58">
        <v>0.25</v>
      </c>
      <c r="K9" s="28">
        <v>6595.5</v>
      </c>
      <c r="L9" s="28">
        <v>6595.5</v>
      </c>
      <c r="M9" s="28">
        <v>26382</v>
      </c>
      <c r="N9" s="56"/>
      <c r="O9" s="79"/>
      <c r="P9" s="57">
        <f t="shared" si="0"/>
        <v>131910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7783</v>
      </c>
      <c r="J10" s="58">
        <v>0.25</v>
      </c>
      <c r="K10" s="28">
        <v>5837.25</v>
      </c>
      <c r="L10" s="28">
        <v>5837.25</v>
      </c>
      <c r="M10" s="28">
        <v>52535.25</v>
      </c>
      <c r="N10" s="56"/>
      <c r="O10" s="79"/>
      <c r="P10" s="57">
        <f t="shared" si="0"/>
        <v>262676.25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9031</v>
      </c>
      <c r="J11" s="58">
        <v>0.25</v>
      </c>
      <c r="K11" s="28">
        <v>6773.25</v>
      </c>
      <c r="L11" s="28">
        <v>6773.25</v>
      </c>
      <c r="M11" s="28">
        <v>33866.25</v>
      </c>
      <c r="N11" s="56"/>
      <c r="O11" s="79"/>
      <c r="P11" s="57">
        <f t="shared" si="0"/>
        <v>169331.25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6050</v>
      </c>
      <c r="J12" s="58">
        <v>0</v>
      </c>
      <c r="K12" s="28">
        <v>6050</v>
      </c>
      <c r="L12" s="28">
        <v>6050</v>
      </c>
      <c r="M12" s="28">
        <v>30250</v>
      </c>
      <c r="N12" s="56"/>
      <c r="O12" s="79"/>
      <c r="P12" s="57">
        <f t="shared" si="0"/>
        <v>151250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9251</v>
      </c>
      <c r="J13" s="58">
        <v>0</v>
      </c>
      <c r="K13" s="28">
        <v>9251</v>
      </c>
      <c r="L13" s="28">
        <v>9251</v>
      </c>
      <c r="M13" s="28">
        <v>27753</v>
      </c>
      <c r="N13" s="56"/>
      <c r="O13" s="79"/>
      <c r="P13" s="57">
        <f t="shared" si="0"/>
        <v>138765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6607</v>
      </c>
      <c r="J14" s="58">
        <v>0.25</v>
      </c>
      <c r="K14" s="28">
        <v>4955.25</v>
      </c>
      <c r="L14" s="28">
        <v>4955.25</v>
      </c>
      <c r="M14" s="28">
        <v>19821</v>
      </c>
      <c r="N14" s="56"/>
      <c r="O14" s="79"/>
      <c r="P14" s="57">
        <f t="shared" si="0"/>
        <v>99105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7419</v>
      </c>
      <c r="J15" s="58">
        <v>0.25</v>
      </c>
      <c r="K15" s="28">
        <v>5564.25</v>
      </c>
      <c r="L15" s="28">
        <v>5564.25</v>
      </c>
      <c r="M15" s="28">
        <v>50078.25</v>
      </c>
      <c r="N15" s="56"/>
      <c r="O15" s="79"/>
      <c r="P15" s="57">
        <f t="shared" si="0"/>
        <v>250391.25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26606</v>
      </c>
      <c r="J16" s="58">
        <v>0.1</v>
      </c>
      <c r="K16" s="28">
        <v>23945.4</v>
      </c>
      <c r="L16" s="28">
        <v>23945.4</v>
      </c>
      <c r="M16" s="28">
        <v>71836.2</v>
      </c>
      <c r="N16" s="56"/>
      <c r="O16" s="79"/>
      <c r="P16" s="57">
        <f t="shared" si="0"/>
        <v>359181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14744</v>
      </c>
      <c r="J17" s="58">
        <v>0.2</v>
      </c>
      <c r="K17" s="28">
        <v>11795.2</v>
      </c>
      <c r="L17" s="28">
        <v>11795.2</v>
      </c>
      <c r="M17" s="28">
        <v>11795.2</v>
      </c>
      <c r="N17" s="56"/>
      <c r="O17" s="79"/>
      <c r="P17" s="57">
        <f t="shared" si="0"/>
        <v>58976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27418</v>
      </c>
      <c r="J18" s="58">
        <v>0.2</v>
      </c>
      <c r="K18" s="28">
        <v>21934.400000000001</v>
      </c>
      <c r="L18" s="28">
        <v>21934.400000000001</v>
      </c>
      <c r="M18" s="28">
        <v>87737.600000000006</v>
      </c>
      <c r="N18" s="56"/>
      <c r="O18" s="79"/>
      <c r="P18" s="57">
        <f t="shared" si="0"/>
        <v>438688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2841</v>
      </c>
      <c r="J19" s="58">
        <v>0</v>
      </c>
      <c r="K19" s="28">
        <v>2841</v>
      </c>
      <c r="L19" s="28">
        <v>2841</v>
      </c>
      <c r="M19" s="28">
        <v>8523</v>
      </c>
      <c r="N19" s="56"/>
      <c r="O19" s="79"/>
      <c r="P19" s="57">
        <f t="shared" si="0"/>
        <v>42615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27747</v>
      </c>
      <c r="J20" s="58">
        <v>0.25</v>
      </c>
      <c r="K20" s="28">
        <v>20810.25</v>
      </c>
      <c r="L20" s="28">
        <v>20810.25</v>
      </c>
      <c r="M20" s="28">
        <v>166482</v>
      </c>
      <c r="N20" s="56"/>
      <c r="O20" s="79"/>
      <c r="P20" s="57">
        <f t="shared" si="0"/>
        <v>832410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9882</v>
      </c>
      <c r="J21" s="58">
        <v>0.25</v>
      </c>
      <c r="K21" s="28">
        <v>7411.5</v>
      </c>
      <c r="L21" s="28">
        <v>7411.5</v>
      </c>
      <c r="M21" s="28">
        <v>14823</v>
      </c>
      <c r="N21" s="56"/>
      <c r="O21" s="79"/>
      <c r="P21" s="57">
        <f t="shared" si="0"/>
        <v>74115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45089</v>
      </c>
      <c r="J22" s="58">
        <v>0.2</v>
      </c>
      <c r="K22" s="28">
        <v>36071.199999999997</v>
      </c>
      <c r="L22" s="28">
        <v>36071.199999999997</v>
      </c>
      <c r="M22" s="28">
        <v>72142.399999999994</v>
      </c>
      <c r="N22" s="56"/>
      <c r="O22" s="79"/>
      <c r="P22" s="57">
        <f t="shared" si="0"/>
        <v>360712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9890</v>
      </c>
      <c r="J23" s="58">
        <v>0</v>
      </c>
      <c r="K23" s="28">
        <v>9890</v>
      </c>
      <c r="L23" s="28">
        <v>9890</v>
      </c>
      <c r="M23" s="28">
        <v>79120</v>
      </c>
      <c r="N23" s="56"/>
      <c r="O23" s="79"/>
      <c r="P23" s="57">
        <f t="shared" si="0"/>
        <v>395600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21901</v>
      </c>
      <c r="J24" s="58">
        <v>0</v>
      </c>
      <c r="K24" s="28">
        <v>21901</v>
      </c>
      <c r="L24" s="28">
        <v>21901</v>
      </c>
      <c r="M24" s="28">
        <v>131406</v>
      </c>
      <c r="N24" s="56"/>
      <c r="O24" s="79"/>
      <c r="P24" s="57">
        <f t="shared" si="0"/>
        <v>657030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8518</v>
      </c>
      <c r="J25" s="58">
        <v>0.25</v>
      </c>
      <c r="K25" s="28">
        <v>6388.5</v>
      </c>
      <c r="L25" s="28">
        <v>6388.5</v>
      </c>
      <c r="M25" s="28">
        <v>25554</v>
      </c>
      <c r="N25" s="56"/>
      <c r="O25" s="79"/>
      <c r="P25" s="57">
        <f t="shared" si="0"/>
        <v>127770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13737</v>
      </c>
      <c r="J26" s="58">
        <v>0.25</v>
      </c>
      <c r="K26" s="28">
        <v>10302.75</v>
      </c>
      <c r="L26" s="28">
        <v>10302.75</v>
      </c>
      <c r="M26" s="28">
        <v>61816.5</v>
      </c>
      <c r="N26" s="56"/>
      <c r="O26" s="79"/>
      <c r="P26" s="57">
        <f t="shared" si="0"/>
        <v>309082.5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16658</v>
      </c>
      <c r="J27" s="58">
        <v>0.1</v>
      </c>
      <c r="K27" s="28">
        <v>14992.2</v>
      </c>
      <c r="L27" s="28">
        <v>14992.2</v>
      </c>
      <c r="M27" s="28">
        <v>119937.60000000001</v>
      </c>
      <c r="N27" s="56"/>
      <c r="O27" s="79"/>
      <c r="P27" s="57">
        <f t="shared" si="0"/>
        <v>599688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9081</v>
      </c>
      <c r="J28" s="58">
        <v>0.25</v>
      </c>
      <c r="K28" s="28">
        <v>6810.75</v>
      </c>
      <c r="L28" s="28">
        <v>6810.75</v>
      </c>
      <c r="M28" s="28">
        <v>54486</v>
      </c>
      <c r="N28" s="56"/>
      <c r="O28" s="79"/>
      <c r="P28" s="57">
        <f t="shared" si="0"/>
        <v>272430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6862</v>
      </c>
      <c r="J29" s="58">
        <v>0</v>
      </c>
      <c r="K29" s="28">
        <v>6862</v>
      </c>
      <c r="L29" s="28">
        <v>6862</v>
      </c>
      <c r="M29" s="28">
        <v>20586</v>
      </c>
      <c r="N29" s="56"/>
      <c r="O29" s="79"/>
      <c r="P29" s="57">
        <f t="shared" si="0"/>
        <v>102930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1125</v>
      </c>
      <c r="J30" s="58">
        <v>0</v>
      </c>
      <c r="K30" s="28">
        <v>1125</v>
      </c>
      <c r="L30" s="28">
        <v>1125</v>
      </c>
      <c r="M30" s="28">
        <v>5625</v>
      </c>
      <c r="N30" s="56"/>
      <c r="O30" s="79"/>
      <c r="P30" s="57">
        <f t="shared" si="0"/>
        <v>28125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235</v>
      </c>
      <c r="J31" s="58">
        <v>0</v>
      </c>
      <c r="K31" s="28">
        <v>235</v>
      </c>
      <c r="L31" s="28">
        <v>235</v>
      </c>
      <c r="M31" s="28">
        <v>1175</v>
      </c>
      <c r="N31" s="56"/>
      <c r="O31" s="79"/>
      <c r="P31" s="57">
        <f t="shared" si="0"/>
        <v>5875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4587</v>
      </c>
      <c r="J32" s="58">
        <v>0</v>
      </c>
      <c r="K32" s="28">
        <v>4587</v>
      </c>
      <c r="L32" s="28">
        <v>4587</v>
      </c>
      <c r="M32" s="28">
        <v>22935</v>
      </c>
      <c r="N32" s="56"/>
      <c r="O32" s="79"/>
      <c r="P32" s="57">
        <f t="shared" si="0"/>
        <v>114675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4370</v>
      </c>
      <c r="J33" s="58">
        <v>0</v>
      </c>
      <c r="K33" s="28">
        <v>4370</v>
      </c>
      <c r="L33" s="28">
        <v>4370</v>
      </c>
      <c r="M33" s="28">
        <v>21850</v>
      </c>
      <c r="N33" s="56"/>
      <c r="O33" s="79"/>
      <c r="P33" s="57">
        <f t="shared" si="0"/>
        <v>109250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11476</v>
      </c>
      <c r="J34" s="58">
        <v>0.2</v>
      </c>
      <c r="K34" s="28">
        <v>9180.7999999999993</v>
      </c>
      <c r="L34" s="28">
        <v>9180.7999999999993</v>
      </c>
      <c r="M34" s="28">
        <v>73446.399999999994</v>
      </c>
      <c r="N34" s="56"/>
      <c r="O34" s="79"/>
      <c r="P34" s="57">
        <f t="shared" si="0"/>
        <v>367232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4318</v>
      </c>
      <c r="J35" s="58">
        <v>0.2</v>
      </c>
      <c r="K35" s="28">
        <v>3454.4</v>
      </c>
      <c r="L35" s="28">
        <v>3454.4</v>
      </c>
      <c r="M35" s="28">
        <v>27635.200000000001</v>
      </c>
      <c r="N35" s="56"/>
      <c r="O35" s="79"/>
      <c r="P35" s="57">
        <f t="shared" si="0"/>
        <v>138176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19309</v>
      </c>
      <c r="J36" s="58">
        <v>0.2</v>
      </c>
      <c r="K36" s="28">
        <v>15447.2</v>
      </c>
      <c r="L36" s="28">
        <v>15447.2</v>
      </c>
      <c r="M36" s="28">
        <v>15447.2</v>
      </c>
      <c r="N36" s="56"/>
      <c r="O36" s="79"/>
      <c r="P36" s="57">
        <f t="shared" si="0"/>
        <v>77236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19309</v>
      </c>
      <c r="J37" s="58">
        <v>0.2</v>
      </c>
      <c r="K37" s="28">
        <v>15447.2</v>
      </c>
      <c r="L37" s="28">
        <v>15447.2</v>
      </c>
      <c r="M37" s="28">
        <v>46341.599999999999</v>
      </c>
      <c r="N37" s="56"/>
      <c r="O37" s="79"/>
      <c r="P37" s="57">
        <f t="shared" si="0"/>
        <v>231708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1486</v>
      </c>
      <c r="J38" s="58">
        <v>0.25</v>
      </c>
      <c r="K38" s="28">
        <v>1114.5</v>
      </c>
      <c r="L38" s="28">
        <v>1114.5</v>
      </c>
      <c r="M38" s="28">
        <v>44580</v>
      </c>
      <c r="N38" s="56"/>
      <c r="O38" s="79"/>
      <c r="P38" s="57">
        <f t="shared" si="0"/>
        <v>222900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1534</v>
      </c>
      <c r="J39" s="58">
        <v>0.25</v>
      </c>
      <c r="K39" s="28">
        <v>1150.5</v>
      </c>
      <c r="L39" s="28">
        <v>1150.5</v>
      </c>
      <c r="M39" s="28">
        <v>23010</v>
      </c>
      <c r="N39" s="56"/>
      <c r="O39" s="79"/>
      <c r="P39" s="57">
        <f t="shared" si="0"/>
        <v>115050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1534</v>
      </c>
      <c r="J40" s="58">
        <v>0.25</v>
      </c>
      <c r="K40" s="28">
        <v>1150.5</v>
      </c>
      <c r="L40" s="28">
        <v>1150.5</v>
      </c>
      <c r="M40" s="28">
        <v>23010</v>
      </c>
      <c r="N40" s="56"/>
      <c r="O40" s="79"/>
      <c r="P40" s="57">
        <f t="shared" si="0"/>
        <v>115050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4278</v>
      </c>
      <c r="J41" s="58">
        <v>0.2</v>
      </c>
      <c r="K41" s="28">
        <v>3422.4</v>
      </c>
      <c r="L41" s="28">
        <v>3422.4</v>
      </c>
      <c r="M41" s="28">
        <v>68448</v>
      </c>
      <c r="N41" s="56"/>
      <c r="O41" s="79"/>
      <c r="P41" s="57">
        <f t="shared" si="0"/>
        <v>342240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4278</v>
      </c>
      <c r="J42" s="58">
        <v>0.2</v>
      </c>
      <c r="K42" s="28">
        <v>3422.4</v>
      </c>
      <c r="L42" s="28">
        <v>3422.4</v>
      </c>
      <c r="M42" s="28">
        <v>102672</v>
      </c>
      <c r="N42" s="56"/>
      <c r="O42" s="79"/>
      <c r="P42" s="57">
        <f t="shared" si="0"/>
        <v>513360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5781</v>
      </c>
      <c r="J43" s="58">
        <v>0.2</v>
      </c>
      <c r="K43" s="28">
        <v>4624.8</v>
      </c>
      <c r="L43" s="28">
        <v>4624.8</v>
      </c>
      <c r="M43" s="28">
        <v>184992</v>
      </c>
      <c r="N43" s="56"/>
      <c r="O43" s="79"/>
      <c r="P43" s="57">
        <f t="shared" si="0"/>
        <v>924960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5024</v>
      </c>
      <c r="J44" s="58">
        <v>0.2</v>
      </c>
      <c r="K44" s="28">
        <v>4019.2</v>
      </c>
      <c r="L44" s="28">
        <v>4019.2</v>
      </c>
      <c r="M44" s="28">
        <v>16076.8</v>
      </c>
      <c r="N44" s="56"/>
      <c r="O44" s="79"/>
      <c r="P44" s="57">
        <f t="shared" si="0"/>
        <v>80384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5024</v>
      </c>
      <c r="J45" s="58">
        <v>0.2</v>
      </c>
      <c r="K45" s="28">
        <v>4019.2</v>
      </c>
      <c r="L45" s="28">
        <v>4019.2</v>
      </c>
      <c r="M45" s="28">
        <v>32153.599999999999</v>
      </c>
      <c r="N45" s="56"/>
      <c r="O45" s="79"/>
      <c r="P45" s="57">
        <f t="shared" si="0"/>
        <v>160768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5202</v>
      </c>
      <c r="J46" s="58">
        <v>0.2</v>
      </c>
      <c r="K46" s="28">
        <v>4161.6000000000004</v>
      </c>
      <c r="L46" s="28">
        <v>4161.6000000000004</v>
      </c>
      <c r="M46" s="28">
        <v>33292.800000000003</v>
      </c>
      <c r="N46" s="56"/>
      <c r="O46" s="79"/>
      <c r="P46" s="57">
        <f t="shared" si="0"/>
        <v>166464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16000</v>
      </c>
      <c r="J47" s="58">
        <v>0.25</v>
      </c>
      <c r="K47" s="28">
        <v>12000</v>
      </c>
      <c r="L47" s="28">
        <v>12000</v>
      </c>
      <c r="M47" s="28">
        <v>720000</v>
      </c>
      <c r="N47" s="56"/>
      <c r="O47" s="79"/>
      <c r="P47" s="57">
        <f t="shared" si="0"/>
        <v>3600000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28336</v>
      </c>
      <c r="J48" s="58">
        <v>0</v>
      </c>
      <c r="K48" s="28">
        <v>28336</v>
      </c>
      <c r="L48" s="28">
        <v>28336</v>
      </c>
      <c r="M48" s="28">
        <v>1700160</v>
      </c>
      <c r="N48" s="56"/>
      <c r="O48" s="79"/>
      <c r="P48" s="57">
        <f t="shared" si="0"/>
        <v>8500800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9781</v>
      </c>
      <c r="J49" s="58">
        <v>0</v>
      </c>
      <c r="K49" s="28">
        <v>9781</v>
      </c>
      <c r="L49" s="28">
        <v>9781</v>
      </c>
      <c r="M49" s="28">
        <v>489050</v>
      </c>
      <c r="N49" s="56"/>
      <c r="O49" s="79"/>
      <c r="P49" s="57">
        <f t="shared" si="0"/>
        <v>2445250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11680</v>
      </c>
      <c r="J50" s="58">
        <v>0</v>
      </c>
      <c r="K50" s="28">
        <v>11680</v>
      </c>
      <c r="L50" s="28">
        <v>11680</v>
      </c>
      <c r="M50" s="28">
        <v>584000</v>
      </c>
      <c r="N50" s="56"/>
      <c r="O50" s="79"/>
      <c r="P50" s="57">
        <f t="shared" si="0"/>
        <v>2920000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5552</v>
      </c>
      <c r="J51" s="58">
        <v>0</v>
      </c>
      <c r="K51" s="28">
        <v>5552</v>
      </c>
      <c r="L51" s="28">
        <v>5552</v>
      </c>
      <c r="M51" s="28">
        <v>38864</v>
      </c>
      <c r="N51" s="56"/>
      <c r="O51" s="79"/>
      <c r="P51" s="57">
        <f t="shared" si="0"/>
        <v>194320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4935</v>
      </c>
      <c r="J52" s="58">
        <v>0</v>
      </c>
      <c r="K52" s="28">
        <v>4935</v>
      </c>
      <c r="L52" s="28">
        <v>4935</v>
      </c>
      <c r="M52" s="28">
        <v>14805</v>
      </c>
      <c r="N52" s="56"/>
      <c r="O52" s="79"/>
      <c r="P52" s="57">
        <f t="shared" si="0"/>
        <v>74025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47217</v>
      </c>
      <c r="J53" s="58">
        <v>0</v>
      </c>
      <c r="K53" s="28">
        <v>47217</v>
      </c>
      <c r="L53" s="28">
        <v>47217</v>
      </c>
      <c r="M53" s="28">
        <v>236085</v>
      </c>
      <c r="N53" s="56"/>
      <c r="O53" s="79"/>
      <c r="P53" s="57">
        <f t="shared" si="0"/>
        <v>1180425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46341</v>
      </c>
      <c r="J54" s="58">
        <v>0.3</v>
      </c>
      <c r="K54" s="28">
        <v>32438.7</v>
      </c>
      <c r="L54" s="28">
        <v>32438.7</v>
      </c>
      <c r="M54" s="28">
        <v>1946322</v>
      </c>
      <c r="N54" s="56"/>
      <c r="O54" s="79"/>
      <c r="P54" s="57">
        <f t="shared" si="0"/>
        <v>9731610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11359</v>
      </c>
      <c r="J55" s="58">
        <v>0.25</v>
      </c>
      <c r="K55" s="28">
        <v>8519.25</v>
      </c>
      <c r="L55" s="28">
        <v>8519.25</v>
      </c>
      <c r="M55" s="28">
        <v>170385</v>
      </c>
      <c r="N55" s="56"/>
      <c r="O55" s="79"/>
      <c r="P55" s="57">
        <f t="shared" si="0"/>
        <v>851925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2263</v>
      </c>
      <c r="J56" s="58">
        <v>0.25</v>
      </c>
      <c r="K56" s="28">
        <v>1697.25</v>
      </c>
      <c r="L56" s="28">
        <v>1697.25</v>
      </c>
      <c r="M56" s="28">
        <v>67890</v>
      </c>
      <c r="N56" s="56"/>
      <c r="O56" s="79"/>
      <c r="P56" s="57">
        <f t="shared" si="0"/>
        <v>339450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11965</v>
      </c>
      <c r="J57" s="58">
        <v>0.2</v>
      </c>
      <c r="K57" s="28">
        <v>9572</v>
      </c>
      <c r="L57" s="28">
        <v>9572</v>
      </c>
      <c r="M57" s="28">
        <v>191440</v>
      </c>
      <c r="N57" s="56"/>
      <c r="O57" s="79"/>
      <c r="P57" s="57">
        <f t="shared" si="0"/>
        <v>957200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7245</v>
      </c>
      <c r="J58" s="58">
        <v>0.2</v>
      </c>
      <c r="K58" s="28">
        <v>5796</v>
      </c>
      <c r="L58" s="28">
        <v>5796</v>
      </c>
      <c r="M58" s="28">
        <v>405720</v>
      </c>
      <c r="N58" s="56"/>
      <c r="O58" s="79"/>
      <c r="P58" s="57">
        <f t="shared" si="0"/>
        <v>2028600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13117</v>
      </c>
      <c r="J59" s="58">
        <v>0.2</v>
      </c>
      <c r="K59" s="28">
        <v>10493.6</v>
      </c>
      <c r="L59" s="28">
        <v>10493.6</v>
      </c>
      <c r="M59" s="28">
        <v>262340</v>
      </c>
      <c r="N59" s="56"/>
      <c r="O59" s="79"/>
      <c r="P59" s="57">
        <f t="shared" si="0"/>
        <v>1311700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11952</v>
      </c>
      <c r="J60" s="58">
        <v>0.2</v>
      </c>
      <c r="K60" s="28">
        <v>9561.6</v>
      </c>
      <c r="L60" s="28">
        <v>9561.6</v>
      </c>
      <c r="M60" s="28">
        <v>239040</v>
      </c>
      <c r="N60" s="56"/>
      <c r="O60" s="79"/>
      <c r="P60" s="57">
        <f t="shared" si="0"/>
        <v>1195200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22312</v>
      </c>
      <c r="J61" s="58">
        <v>0.25</v>
      </c>
      <c r="K61" s="28">
        <v>16734</v>
      </c>
      <c r="L61" s="28">
        <v>16734</v>
      </c>
      <c r="M61" s="28">
        <v>502020</v>
      </c>
      <c r="N61" s="56"/>
      <c r="O61" s="79"/>
      <c r="P61" s="57">
        <f t="shared" si="0"/>
        <v>2510100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54640</v>
      </c>
      <c r="J62" s="58">
        <v>0</v>
      </c>
      <c r="K62" s="28">
        <v>54640</v>
      </c>
      <c r="L62" s="28">
        <v>54640</v>
      </c>
      <c r="M62" s="28">
        <v>163920</v>
      </c>
      <c r="N62" s="56"/>
      <c r="O62" s="79"/>
      <c r="P62" s="57">
        <f t="shared" si="0"/>
        <v>819600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3069</v>
      </c>
      <c r="J63" s="58">
        <v>0</v>
      </c>
      <c r="K63" s="28">
        <v>3069</v>
      </c>
      <c r="L63" s="28">
        <v>3069</v>
      </c>
      <c r="M63" s="28">
        <v>3069</v>
      </c>
      <c r="N63" s="56"/>
      <c r="O63" s="79"/>
      <c r="P63" s="57">
        <f t="shared" si="0"/>
        <v>15345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5615</v>
      </c>
      <c r="J64" s="58">
        <v>0</v>
      </c>
      <c r="K64" s="28">
        <v>5615</v>
      </c>
      <c r="L64" s="28">
        <v>5615</v>
      </c>
      <c r="M64" s="28">
        <v>5615</v>
      </c>
      <c r="N64" s="56"/>
      <c r="O64" s="79"/>
      <c r="P64" s="57">
        <f t="shared" si="0"/>
        <v>28075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4543</v>
      </c>
      <c r="J65" s="58">
        <v>0</v>
      </c>
      <c r="K65" s="28">
        <v>4543</v>
      </c>
      <c r="L65" s="28">
        <v>4543</v>
      </c>
      <c r="M65" s="28">
        <v>454300</v>
      </c>
      <c r="N65" s="56"/>
      <c r="O65" s="79"/>
      <c r="P65" s="57">
        <f t="shared" si="0"/>
        <v>2271500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15552</v>
      </c>
      <c r="J66" s="58">
        <v>0</v>
      </c>
      <c r="K66" s="28">
        <v>15552</v>
      </c>
      <c r="L66" s="28">
        <v>15552</v>
      </c>
      <c r="M66" s="28">
        <v>1555200</v>
      </c>
      <c r="N66" s="56"/>
      <c r="O66" s="79"/>
      <c r="P66" s="57">
        <f t="shared" si="0"/>
        <v>7776000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868</v>
      </c>
      <c r="J67" s="58">
        <v>0</v>
      </c>
      <c r="K67" s="28">
        <v>868</v>
      </c>
      <c r="L67" s="28">
        <v>868</v>
      </c>
      <c r="M67" s="28">
        <v>5208</v>
      </c>
      <c r="N67" s="56"/>
      <c r="O67" s="79"/>
      <c r="P67" s="57">
        <f t="shared" si="0"/>
        <v>26040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9255</v>
      </c>
      <c r="J68" s="58">
        <v>0</v>
      </c>
      <c r="K68" s="28">
        <v>9255</v>
      </c>
      <c r="L68" s="28">
        <v>9255</v>
      </c>
      <c r="M68" s="28">
        <v>74040</v>
      </c>
      <c r="N68" s="56"/>
      <c r="O68" s="79"/>
      <c r="P68" s="57">
        <f t="shared" si="0"/>
        <v>370200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12204</v>
      </c>
      <c r="J69" s="58">
        <v>0</v>
      </c>
      <c r="K69" s="28">
        <v>12204</v>
      </c>
      <c r="L69" s="28">
        <v>12204</v>
      </c>
      <c r="M69" s="28">
        <v>48816</v>
      </c>
      <c r="N69" s="56"/>
      <c r="O69" s="79"/>
      <c r="P69" s="57">
        <f t="shared" si="0"/>
        <v>244080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2727</v>
      </c>
      <c r="J70" s="58">
        <v>0</v>
      </c>
      <c r="K70" s="28">
        <v>2727</v>
      </c>
      <c r="L70" s="28">
        <v>2727</v>
      </c>
      <c r="M70" s="28">
        <v>2727</v>
      </c>
      <c r="N70" s="56"/>
      <c r="O70" s="79"/>
      <c r="P70" s="57">
        <f t="shared" ref="P70:P77" si="1">ROUND(H70*M70,2)</f>
        <v>13635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20477</v>
      </c>
      <c r="J71" s="58">
        <v>0</v>
      </c>
      <c r="K71" s="28">
        <v>20477</v>
      </c>
      <c r="L71" s="28">
        <v>20477</v>
      </c>
      <c r="M71" s="28">
        <v>20477</v>
      </c>
      <c r="N71" s="56"/>
      <c r="O71" s="79"/>
      <c r="P71" s="57">
        <f t="shared" si="1"/>
        <v>102385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6058</v>
      </c>
      <c r="J72" s="58">
        <v>0</v>
      </c>
      <c r="K72" s="28">
        <v>6058</v>
      </c>
      <c r="L72" s="28">
        <v>6058</v>
      </c>
      <c r="M72" s="28">
        <v>6058</v>
      </c>
      <c r="N72" s="56"/>
      <c r="O72" s="79"/>
      <c r="P72" s="57">
        <f t="shared" si="1"/>
        <v>30290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24123</v>
      </c>
      <c r="J73" s="58">
        <v>0</v>
      </c>
      <c r="K73" s="28">
        <v>24123</v>
      </c>
      <c r="L73" s="28">
        <v>24123</v>
      </c>
      <c r="M73" s="28">
        <v>72369</v>
      </c>
      <c r="N73" s="56"/>
      <c r="O73" s="79"/>
      <c r="P73" s="57">
        <f t="shared" si="1"/>
        <v>361845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12972</v>
      </c>
      <c r="J74" s="58">
        <v>0</v>
      </c>
      <c r="K74" s="28">
        <v>12972</v>
      </c>
      <c r="L74" s="28">
        <v>12972</v>
      </c>
      <c r="M74" s="28">
        <v>12972</v>
      </c>
      <c r="N74" s="56"/>
      <c r="O74" s="79"/>
      <c r="P74" s="57">
        <f t="shared" si="1"/>
        <v>64860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72597</v>
      </c>
      <c r="J75" s="58">
        <v>0</v>
      </c>
      <c r="K75" s="28">
        <v>72597</v>
      </c>
      <c r="L75" s="28">
        <v>72597</v>
      </c>
      <c r="M75" s="28">
        <v>72597</v>
      </c>
      <c r="N75" s="56"/>
      <c r="O75" s="79"/>
      <c r="P75" s="57">
        <f t="shared" si="1"/>
        <v>362985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95720</v>
      </c>
      <c r="J76" s="58">
        <v>0</v>
      </c>
      <c r="K76" s="28">
        <v>95720</v>
      </c>
      <c r="L76" s="28">
        <v>95720</v>
      </c>
      <c r="M76" s="28">
        <v>191440</v>
      </c>
      <c r="N76" s="56"/>
      <c r="O76" s="79"/>
      <c r="P76" s="57">
        <f t="shared" si="1"/>
        <v>957200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118296</v>
      </c>
      <c r="J77" s="58">
        <v>0</v>
      </c>
      <c r="K77" s="28">
        <v>118296</v>
      </c>
      <c r="L77" s="28">
        <v>118296</v>
      </c>
      <c r="M77" s="28">
        <v>118296</v>
      </c>
      <c r="N77" s="56"/>
      <c r="O77" s="79"/>
      <c r="P77" s="57">
        <f t="shared" si="1"/>
        <v>591480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169683626.75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16968362.68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3223988.91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189875978.34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</sheetData>
  <mergeCells count="13">
    <mergeCell ref="B83:E83"/>
    <mergeCell ref="N83:O83"/>
    <mergeCell ref="D84:E84"/>
    <mergeCell ref="A1:B1"/>
    <mergeCell ref="C1:D1"/>
    <mergeCell ref="C2:L2"/>
    <mergeCell ref="A4:H4"/>
    <mergeCell ref="I4:P4"/>
    <mergeCell ref="N78:O78"/>
    <mergeCell ref="N79:O79"/>
    <mergeCell ref="N80:O80"/>
    <mergeCell ref="B82:E82"/>
    <mergeCell ref="N82:O82"/>
  </mergeCells>
  <conditionalFormatting sqref="C1:D1">
    <cfRule type="cellIs" dxfId="14" priority="2" operator="equal">
      <formula>0</formula>
    </cfRule>
  </conditionalFormatting>
  <conditionalFormatting sqref="P78">
    <cfRule type="expression" dxfId="13" priority="9">
      <formula>ISERROR($G79)</formula>
    </cfRule>
  </conditionalFormatting>
  <conditionalFormatting sqref="P80">
    <cfRule type="expression" dxfId="12" priority="6">
      <formula>ISERROR($J78)</formula>
    </cfRule>
  </conditionalFormatting>
  <conditionalFormatting sqref="P80:P83">
    <cfRule type="expression" dxfId="11" priority="1">
      <formula>ISERROR($Q80)</formula>
    </cfRule>
  </conditionalFormatting>
  <conditionalFormatting sqref="P83">
    <cfRule type="expression" dxfId="10" priority="8">
      <formula>ISERROR($J84)</formula>
    </cfRule>
  </conditionalFormatting>
  <dataValidations count="9">
    <dataValidation type="decimal" allowBlank="1" showInputMessage="1" showErrorMessage="1" sqref="F83" xr:uid="{F70E1857-6582-407C-A3A6-52243192007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5CB22DBF-743A-4CEA-9B4D-6CA7CD14E615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C13911E7-D0D3-4DCE-8A08-117543809B8E}">
      <formula1>XFD6</formula1>
    </dataValidation>
    <dataValidation operator="greaterThanOrEqual" allowBlank="1" showInputMessage="1" showErrorMessage="1" sqref="J8:J77" xr:uid="{4F92ED6E-71E8-4B28-A69C-70F8C709E805}"/>
    <dataValidation type="decimal" allowBlank="1" showInputMessage="1" showErrorMessage="1" errorTitle="Error" error="Mayor a 1" sqref="P78:P79" xr:uid="{FB5270EC-FE61-4F9C-B22B-BB736300735E}">
      <formula1>0.011</formula1>
      <formula2>AF81</formula2>
    </dataValidation>
    <dataValidation type="decimal" operator="greaterThan" allowBlank="1" showInputMessage="1" showErrorMessage="1" sqref="N6:O77" xr:uid="{767EB5CC-3E9E-437C-8677-5BFDE6D04B3F}">
      <formula1>0</formula1>
    </dataValidation>
    <dataValidation type="decimal" allowBlank="1" showInputMessage="1" showErrorMessage="1" errorTitle="Error" error="Mayor a 1" promptTitle="Porcentaje de AIU" prompt="Mayor a 1" sqref="M78" xr:uid="{436287A4-0060-4BD4-9B70-B98662DE0704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575CCA16-D2AE-4A3A-A281-C29E7498CE07}">
      <formula1>0.011</formula1>
      <formula2>R81</formula2>
    </dataValidation>
    <dataValidation type="list" allowBlank="1" showInputMessage="1" showErrorMessage="1" sqref="C2" xr:uid="{8970C293-A595-4927-8F21-97E6034904DD}">
      <formula1>INDIRECT("regioncobertura"&amp;$D$3)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7550-821E-45D3-A10B-DB06D1FA6862}">
  <dimension ref="A1:P88"/>
  <sheetViews>
    <sheetView workbookViewId="0">
      <selection activeCell="O7" sqref="O7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'[10]Solicitud de Cotización General'!G7</f>
        <v>0</v>
      </c>
      <c r="D1" s="121"/>
    </row>
    <row r="2" spans="1:16" ht="25.5">
      <c r="A2" s="52" t="s">
        <v>430</v>
      </c>
      <c r="B2" s="53"/>
      <c r="C2" s="122" t="s">
        <v>383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/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2701112</v>
      </c>
      <c r="J7" s="55"/>
      <c r="K7" s="28">
        <v>2701112</v>
      </c>
      <c r="L7" s="28">
        <v>2701112</v>
      </c>
      <c r="M7" s="28">
        <v>5402224</v>
      </c>
      <c r="N7" s="56"/>
      <c r="O7" s="79"/>
      <c r="P7" s="57">
        <f t="shared" si="0"/>
        <v>27011120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10781</v>
      </c>
      <c r="J8" s="58">
        <v>0.5521983118449123</v>
      </c>
      <c r="K8" s="28">
        <v>4827.75</v>
      </c>
      <c r="L8" s="28">
        <v>4827.75</v>
      </c>
      <c r="M8" s="28">
        <v>24138.75</v>
      </c>
      <c r="N8" s="56"/>
      <c r="O8" s="79"/>
      <c r="P8" s="57">
        <f t="shared" si="0"/>
        <v>120693.75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23213</v>
      </c>
      <c r="J9" s="58">
        <v>0.59268050797307303</v>
      </c>
      <c r="K9" s="28">
        <v>9455.11</v>
      </c>
      <c r="L9" s="28">
        <v>9455.11</v>
      </c>
      <c r="M9" s="28">
        <v>37820.44</v>
      </c>
      <c r="N9" s="56"/>
      <c r="O9" s="79"/>
      <c r="P9" s="57">
        <f t="shared" si="0"/>
        <v>189102.2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22246</v>
      </c>
      <c r="J10" s="58">
        <v>0.65687390281872082</v>
      </c>
      <c r="K10" s="28">
        <v>7633.18</v>
      </c>
      <c r="L10" s="28">
        <v>7633.18</v>
      </c>
      <c r="M10" s="28">
        <v>68698.62</v>
      </c>
      <c r="N10" s="56"/>
      <c r="O10" s="79"/>
      <c r="P10" s="57">
        <f t="shared" si="0"/>
        <v>343493.1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32887</v>
      </c>
      <c r="J11" s="58">
        <v>0.61004050552689992</v>
      </c>
      <c r="K11" s="28">
        <v>12824.6</v>
      </c>
      <c r="L11" s="28">
        <v>12824.6</v>
      </c>
      <c r="M11" s="28">
        <v>64123</v>
      </c>
      <c r="N11" s="56"/>
      <c r="O11" s="79"/>
      <c r="P11" s="57">
        <f t="shared" si="0"/>
        <v>320615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6422</v>
      </c>
      <c r="J12" s="58">
        <v>0.37527250077857366</v>
      </c>
      <c r="K12" s="28">
        <v>4012</v>
      </c>
      <c r="L12" s="28">
        <v>4012</v>
      </c>
      <c r="M12" s="28">
        <v>20060</v>
      </c>
      <c r="N12" s="56"/>
      <c r="O12" s="79"/>
      <c r="P12" s="57">
        <f t="shared" si="0"/>
        <v>100300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19345</v>
      </c>
      <c r="J13" s="58">
        <v>0.60007182598522657</v>
      </c>
      <c r="K13" s="28">
        <v>7736.61</v>
      </c>
      <c r="L13" s="28">
        <v>7736.61</v>
      </c>
      <c r="M13" s="28">
        <v>23209.83</v>
      </c>
      <c r="N13" s="56"/>
      <c r="O13" s="79"/>
      <c r="P13" s="57">
        <f t="shared" si="0"/>
        <v>116049.15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13329</v>
      </c>
      <c r="J14" s="58">
        <v>0.50495468922136533</v>
      </c>
      <c r="K14" s="28">
        <v>6598.46</v>
      </c>
      <c r="L14" s="28">
        <v>6598.46</v>
      </c>
      <c r="M14" s="28">
        <v>26393.84</v>
      </c>
      <c r="N14" s="56"/>
      <c r="O14" s="79"/>
      <c r="P14" s="57">
        <f t="shared" si="0"/>
        <v>131969.20000000001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12595</v>
      </c>
      <c r="J15" s="58">
        <v>0.43964062597939874</v>
      </c>
      <c r="K15" s="28">
        <v>7057.73</v>
      </c>
      <c r="L15" s="28">
        <v>7057.73</v>
      </c>
      <c r="M15" s="28">
        <v>63519.57</v>
      </c>
      <c r="N15" s="56"/>
      <c r="O15" s="79"/>
      <c r="P15" s="57">
        <f t="shared" si="0"/>
        <v>317597.84999999998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44493</v>
      </c>
      <c r="J16" s="58">
        <v>0.38508004215920427</v>
      </c>
      <c r="K16" s="28">
        <v>27359.63</v>
      </c>
      <c r="L16" s="28">
        <v>27359.63</v>
      </c>
      <c r="M16" s="28">
        <v>82078.89</v>
      </c>
      <c r="N16" s="56"/>
      <c r="O16" s="79"/>
      <c r="P16" s="57">
        <f t="shared" si="0"/>
        <v>410394.45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24181</v>
      </c>
      <c r="J17" s="58">
        <v>0.4702929442211044</v>
      </c>
      <c r="K17" s="28">
        <v>12808.85</v>
      </c>
      <c r="L17" s="28">
        <v>12808.85</v>
      </c>
      <c r="M17" s="28">
        <v>12808.85</v>
      </c>
      <c r="N17" s="56"/>
      <c r="O17" s="79"/>
      <c r="P17" s="57">
        <f t="shared" si="0"/>
        <v>64044.25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23213</v>
      </c>
      <c r="J18" s="58">
        <v>0.64118962378159239</v>
      </c>
      <c r="K18" s="28">
        <v>8329.07</v>
      </c>
      <c r="L18" s="28">
        <v>8329.07</v>
      </c>
      <c r="M18" s="28">
        <v>33316.28</v>
      </c>
      <c r="N18" s="56"/>
      <c r="O18" s="79"/>
      <c r="P18" s="57">
        <f t="shared" si="0"/>
        <v>166581.4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7351</v>
      </c>
      <c r="J19" s="58">
        <v>0.62893355003615681</v>
      </c>
      <c r="K19" s="28">
        <v>2727.71</v>
      </c>
      <c r="L19" s="28">
        <v>2727.71</v>
      </c>
      <c r="M19" s="28">
        <v>8183.13</v>
      </c>
      <c r="N19" s="56"/>
      <c r="O19" s="79"/>
      <c r="P19" s="57">
        <f t="shared" si="0"/>
        <v>40915.65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69253</v>
      </c>
      <c r="J20" s="58">
        <v>0.48438073364862783</v>
      </c>
      <c r="K20" s="28">
        <v>35708.18</v>
      </c>
      <c r="L20" s="28">
        <v>35708.18</v>
      </c>
      <c r="M20" s="28">
        <v>285665.44</v>
      </c>
      <c r="N20" s="56"/>
      <c r="O20" s="79"/>
      <c r="P20" s="57">
        <f t="shared" si="0"/>
        <v>1428327.2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24181</v>
      </c>
      <c r="J21" s="58">
        <v>0.39438123450556001</v>
      </c>
      <c r="K21" s="28">
        <v>14644.47</v>
      </c>
      <c r="L21" s="28">
        <v>14644.47</v>
      </c>
      <c r="M21" s="28">
        <v>29288.94</v>
      </c>
      <c r="N21" s="56"/>
      <c r="O21" s="79"/>
      <c r="P21" s="57">
        <f t="shared" si="0"/>
        <v>146444.70000000001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112579</v>
      </c>
      <c r="J22" s="58">
        <v>0.51450236816158568</v>
      </c>
      <c r="K22" s="28">
        <v>54656.84</v>
      </c>
      <c r="L22" s="28">
        <v>54656.84</v>
      </c>
      <c r="M22" s="28">
        <v>109313.68</v>
      </c>
      <c r="N22" s="56"/>
      <c r="O22" s="79"/>
      <c r="P22" s="57">
        <f t="shared" si="0"/>
        <v>546568.4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32887</v>
      </c>
      <c r="J23" s="58">
        <v>0.49304466810593855</v>
      </c>
      <c r="K23" s="28">
        <v>16672.240000000002</v>
      </c>
      <c r="L23" s="28">
        <v>16672.240000000002</v>
      </c>
      <c r="M23" s="28">
        <v>133377.92000000001</v>
      </c>
      <c r="N23" s="56"/>
      <c r="O23" s="79"/>
      <c r="P23" s="57">
        <f t="shared" si="0"/>
        <v>666889.6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29496</v>
      </c>
      <c r="J24" s="58">
        <v>0.1416954306025438</v>
      </c>
      <c r="K24" s="28">
        <v>25316.55</v>
      </c>
      <c r="L24" s="28">
        <v>25316.55</v>
      </c>
      <c r="M24" s="28">
        <v>151899.29999999999</v>
      </c>
      <c r="N24" s="56"/>
      <c r="O24" s="79"/>
      <c r="P24" s="57">
        <f t="shared" si="0"/>
        <v>759496.5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22246</v>
      </c>
      <c r="J25" s="58">
        <v>0.42417541651485541</v>
      </c>
      <c r="K25" s="28">
        <v>12809.79</v>
      </c>
      <c r="L25" s="28">
        <v>12809.79</v>
      </c>
      <c r="M25" s="28">
        <v>51239.16</v>
      </c>
      <c r="N25" s="56"/>
      <c r="O25" s="79"/>
      <c r="P25" s="57">
        <f t="shared" si="0"/>
        <v>256195.8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11978</v>
      </c>
      <c r="J26" s="58">
        <v>0.4262540974242251</v>
      </c>
      <c r="K26" s="28">
        <v>6872.33</v>
      </c>
      <c r="L26" s="28">
        <v>6872.33</v>
      </c>
      <c r="M26" s="28">
        <v>41233.980000000003</v>
      </c>
      <c r="N26" s="56"/>
      <c r="O26" s="79"/>
      <c r="P26" s="57">
        <f t="shared" si="0"/>
        <v>206169.9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12575</v>
      </c>
      <c r="J27" s="58">
        <v>0.45243904991105993</v>
      </c>
      <c r="K27" s="28">
        <v>6885.58</v>
      </c>
      <c r="L27" s="28">
        <v>6885.58</v>
      </c>
      <c r="M27" s="28">
        <v>55084.639999999999</v>
      </c>
      <c r="N27" s="56"/>
      <c r="O27" s="79"/>
      <c r="P27" s="57">
        <f t="shared" si="0"/>
        <v>275423.2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9673</v>
      </c>
      <c r="J28" s="58">
        <v>0.56170436429127191</v>
      </c>
      <c r="K28" s="28">
        <v>4239.63</v>
      </c>
      <c r="L28" s="28">
        <v>4239.63</v>
      </c>
      <c r="M28" s="28">
        <v>33917.040000000001</v>
      </c>
      <c r="N28" s="56"/>
      <c r="O28" s="79"/>
      <c r="P28" s="57">
        <f t="shared" si="0"/>
        <v>169585.2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11994</v>
      </c>
      <c r="J29" s="58">
        <v>0.73122561280640319</v>
      </c>
      <c r="K29" s="28">
        <v>3223.68</v>
      </c>
      <c r="L29" s="28">
        <v>3223.68</v>
      </c>
      <c r="M29" s="28">
        <v>9671.0400000000009</v>
      </c>
      <c r="N29" s="56"/>
      <c r="O29" s="79"/>
      <c r="P29" s="57">
        <f t="shared" si="0"/>
        <v>48355.199999999997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1161</v>
      </c>
      <c r="J30" s="58">
        <v>0.5293712316968131</v>
      </c>
      <c r="K30" s="28">
        <v>546.4</v>
      </c>
      <c r="L30" s="28">
        <v>546.4</v>
      </c>
      <c r="M30" s="28">
        <v>2732</v>
      </c>
      <c r="N30" s="56"/>
      <c r="O30" s="79"/>
      <c r="P30" s="57">
        <f t="shared" si="0"/>
        <v>13660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1547</v>
      </c>
      <c r="J31" s="58">
        <v>0.77135508454393897</v>
      </c>
      <c r="K31" s="28">
        <v>353.71</v>
      </c>
      <c r="L31" s="28">
        <v>353.71</v>
      </c>
      <c r="M31" s="28">
        <v>1768.55</v>
      </c>
      <c r="N31" s="56"/>
      <c r="O31" s="79"/>
      <c r="P31" s="57">
        <f t="shared" si="0"/>
        <v>8842.75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5206</v>
      </c>
      <c r="J32" s="58">
        <v>0.33251430535616794</v>
      </c>
      <c r="K32" s="28">
        <v>3474.93</v>
      </c>
      <c r="L32" s="28">
        <v>3474.93</v>
      </c>
      <c r="M32" s="28">
        <v>17374.650000000001</v>
      </c>
      <c r="N32" s="56"/>
      <c r="O32" s="79"/>
      <c r="P32" s="57">
        <f t="shared" si="0"/>
        <v>86873.25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4836</v>
      </c>
      <c r="J33" s="58">
        <v>0.66861172783074296</v>
      </c>
      <c r="K33" s="28">
        <v>1602.59</v>
      </c>
      <c r="L33" s="28">
        <v>1602.59</v>
      </c>
      <c r="M33" s="28">
        <v>8012.95</v>
      </c>
      <c r="N33" s="56"/>
      <c r="O33" s="79"/>
      <c r="P33" s="57">
        <f t="shared" si="0"/>
        <v>40064.75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11842</v>
      </c>
      <c r="J34" s="58">
        <v>0.55359532084729635</v>
      </c>
      <c r="K34" s="28">
        <v>5286.32</v>
      </c>
      <c r="L34" s="28">
        <v>5286.32</v>
      </c>
      <c r="M34" s="28">
        <v>42290.559999999998</v>
      </c>
      <c r="N34" s="56"/>
      <c r="O34" s="79"/>
      <c r="P34" s="57">
        <f t="shared" si="0"/>
        <v>211452.79999999999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4836</v>
      </c>
      <c r="J35" s="58">
        <v>0.39435287971790517</v>
      </c>
      <c r="K35" s="28">
        <v>2928.91</v>
      </c>
      <c r="L35" s="28">
        <v>2928.91</v>
      </c>
      <c r="M35" s="28">
        <v>23431.279999999999</v>
      </c>
      <c r="N35" s="56"/>
      <c r="O35" s="79"/>
      <c r="P35" s="57">
        <f t="shared" si="0"/>
        <v>117156.4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29538</v>
      </c>
      <c r="J36" s="58">
        <v>0.56798699979687184</v>
      </c>
      <c r="K36" s="28">
        <v>12760.8</v>
      </c>
      <c r="L36" s="28">
        <v>12760.8</v>
      </c>
      <c r="M36" s="28">
        <v>12760.8</v>
      </c>
      <c r="N36" s="56"/>
      <c r="O36" s="79"/>
      <c r="P36" s="57">
        <f t="shared" si="0"/>
        <v>63804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31919</v>
      </c>
      <c r="J37" s="58">
        <v>0.61806817469766284</v>
      </c>
      <c r="K37" s="28">
        <v>12190.88</v>
      </c>
      <c r="L37" s="28">
        <v>12190.88</v>
      </c>
      <c r="M37" s="28">
        <v>36572.639999999999</v>
      </c>
      <c r="N37" s="56"/>
      <c r="O37" s="79"/>
      <c r="P37" s="57">
        <f t="shared" si="0"/>
        <v>182863.2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929</v>
      </c>
      <c r="J38" s="58">
        <v>0.45920344456404738</v>
      </c>
      <c r="K38" s="28">
        <v>502.4</v>
      </c>
      <c r="L38" s="28">
        <v>502.4</v>
      </c>
      <c r="M38" s="28">
        <v>20096</v>
      </c>
      <c r="N38" s="56"/>
      <c r="O38" s="79"/>
      <c r="P38" s="57">
        <f t="shared" si="0"/>
        <v>100480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1044</v>
      </c>
      <c r="J39" s="58">
        <v>0.39397459165154264</v>
      </c>
      <c r="K39" s="28">
        <v>632.69000000000005</v>
      </c>
      <c r="L39" s="28">
        <v>632.69000000000005</v>
      </c>
      <c r="M39" s="28">
        <v>12653.8</v>
      </c>
      <c r="N39" s="56"/>
      <c r="O39" s="79"/>
      <c r="P39" s="57">
        <f t="shared" si="0"/>
        <v>63269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1044</v>
      </c>
      <c r="J40" s="58">
        <v>0.39397459165154264</v>
      </c>
      <c r="K40" s="28">
        <v>632.69000000000005</v>
      </c>
      <c r="L40" s="28">
        <v>632.69000000000005</v>
      </c>
      <c r="M40" s="28">
        <v>12653.8</v>
      </c>
      <c r="N40" s="56"/>
      <c r="O40" s="79"/>
      <c r="P40" s="57">
        <f t="shared" si="0"/>
        <v>63269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5106</v>
      </c>
      <c r="J41" s="58">
        <v>0.6643898818727193</v>
      </c>
      <c r="K41" s="28">
        <v>1713.63</v>
      </c>
      <c r="L41" s="28">
        <v>1713.63</v>
      </c>
      <c r="M41" s="28">
        <v>34272.6</v>
      </c>
      <c r="N41" s="56"/>
      <c r="O41" s="79"/>
      <c r="P41" s="57">
        <f t="shared" si="0"/>
        <v>171363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5106</v>
      </c>
      <c r="J42" s="58">
        <v>0.6643898818727193</v>
      </c>
      <c r="K42" s="28">
        <v>1713.63</v>
      </c>
      <c r="L42" s="28">
        <v>1713.63</v>
      </c>
      <c r="M42" s="28">
        <v>51408.9</v>
      </c>
      <c r="N42" s="56"/>
      <c r="O42" s="79"/>
      <c r="P42" s="57">
        <f t="shared" si="0"/>
        <v>257044.5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8067</v>
      </c>
      <c r="J43" s="58">
        <v>0.75117496232213099</v>
      </c>
      <c r="K43" s="28">
        <v>2007.27</v>
      </c>
      <c r="L43" s="28">
        <v>2007.27</v>
      </c>
      <c r="M43" s="28">
        <v>80290.8</v>
      </c>
      <c r="N43" s="56"/>
      <c r="O43" s="79"/>
      <c r="P43" s="57">
        <f t="shared" si="0"/>
        <v>401454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4592</v>
      </c>
      <c r="J44" s="58">
        <v>0.32817073170731709</v>
      </c>
      <c r="K44" s="28">
        <v>3085.04</v>
      </c>
      <c r="L44" s="28">
        <v>3085.04</v>
      </c>
      <c r="M44" s="28">
        <v>12340.16</v>
      </c>
      <c r="N44" s="56"/>
      <c r="O44" s="79"/>
      <c r="P44" s="57">
        <f t="shared" si="0"/>
        <v>61700.800000000003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4747</v>
      </c>
      <c r="J45" s="58">
        <v>0.22866563924029576</v>
      </c>
      <c r="K45" s="28">
        <v>3661.52</v>
      </c>
      <c r="L45" s="28">
        <v>3661.52</v>
      </c>
      <c r="M45" s="28">
        <v>29292.16</v>
      </c>
      <c r="N45" s="56"/>
      <c r="O45" s="79"/>
      <c r="P45" s="57">
        <f t="shared" si="0"/>
        <v>146460.79999999999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4836</v>
      </c>
      <c r="J46" s="58">
        <v>0.39435287971790517</v>
      </c>
      <c r="K46" s="28">
        <v>2928.91</v>
      </c>
      <c r="L46" s="28">
        <v>2928.91</v>
      </c>
      <c r="M46" s="28">
        <v>23431.279999999999</v>
      </c>
      <c r="N46" s="56"/>
      <c r="O46" s="79"/>
      <c r="P46" s="57">
        <f t="shared" si="0"/>
        <v>117156.4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15050</v>
      </c>
      <c r="J47" s="58">
        <v>0.50717258261933895</v>
      </c>
      <c r="K47" s="28">
        <v>7417.05</v>
      </c>
      <c r="L47" s="28">
        <v>7417.05</v>
      </c>
      <c r="M47" s="28">
        <v>445023</v>
      </c>
      <c r="N47" s="56"/>
      <c r="O47" s="79"/>
      <c r="P47" s="57">
        <f t="shared" si="0"/>
        <v>2225115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43077</v>
      </c>
      <c r="J48" s="58">
        <v>0.53415976042899915</v>
      </c>
      <c r="K48" s="28">
        <v>20067</v>
      </c>
      <c r="L48" s="28">
        <v>20067</v>
      </c>
      <c r="M48" s="28">
        <v>1204020</v>
      </c>
      <c r="N48" s="56"/>
      <c r="O48" s="79"/>
      <c r="P48" s="57">
        <f t="shared" si="0"/>
        <v>6020100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10014</v>
      </c>
      <c r="J49" s="58">
        <v>0.57908927501497898</v>
      </c>
      <c r="K49" s="28">
        <v>4215</v>
      </c>
      <c r="L49" s="28">
        <v>4215</v>
      </c>
      <c r="M49" s="28">
        <v>210750</v>
      </c>
      <c r="N49" s="56"/>
      <c r="O49" s="79"/>
      <c r="P49" s="57">
        <f t="shared" si="0"/>
        <v>1053750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10639</v>
      </c>
      <c r="J50" s="58">
        <v>0.40931948491399572</v>
      </c>
      <c r="K50" s="28">
        <v>6284.25</v>
      </c>
      <c r="L50" s="28">
        <v>6284.25</v>
      </c>
      <c r="M50" s="28">
        <v>314212.5</v>
      </c>
      <c r="N50" s="56"/>
      <c r="O50" s="79"/>
      <c r="P50" s="57">
        <f t="shared" si="0"/>
        <v>1571062.5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5631</v>
      </c>
      <c r="J51" s="58">
        <v>0.39434820402097398</v>
      </c>
      <c r="K51" s="28">
        <v>3410.43</v>
      </c>
      <c r="L51" s="28">
        <v>3410.43</v>
      </c>
      <c r="M51" s="28">
        <v>23873.01</v>
      </c>
      <c r="N51" s="56"/>
      <c r="O51" s="79"/>
      <c r="P51" s="57">
        <f t="shared" si="0"/>
        <v>119365.05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5765</v>
      </c>
      <c r="J52" s="58">
        <v>0.45882868489523893</v>
      </c>
      <c r="K52" s="28">
        <v>3119.85</v>
      </c>
      <c r="L52" s="28">
        <v>3119.85</v>
      </c>
      <c r="M52" s="28">
        <v>9359.5499999999993</v>
      </c>
      <c r="N52" s="56"/>
      <c r="O52" s="79"/>
      <c r="P52" s="57">
        <f t="shared" si="0"/>
        <v>46797.75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33368</v>
      </c>
      <c r="J53" s="58">
        <v>0.27828010448081358</v>
      </c>
      <c r="K53" s="28">
        <v>24082.35</v>
      </c>
      <c r="L53" s="28">
        <v>24082.35</v>
      </c>
      <c r="M53" s="28">
        <v>120411.75</v>
      </c>
      <c r="N53" s="56"/>
      <c r="O53" s="79"/>
      <c r="P53" s="57">
        <f t="shared" si="0"/>
        <v>602058.75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42672</v>
      </c>
      <c r="J54" s="58">
        <v>0.63477275866832439</v>
      </c>
      <c r="K54" s="28">
        <v>15584.98</v>
      </c>
      <c r="L54" s="28">
        <v>15584.98</v>
      </c>
      <c r="M54" s="28">
        <v>935098.8</v>
      </c>
      <c r="N54" s="56"/>
      <c r="O54" s="79"/>
      <c r="P54" s="57">
        <f t="shared" si="0"/>
        <v>4675494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9973</v>
      </c>
      <c r="J55" s="58">
        <v>0.36889601925198034</v>
      </c>
      <c r="K55" s="28">
        <v>6294</v>
      </c>
      <c r="L55" s="28">
        <v>6294</v>
      </c>
      <c r="M55" s="28">
        <v>125880</v>
      </c>
      <c r="N55" s="56"/>
      <c r="O55" s="79"/>
      <c r="P55" s="57">
        <f t="shared" si="0"/>
        <v>629400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4225</v>
      </c>
      <c r="J56" s="58">
        <v>0.71490999688570533</v>
      </c>
      <c r="K56" s="28">
        <v>1204.51</v>
      </c>
      <c r="L56" s="28">
        <v>1204.51</v>
      </c>
      <c r="M56" s="28">
        <v>48180.4</v>
      </c>
      <c r="N56" s="56"/>
      <c r="O56" s="79"/>
      <c r="P56" s="57">
        <f t="shared" si="0"/>
        <v>240902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9698</v>
      </c>
      <c r="J57" s="58">
        <v>0.21826399366119981</v>
      </c>
      <c r="K57" s="28">
        <v>7581.28</v>
      </c>
      <c r="L57" s="28">
        <v>7581.28</v>
      </c>
      <c r="M57" s="28">
        <v>151625.60000000001</v>
      </c>
      <c r="N57" s="56"/>
      <c r="O57" s="79"/>
      <c r="P57" s="57">
        <f t="shared" si="0"/>
        <v>758128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7739</v>
      </c>
      <c r="J58" s="58">
        <v>0.63920865608911792</v>
      </c>
      <c r="K58" s="28">
        <v>2792.16</v>
      </c>
      <c r="L58" s="28">
        <v>2792.16</v>
      </c>
      <c r="M58" s="28">
        <v>195451.2</v>
      </c>
      <c r="N58" s="56"/>
      <c r="O58" s="79"/>
      <c r="P58" s="57">
        <f t="shared" si="0"/>
        <v>977256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12575</v>
      </c>
      <c r="J59" s="58">
        <v>0.41299236161975511</v>
      </c>
      <c r="K59" s="28">
        <v>7381.62</v>
      </c>
      <c r="L59" s="28">
        <v>7381.62</v>
      </c>
      <c r="M59" s="28">
        <v>184540.5</v>
      </c>
      <c r="N59" s="56"/>
      <c r="O59" s="79"/>
      <c r="P59" s="57">
        <f t="shared" si="0"/>
        <v>922702.5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11242</v>
      </c>
      <c r="J60" s="58">
        <v>0.64926001179786319</v>
      </c>
      <c r="K60" s="28">
        <v>3943.02</v>
      </c>
      <c r="L60" s="28">
        <v>3943.02</v>
      </c>
      <c r="M60" s="28">
        <v>98575.5</v>
      </c>
      <c r="N60" s="56"/>
      <c r="O60" s="79"/>
      <c r="P60" s="57">
        <f t="shared" si="0"/>
        <v>492877.5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16256</v>
      </c>
      <c r="J61" s="58">
        <v>0.29380996166597589</v>
      </c>
      <c r="K61" s="28">
        <v>11479.83</v>
      </c>
      <c r="L61" s="28">
        <v>11479.83</v>
      </c>
      <c r="M61" s="28">
        <v>344394.9</v>
      </c>
      <c r="N61" s="56"/>
      <c r="O61" s="79"/>
      <c r="P61" s="57">
        <f t="shared" si="0"/>
        <v>1721974.5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59700</v>
      </c>
      <c r="J62" s="58">
        <v>0.51570483998942074</v>
      </c>
      <c r="K62" s="28">
        <v>28912.42</v>
      </c>
      <c r="L62" s="28">
        <v>28912.42</v>
      </c>
      <c r="M62" s="28">
        <v>86737.26</v>
      </c>
      <c r="N62" s="56"/>
      <c r="O62" s="79"/>
      <c r="P62" s="57">
        <f t="shared" si="0"/>
        <v>433686.3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3706</v>
      </c>
      <c r="J63" s="58">
        <v>0.30446672536711444</v>
      </c>
      <c r="K63" s="28">
        <v>2577.65</v>
      </c>
      <c r="L63" s="28">
        <v>2577.65</v>
      </c>
      <c r="M63" s="28">
        <v>2577.65</v>
      </c>
      <c r="N63" s="56"/>
      <c r="O63" s="79"/>
      <c r="P63" s="57">
        <f t="shared" si="0"/>
        <v>12888.25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5770</v>
      </c>
      <c r="J64" s="58">
        <v>0.37109915169205504</v>
      </c>
      <c r="K64" s="28">
        <v>3628.76</v>
      </c>
      <c r="L64" s="28">
        <v>3628.76</v>
      </c>
      <c r="M64" s="28">
        <v>3628.76</v>
      </c>
      <c r="N64" s="56"/>
      <c r="O64" s="79"/>
      <c r="P64" s="57">
        <f t="shared" si="0"/>
        <v>18143.8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607</v>
      </c>
      <c r="J65" s="58">
        <v>0.5253654729905487</v>
      </c>
      <c r="K65" s="28">
        <v>288.10000000000002</v>
      </c>
      <c r="L65" s="28">
        <v>288.10000000000002</v>
      </c>
      <c r="M65" s="28">
        <v>28810</v>
      </c>
      <c r="N65" s="56"/>
      <c r="O65" s="79"/>
      <c r="P65" s="57">
        <f t="shared" si="0"/>
        <v>144050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3170</v>
      </c>
      <c r="J66" s="58">
        <v>0.45235928939066911</v>
      </c>
      <c r="K66" s="28">
        <v>1736.02</v>
      </c>
      <c r="L66" s="28">
        <v>1736.02</v>
      </c>
      <c r="M66" s="28">
        <v>173602</v>
      </c>
      <c r="N66" s="56"/>
      <c r="O66" s="79"/>
      <c r="P66" s="57">
        <f t="shared" si="0"/>
        <v>868010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5980</v>
      </c>
      <c r="J67" s="58">
        <v>0.85388311916916038</v>
      </c>
      <c r="K67" s="28">
        <v>873.78</v>
      </c>
      <c r="L67" s="28">
        <v>873.78</v>
      </c>
      <c r="M67" s="28">
        <v>5242.68</v>
      </c>
      <c r="N67" s="56"/>
      <c r="O67" s="79"/>
      <c r="P67" s="57">
        <f t="shared" si="0"/>
        <v>26213.4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980</v>
      </c>
      <c r="J68" s="58">
        <v>0.08</v>
      </c>
      <c r="K68" s="28">
        <v>901.6</v>
      </c>
      <c r="L68" s="28">
        <v>901.6</v>
      </c>
      <c r="M68" s="28">
        <v>7212.8</v>
      </c>
      <c r="N68" s="56"/>
      <c r="O68" s="79"/>
      <c r="P68" s="57">
        <f t="shared" si="0"/>
        <v>36064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34662</v>
      </c>
      <c r="J69" s="58">
        <v>0.73593560671628877</v>
      </c>
      <c r="K69" s="28">
        <v>9153</v>
      </c>
      <c r="L69" s="28">
        <v>9153</v>
      </c>
      <c r="M69" s="28">
        <v>36612</v>
      </c>
      <c r="N69" s="56"/>
      <c r="O69" s="79"/>
      <c r="P69" s="57">
        <f t="shared" si="0"/>
        <v>183060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19345</v>
      </c>
      <c r="J70" s="58">
        <v>0.88722667355905915</v>
      </c>
      <c r="K70" s="28">
        <v>2181.6</v>
      </c>
      <c r="L70" s="28">
        <v>2181.6</v>
      </c>
      <c r="M70" s="28">
        <v>2181.6</v>
      </c>
      <c r="N70" s="56"/>
      <c r="O70" s="79"/>
      <c r="P70" s="57">
        <f t="shared" ref="P70:P77" si="1">ROUND(H70*M70,2)</f>
        <v>10908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54185</v>
      </c>
      <c r="J71" s="58">
        <v>0.78907815816185289</v>
      </c>
      <c r="K71" s="28">
        <v>11428.8</v>
      </c>
      <c r="L71" s="28">
        <v>11428.8</v>
      </c>
      <c r="M71" s="28">
        <v>11428.8</v>
      </c>
      <c r="N71" s="56"/>
      <c r="O71" s="79"/>
      <c r="P71" s="57">
        <f t="shared" si="1"/>
        <v>57144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16199</v>
      </c>
      <c r="J72" s="58">
        <v>0.78808568430150006</v>
      </c>
      <c r="K72" s="28">
        <v>3432.8</v>
      </c>
      <c r="L72" s="28">
        <v>3432.8</v>
      </c>
      <c r="M72" s="28">
        <v>3432.8</v>
      </c>
      <c r="N72" s="56"/>
      <c r="O72" s="79"/>
      <c r="P72" s="57">
        <f t="shared" si="1"/>
        <v>17164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180470</v>
      </c>
      <c r="J73" s="58">
        <v>0.89974926580595116</v>
      </c>
      <c r="K73" s="28">
        <v>18092.25</v>
      </c>
      <c r="L73" s="28">
        <v>18092.25</v>
      </c>
      <c r="M73" s="28">
        <v>54276.75</v>
      </c>
      <c r="N73" s="56"/>
      <c r="O73" s="79"/>
      <c r="P73" s="57">
        <f t="shared" si="1"/>
        <v>271383.75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412034</v>
      </c>
      <c r="J74" s="58">
        <v>0.97481372896411456</v>
      </c>
      <c r="K74" s="28">
        <v>10377.6</v>
      </c>
      <c r="L74" s="28">
        <v>10377.6</v>
      </c>
      <c r="M74" s="28">
        <v>10377.6</v>
      </c>
      <c r="N74" s="56"/>
      <c r="O74" s="79"/>
      <c r="P74" s="57">
        <f t="shared" si="1"/>
        <v>51888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274044</v>
      </c>
      <c r="J75" s="58">
        <v>0.89727470771117046</v>
      </c>
      <c r="K75" s="28">
        <v>28151.25</v>
      </c>
      <c r="L75" s="28">
        <v>28151.25</v>
      </c>
      <c r="M75" s="28">
        <v>28151.25</v>
      </c>
      <c r="N75" s="56"/>
      <c r="O75" s="79"/>
      <c r="P75" s="57">
        <f t="shared" si="1"/>
        <v>140756.25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227938</v>
      </c>
      <c r="J76" s="58">
        <v>0.70028033939053602</v>
      </c>
      <c r="K76" s="28">
        <v>68317.5</v>
      </c>
      <c r="L76" s="28">
        <v>68317.5</v>
      </c>
      <c r="M76" s="28">
        <v>136635</v>
      </c>
      <c r="N76" s="56"/>
      <c r="O76" s="79"/>
      <c r="P76" s="57">
        <f t="shared" si="1"/>
        <v>683175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310315</v>
      </c>
      <c r="J77" s="58">
        <v>0.75641042166830474</v>
      </c>
      <c r="K77" s="28">
        <v>75589.5</v>
      </c>
      <c r="L77" s="28">
        <v>75589.5</v>
      </c>
      <c r="M77" s="28">
        <v>75589.5</v>
      </c>
      <c r="N77" s="56"/>
      <c r="O77" s="79"/>
      <c r="P77" s="57">
        <f t="shared" si="1"/>
        <v>377947.5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142366072.15000001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14236607.220000001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2704955.37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159307634.74000001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75"/>
      <c r="O86" s="51"/>
      <c r="P86" s="51"/>
    </row>
    <row r="87" spans="1:1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9" priority="2" operator="equal">
      <formula>0</formula>
    </cfRule>
  </conditionalFormatting>
  <conditionalFormatting sqref="P78">
    <cfRule type="expression" dxfId="8" priority="9">
      <formula>ISERROR($G79)</formula>
    </cfRule>
  </conditionalFormatting>
  <conditionalFormatting sqref="P80">
    <cfRule type="expression" dxfId="7" priority="6">
      <formula>ISERROR($J78)</formula>
    </cfRule>
  </conditionalFormatting>
  <conditionalFormatting sqref="P80:P83">
    <cfRule type="expression" dxfId="6" priority="1">
      <formula>ISERROR($Q80)</formula>
    </cfRule>
  </conditionalFormatting>
  <conditionalFormatting sqref="P83">
    <cfRule type="expression" dxfId="5" priority="8">
      <formula>ISERROR($J84)</formula>
    </cfRule>
  </conditionalFormatting>
  <dataValidations count="9">
    <dataValidation type="decimal" allowBlank="1" showInputMessage="1" showErrorMessage="1" sqref="F83" xr:uid="{471C9193-2A51-475E-A9F7-C417340C2EA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F35B3301-EC4B-40A4-B0CD-8587954C993C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8FF5B3FF-2A06-4F64-AAFF-89DFFC8A7ECB}">
      <formula1>XFD6</formula1>
    </dataValidation>
    <dataValidation operator="greaterThanOrEqual" allowBlank="1" showInputMessage="1" showErrorMessage="1" sqref="J8:J77" xr:uid="{91532864-83E1-494A-94DC-5CA31D8120DA}"/>
    <dataValidation type="decimal" allowBlank="1" showInputMessage="1" showErrorMessage="1" errorTitle="Error" error="Mayor a 1" sqref="P78:P79" xr:uid="{E5CF748F-25FC-4CD8-973D-9F41FA79255D}">
      <formula1>0.011</formula1>
      <formula2>AF81</formula2>
    </dataValidation>
    <dataValidation type="decimal" operator="greaterThan" allowBlank="1" showInputMessage="1" showErrorMessage="1" sqref="N6:O77" xr:uid="{D37873CE-B820-42DC-BED6-0D84849B9481}">
      <formula1>0</formula1>
    </dataValidation>
    <dataValidation type="decimal" allowBlank="1" showInputMessage="1" showErrorMessage="1" errorTitle="Error" error="Mayor a 1" promptTitle="Porcentaje de AIU" prompt="Mayor a 1" sqref="M78" xr:uid="{E589A9BD-E3B9-4F55-B62D-0B6ADB3BAD3B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F541FB7C-865E-4293-B830-2B18C32CE1C6}">
      <formula1>0.011</formula1>
      <formula2>R81</formula2>
    </dataValidation>
    <dataValidation type="list" allowBlank="1" showInputMessage="1" showErrorMessage="1" sqref="C2" xr:uid="{FF62682D-13C7-4C48-8717-AAED3F991C83}">
      <formula1>INDIRECT("regioncobertura"&amp;$D$3)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DDCB-5AEA-474F-B615-CC24B472348D}">
  <dimension ref="A1:P85"/>
  <sheetViews>
    <sheetView topLeftCell="A72" workbookViewId="0">
      <selection activeCell="Q5" sqref="Q5"/>
    </sheetView>
  </sheetViews>
  <sheetFormatPr baseColWidth="10" defaultRowHeight="15"/>
  <cols>
    <col min="13" max="13" width="11.85546875" bestFit="1" customWidth="1"/>
    <col min="16" max="16" width="17.7109375" bestFit="1" customWidth="1"/>
  </cols>
  <sheetData>
    <row r="1" spans="1:16" ht="25.5">
      <c r="A1" s="118" t="s">
        <v>429</v>
      </c>
      <c r="B1" s="119"/>
      <c r="C1" s="120">
        <f>'[11]Solicitud de Cotización General'!G7</f>
        <v>0</v>
      </c>
      <c r="D1" s="121"/>
    </row>
    <row r="2" spans="1:16" ht="25.5">
      <c r="A2" s="52" t="s">
        <v>430</v>
      </c>
      <c r="B2" s="53"/>
      <c r="C2" s="122" t="s">
        <v>389</v>
      </c>
      <c r="D2" s="123"/>
      <c r="E2" s="123"/>
      <c r="F2" s="123"/>
      <c r="G2" s="123"/>
      <c r="H2" s="123"/>
      <c r="I2" s="123"/>
      <c r="J2" s="123"/>
      <c r="K2" s="123"/>
      <c r="L2" s="124"/>
      <c r="M2" s="51"/>
      <c r="N2" s="51"/>
      <c r="O2" s="51"/>
      <c r="P2" s="51"/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125" t="s">
        <v>431</v>
      </c>
      <c r="B4" s="125"/>
      <c r="C4" s="125"/>
      <c r="D4" s="125"/>
      <c r="E4" s="125"/>
      <c r="F4" s="125"/>
      <c r="G4" s="125"/>
      <c r="H4" s="126"/>
      <c r="I4" s="127" t="s">
        <v>432</v>
      </c>
      <c r="J4" s="125"/>
      <c r="K4" s="125"/>
      <c r="L4" s="125"/>
      <c r="M4" s="125"/>
      <c r="N4" s="125"/>
      <c r="O4" s="125"/>
      <c r="P4" s="125"/>
    </row>
    <row r="5" spans="1:16" ht="72">
      <c r="A5" s="54" t="s">
        <v>433</v>
      </c>
      <c r="B5" s="54" t="s">
        <v>434</v>
      </c>
      <c r="C5" s="54" t="s">
        <v>435</v>
      </c>
      <c r="D5" s="54" t="s">
        <v>436</v>
      </c>
      <c r="E5" s="54" t="s">
        <v>437</v>
      </c>
      <c r="F5" s="54" t="s">
        <v>438</v>
      </c>
      <c r="G5" s="54" t="s">
        <v>439</v>
      </c>
      <c r="H5" s="54" t="s">
        <v>440</v>
      </c>
      <c r="I5" s="54" t="s">
        <v>441</v>
      </c>
      <c r="J5" s="54" t="s">
        <v>442</v>
      </c>
      <c r="K5" s="54" t="s">
        <v>443</v>
      </c>
      <c r="L5" s="54" t="s">
        <v>444</v>
      </c>
      <c r="M5" s="54" t="s">
        <v>445</v>
      </c>
      <c r="N5" s="54" t="s">
        <v>446</v>
      </c>
      <c r="O5" s="54" t="s">
        <v>447</v>
      </c>
      <c r="P5" s="54" t="s">
        <v>448</v>
      </c>
    </row>
    <row r="6" spans="1:16" ht="36">
      <c r="A6" s="24">
        <v>1</v>
      </c>
      <c r="B6" s="24" t="s">
        <v>449</v>
      </c>
      <c r="C6" s="24" t="s">
        <v>5</v>
      </c>
      <c r="D6" s="24" t="s">
        <v>5</v>
      </c>
      <c r="E6" s="24" t="s">
        <v>450</v>
      </c>
      <c r="F6" s="24">
        <v>6</v>
      </c>
      <c r="G6" s="24" t="s">
        <v>451</v>
      </c>
      <c r="H6" s="24">
        <v>5</v>
      </c>
      <c r="I6" s="28">
        <v>2701112</v>
      </c>
      <c r="J6" s="55">
        <v>0</v>
      </c>
      <c r="K6" s="28">
        <v>2701112</v>
      </c>
      <c r="L6" s="28">
        <v>2701112</v>
      </c>
      <c r="M6" s="28">
        <v>16206672</v>
      </c>
      <c r="N6" s="56"/>
      <c r="O6" s="79"/>
      <c r="P6" s="57">
        <f t="shared" ref="P6:P69" si="0">ROUND(H6*M6,2)</f>
        <v>81033360</v>
      </c>
    </row>
    <row r="7" spans="1:16" ht="72">
      <c r="A7" s="24">
        <v>2</v>
      </c>
      <c r="B7" s="24" t="s">
        <v>449</v>
      </c>
      <c r="C7" s="24" t="s">
        <v>10</v>
      </c>
      <c r="D7" s="24" t="s">
        <v>10</v>
      </c>
      <c r="E7" s="24" t="s">
        <v>450</v>
      </c>
      <c r="F7" s="24">
        <v>2</v>
      </c>
      <c r="G7" s="24" t="s">
        <v>451</v>
      </c>
      <c r="H7" s="24">
        <v>5</v>
      </c>
      <c r="I7" s="28">
        <v>2705663</v>
      </c>
      <c r="J7" s="55">
        <v>0</v>
      </c>
      <c r="K7" s="28">
        <v>2705663</v>
      </c>
      <c r="L7" s="28">
        <v>2705663</v>
      </c>
      <c r="M7" s="28">
        <v>5411326</v>
      </c>
      <c r="N7" s="56"/>
      <c r="O7" s="79"/>
      <c r="P7" s="57">
        <f t="shared" si="0"/>
        <v>27056630</v>
      </c>
    </row>
    <row r="8" spans="1:16" ht="36">
      <c r="A8" s="24">
        <v>3</v>
      </c>
      <c r="B8" s="24" t="s">
        <v>452</v>
      </c>
      <c r="C8" s="24" t="s">
        <v>453</v>
      </c>
      <c r="D8" s="24" t="s">
        <v>453</v>
      </c>
      <c r="E8" s="24"/>
      <c r="F8" s="24">
        <v>5</v>
      </c>
      <c r="G8" s="24" t="s">
        <v>454</v>
      </c>
      <c r="H8" s="24">
        <v>5</v>
      </c>
      <c r="I8" s="28">
        <v>17556</v>
      </c>
      <c r="J8" s="58">
        <v>0.63701127999999996</v>
      </c>
      <c r="K8" s="28">
        <v>6372.63</v>
      </c>
      <c r="L8" s="28">
        <v>6372.63</v>
      </c>
      <c r="M8" s="28">
        <v>31863.15</v>
      </c>
      <c r="N8" s="56"/>
      <c r="O8" s="79"/>
      <c r="P8" s="57">
        <f t="shared" si="0"/>
        <v>159315.75</v>
      </c>
    </row>
    <row r="9" spans="1:16" ht="48">
      <c r="A9" s="24">
        <v>4</v>
      </c>
      <c r="B9" s="24" t="s">
        <v>452</v>
      </c>
      <c r="C9" s="24" t="s">
        <v>455</v>
      </c>
      <c r="D9" s="24" t="s">
        <v>455</v>
      </c>
      <c r="E9" s="24"/>
      <c r="F9" s="24">
        <v>4</v>
      </c>
      <c r="G9" s="24" t="s">
        <v>454</v>
      </c>
      <c r="H9" s="24">
        <v>5</v>
      </c>
      <c r="I9" s="28">
        <v>36413</v>
      </c>
      <c r="J9" s="58">
        <v>0.84378982999999996</v>
      </c>
      <c r="K9" s="28">
        <v>5688.08</v>
      </c>
      <c r="L9" s="28">
        <v>5688.08</v>
      </c>
      <c r="M9" s="28">
        <v>22752.32</v>
      </c>
      <c r="N9" s="56"/>
      <c r="O9" s="79"/>
      <c r="P9" s="57">
        <f t="shared" si="0"/>
        <v>113761.60000000001</v>
      </c>
    </row>
    <row r="10" spans="1:16" ht="36">
      <c r="A10" s="24">
        <v>5</v>
      </c>
      <c r="B10" s="24" t="s">
        <v>452</v>
      </c>
      <c r="C10" s="24" t="s">
        <v>456</v>
      </c>
      <c r="D10" s="24" t="s">
        <v>456</v>
      </c>
      <c r="E10" s="24"/>
      <c r="F10" s="24">
        <v>9</v>
      </c>
      <c r="G10" s="24" t="s">
        <v>454</v>
      </c>
      <c r="H10" s="24">
        <v>5</v>
      </c>
      <c r="I10" s="28">
        <v>19637</v>
      </c>
      <c r="J10" s="58">
        <v>0.68873759000000001</v>
      </c>
      <c r="K10" s="28">
        <v>6112.26</v>
      </c>
      <c r="L10" s="28">
        <v>6112.26</v>
      </c>
      <c r="M10" s="28">
        <v>55010.34</v>
      </c>
      <c r="N10" s="56"/>
      <c r="O10" s="79"/>
      <c r="P10" s="57">
        <f t="shared" si="0"/>
        <v>275051.7</v>
      </c>
    </row>
    <row r="11" spans="1:16" ht="36">
      <c r="A11" s="24">
        <v>6</v>
      </c>
      <c r="B11" s="24" t="s">
        <v>452</v>
      </c>
      <c r="C11" s="24" t="s">
        <v>457</v>
      </c>
      <c r="D11" s="24" t="s">
        <v>457</v>
      </c>
      <c r="E11" s="24"/>
      <c r="F11" s="24">
        <v>5</v>
      </c>
      <c r="G11" s="24" t="s">
        <v>454</v>
      </c>
      <c r="H11" s="24">
        <v>5</v>
      </c>
      <c r="I11" s="28">
        <v>23929</v>
      </c>
      <c r="J11" s="58">
        <v>0.67394416999999995</v>
      </c>
      <c r="K11" s="28">
        <v>7802.19</v>
      </c>
      <c r="L11" s="28">
        <v>7802.19</v>
      </c>
      <c r="M11" s="28">
        <v>39010.949999999997</v>
      </c>
      <c r="N11" s="56"/>
      <c r="O11" s="79"/>
      <c r="P11" s="57">
        <f t="shared" si="0"/>
        <v>195054.75</v>
      </c>
    </row>
    <row r="12" spans="1:16" ht="48">
      <c r="A12" s="24">
        <v>7</v>
      </c>
      <c r="B12" s="24" t="s">
        <v>452</v>
      </c>
      <c r="C12" s="24" t="s">
        <v>458</v>
      </c>
      <c r="D12" s="24" t="s">
        <v>458</v>
      </c>
      <c r="E12" s="24"/>
      <c r="F12" s="24">
        <v>5</v>
      </c>
      <c r="G12" s="24" t="s">
        <v>454</v>
      </c>
      <c r="H12" s="24">
        <v>5</v>
      </c>
      <c r="I12" s="28">
        <v>10404</v>
      </c>
      <c r="J12" s="58">
        <v>0.61486110999999999</v>
      </c>
      <c r="K12" s="28">
        <v>4006.99</v>
      </c>
      <c r="L12" s="28">
        <v>4006.99</v>
      </c>
      <c r="M12" s="28">
        <v>20034.95</v>
      </c>
      <c r="N12" s="56"/>
      <c r="O12" s="79"/>
      <c r="P12" s="57">
        <f t="shared" si="0"/>
        <v>100174.75</v>
      </c>
    </row>
    <row r="13" spans="1:16" ht="60">
      <c r="A13" s="24">
        <v>8</v>
      </c>
      <c r="B13" s="24" t="s">
        <v>452</v>
      </c>
      <c r="C13" s="24" t="s">
        <v>459</v>
      </c>
      <c r="D13" s="24" t="s">
        <v>459</v>
      </c>
      <c r="E13" s="24"/>
      <c r="F13" s="24">
        <v>3</v>
      </c>
      <c r="G13" s="24" t="s">
        <v>454</v>
      </c>
      <c r="H13" s="24">
        <v>5</v>
      </c>
      <c r="I13" s="28">
        <v>14955</v>
      </c>
      <c r="J13" s="58">
        <v>0.66511989000000005</v>
      </c>
      <c r="K13" s="28">
        <v>5008.13</v>
      </c>
      <c r="L13" s="28">
        <v>5008.13</v>
      </c>
      <c r="M13" s="28">
        <v>15024.39</v>
      </c>
      <c r="N13" s="56"/>
      <c r="O13" s="79"/>
      <c r="P13" s="57">
        <f t="shared" si="0"/>
        <v>75121.95</v>
      </c>
    </row>
    <row r="14" spans="1:16" ht="48">
      <c r="A14" s="24">
        <v>9</v>
      </c>
      <c r="B14" s="24" t="s">
        <v>452</v>
      </c>
      <c r="C14" s="24" t="s">
        <v>460</v>
      </c>
      <c r="D14" s="24" t="s">
        <v>460</v>
      </c>
      <c r="E14" s="24"/>
      <c r="F14" s="24">
        <v>4</v>
      </c>
      <c r="G14" s="24" t="s">
        <v>454</v>
      </c>
      <c r="H14" s="24">
        <v>5</v>
      </c>
      <c r="I14" s="28">
        <v>16256</v>
      </c>
      <c r="J14" s="58">
        <v>0.76422226000000004</v>
      </c>
      <c r="K14" s="28">
        <v>3832.8</v>
      </c>
      <c r="L14" s="28">
        <v>3832.8</v>
      </c>
      <c r="M14" s="28">
        <v>15331.2</v>
      </c>
      <c r="N14" s="56"/>
      <c r="O14" s="79"/>
      <c r="P14" s="57">
        <f t="shared" si="0"/>
        <v>76656</v>
      </c>
    </row>
    <row r="15" spans="1:16" ht="36">
      <c r="A15" s="24">
        <v>10</v>
      </c>
      <c r="B15" s="24" t="s">
        <v>452</v>
      </c>
      <c r="C15" s="24" t="s">
        <v>461</v>
      </c>
      <c r="D15" s="24" t="s">
        <v>461</v>
      </c>
      <c r="E15" s="24"/>
      <c r="F15" s="24">
        <v>9</v>
      </c>
      <c r="G15" s="24" t="s">
        <v>454</v>
      </c>
      <c r="H15" s="24">
        <v>5</v>
      </c>
      <c r="I15" s="28">
        <v>16775</v>
      </c>
      <c r="J15" s="58">
        <v>0.65640655999999997</v>
      </c>
      <c r="K15" s="28">
        <v>5763.78</v>
      </c>
      <c r="L15" s="28">
        <v>5763.78</v>
      </c>
      <c r="M15" s="28">
        <v>51874.02</v>
      </c>
      <c r="N15" s="56"/>
      <c r="O15" s="79"/>
      <c r="P15" s="57">
        <f t="shared" si="0"/>
        <v>259370.1</v>
      </c>
    </row>
    <row r="16" spans="1:16" ht="36">
      <c r="A16" s="24">
        <v>11</v>
      </c>
      <c r="B16" s="24" t="s">
        <v>452</v>
      </c>
      <c r="C16" s="24" t="s">
        <v>462</v>
      </c>
      <c r="D16" s="24" t="s">
        <v>462</v>
      </c>
      <c r="E16" s="24"/>
      <c r="F16" s="24">
        <v>3</v>
      </c>
      <c r="G16" s="24" t="s">
        <v>454</v>
      </c>
      <c r="H16" s="24">
        <v>5</v>
      </c>
      <c r="I16" s="28">
        <v>52018</v>
      </c>
      <c r="J16" s="58">
        <v>0.74350744000000002</v>
      </c>
      <c r="K16" s="28">
        <v>13342.23</v>
      </c>
      <c r="L16" s="28">
        <v>13342.23</v>
      </c>
      <c r="M16" s="28">
        <v>40026.69</v>
      </c>
      <c r="N16" s="56"/>
      <c r="O16" s="79"/>
      <c r="P16" s="57">
        <f t="shared" si="0"/>
        <v>200133.45</v>
      </c>
    </row>
    <row r="17" spans="1:16" ht="36">
      <c r="A17" s="24">
        <v>12</v>
      </c>
      <c r="B17" s="24" t="s">
        <v>452</v>
      </c>
      <c r="C17" s="24" t="s">
        <v>463</v>
      </c>
      <c r="D17" s="24" t="s">
        <v>463</v>
      </c>
      <c r="E17" s="24"/>
      <c r="F17" s="24">
        <v>1</v>
      </c>
      <c r="G17" s="24" t="s">
        <v>454</v>
      </c>
      <c r="H17" s="24">
        <v>5</v>
      </c>
      <c r="I17" s="28">
        <v>27309</v>
      </c>
      <c r="J17" s="58">
        <v>0.65136461000000001</v>
      </c>
      <c r="K17" s="28">
        <v>9520.8799999999992</v>
      </c>
      <c r="L17" s="28">
        <v>9520.8799999999992</v>
      </c>
      <c r="M17" s="28">
        <v>9520.8799999999992</v>
      </c>
      <c r="N17" s="56"/>
      <c r="O17" s="79"/>
      <c r="P17" s="57">
        <f t="shared" si="0"/>
        <v>47604.4</v>
      </c>
    </row>
    <row r="18" spans="1:16" ht="60">
      <c r="A18" s="24">
        <v>13</v>
      </c>
      <c r="B18" s="24" t="s">
        <v>452</v>
      </c>
      <c r="C18" s="24" t="s">
        <v>464</v>
      </c>
      <c r="D18" s="24" t="s">
        <v>464</v>
      </c>
      <c r="E18" s="24"/>
      <c r="F18" s="24">
        <v>4</v>
      </c>
      <c r="G18" s="24" t="s">
        <v>454</v>
      </c>
      <c r="H18" s="24">
        <v>5</v>
      </c>
      <c r="I18" s="28">
        <v>32511</v>
      </c>
      <c r="J18" s="58">
        <v>0.83226677000000004</v>
      </c>
      <c r="K18" s="28">
        <v>5453.18</v>
      </c>
      <c r="L18" s="28">
        <v>5453.18</v>
      </c>
      <c r="M18" s="28">
        <v>21812.720000000001</v>
      </c>
      <c r="N18" s="56"/>
      <c r="O18" s="79"/>
      <c r="P18" s="57">
        <f t="shared" si="0"/>
        <v>109063.6</v>
      </c>
    </row>
    <row r="19" spans="1:16" ht="36">
      <c r="A19" s="24">
        <v>14</v>
      </c>
      <c r="B19" s="24" t="s">
        <v>452</v>
      </c>
      <c r="C19" s="24" t="s">
        <v>465</v>
      </c>
      <c r="D19" s="24" t="s">
        <v>465</v>
      </c>
      <c r="E19" s="24"/>
      <c r="F19" s="24">
        <v>3</v>
      </c>
      <c r="G19" s="24" t="s">
        <v>454</v>
      </c>
      <c r="H19" s="24">
        <v>5</v>
      </c>
      <c r="I19" s="28">
        <v>9364</v>
      </c>
      <c r="J19" s="58">
        <v>0.82968774000000001</v>
      </c>
      <c r="K19" s="28">
        <v>1594.8</v>
      </c>
      <c r="L19" s="28">
        <v>1594.8</v>
      </c>
      <c r="M19" s="28">
        <v>4784.3999999999996</v>
      </c>
      <c r="N19" s="56"/>
      <c r="O19" s="79"/>
      <c r="P19" s="57">
        <f t="shared" si="0"/>
        <v>23922</v>
      </c>
    </row>
    <row r="20" spans="1:16" ht="36">
      <c r="A20" s="24">
        <v>15</v>
      </c>
      <c r="B20" s="24" t="s">
        <v>452</v>
      </c>
      <c r="C20" s="24" t="s">
        <v>466</v>
      </c>
      <c r="D20" s="24" t="s">
        <v>466</v>
      </c>
      <c r="E20" s="24"/>
      <c r="F20" s="24">
        <v>8</v>
      </c>
      <c r="G20" s="24" t="s">
        <v>454</v>
      </c>
      <c r="H20" s="24">
        <v>5</v>
      </c>
      <c r="I20" s="28">
        <v>61252</v>
      </c>
      <c r="J20" s="58">
        <v>0.67223584999999997</v>
      </c>
      <c r="K20" s="28">
        <v>20076.21</v>
      </c>
      <c r="L20" s="28">
        <v>20076.21</v>
      </c>
      <c r="M20" s="28">
        <v>160609.68</v>
      </c>
      <c r="N20" s="56"/>
      <c r="O20" s="79"/>
      <c r="P20" s="57">
        <f t="shared" si="0"/>
        <v>803048.4</v>
      </c>
    </row>
    <row r="21" spans="1:16" ht="48">
      <c r="A21" s="24">
        <v>16</v>
      </c>
      <c r="B21" s="24" t="s">
        <v>452</v>
      </c>
      <c r="C21" s="24" t="s">
        <v>467</v>
      </c>
      <c r="D21" s="24" t="s">
        <v>467</v>
      </c>
      <c r="E21" s="24"/>
      <c r="F21" s="24">
        <v>2</v>
      </c>
      <c r="G21" s="24" t="s">
        <v>454</v>
      </c>
      <c r="H21" s="24">
        <v>5</v>
      </c>
      <c r="I21" s="28">
        <v>46296</v>
      </c>
      <c r="J21" s="58">
        <v>0.85418285000000005</v>
      </c>
      <c r="K21" s="28">
        <v>6750.75</v>
      </c>
      <c r="L21" s="28">
        <v>6750.75</v>
      </c>
      <c r="M21" s="28">
        <v>13501.5</v>
      </c>
      <c r="N21" s="56"/>
      <c r="O21" s="79"/>
      <c r="P21" s="57">
        <f t="shared" si="0"/>
        <v>67507.5</v>
      </c>
    </row>
    <row r="22" spans="1:16" ht="36">
      <c r="A22" s="24">
        <v>17</v>
      </c>
      <c r="B22" s="24" t="s">
        <v>452</v>
      </c>
      <c r="C22" s="24" t="s">
        <v>468</v>
      </c>
      <c r="D22" s="24" t="s">
        <v>468</v>
      </c>
      <c r="E22" s="24"/>
      <c r="F22" s="24">
        <v>2</v>
      </c>
      <c r="G22" s="24" t="s">
        <v>454</v>
      </c>
      <c r="H22" s="24">
        <v>5</v>
      </c>
      <c r="I22" s="28">
        <v>144350</v>
      </c>
      <c r="J22" s="58">
        <v>0.75838788000000001</v>
      </c>
      <c r="K22" s="28">
        <v>34876.71</v>
      </c>
      <c r="L22" s="28">
        <v>34876.71</v>
      </c>
      <c r="M22" s="28">
        <v>69753.42</v>
      </c>
      <c r="N22" s="56"/>
      <c r="O22" s="79"/>
      <c r="P22" s="57">
        <f t="shared" si="0"/>
        <v>348767.1</v>
      </c>
    </row>
    <row r="23" spans="1:16" ht="36">
      <c r="A23" s="24">
        <v>18</v>
      </c>
      <c r="B23" s="24" t="s">
        <v>452</v>
      </c>
      <c r="C23" s="24" t="s">
        <v>469</v>
      </c>
      <c r="D23" s="24" t="s">
        <v>469</v>
      </c>
      <c r="E23" s="24"/>
      <c r="F23" s="24">
        <v>8</v>
      </c>
      <c r="G23" s="24" t="s">
        <v>454</v>
      </c>
      <c r="H23" s="24">
        <v>5</v>
      </c>
      <c r="I23" s="28">
        <v>59821</v>
      </c>
      <c r="J23" s="58">
        <v>0.86826700000000001</v>
      </c>
      <c r="K23" s="28">
        <v>7880.4</v>
      </c>
      <c r="L23" s="28">
        <v>7880.4</v>
      </c>
      <c r="M23" s="28">
        <v>63043.199999999997</v>
      </c>
      <c r="N23" s="56"/>
      <c r="O23" s="79"/>
      <c r="P23" s="57">
        <f t="shared" si="0"/>
        <v>315216</v>
      </c>
    </row>
    <row r="24" spans="1:16" ht="36">
      <c r="A24" s="24">
        <v>19</v>
      </c>
      <c r="B24" s="24" t="s">
        <v>452</v>
      </c>
      <c r="C24" s="24" t="s">
        <v>470</v>
      </c>
      <c r="D24" s="24" t="s">
        <v>470</v>
      </c>
      <c r="E24" s="24"/>
      <c r="F24" s="24">
        <v>6</v>
      </c>
      <c r="G24" s="24" t="s">
        <v>454</v>
      </c>
      <c r="H24" s="24">
        <v>5</v>
      </c>
      <c r="I24" s="28">
        <v>39013</v>
      </c>
      <c r="J24" s="58">
        <v>0.56558556999999998</v>
      </c>
      <c r="K24" s="28">
        <v>16947.810000000001</v>
      </c>
      <c r="L24" s="28">
        <v>16947.810000000001</v>
      </c>
      <c r="M24" s="28">
        <v>101686.86</v>
      </c>
      <c r="N24" s="56"/>
      <c r="O24" s="79"/>
      <c r="P24" s="57">
        <f t="shared" si="0"/>
        <v>508434.3</v>
      </c>
    </row>
    <row r="25" spans="1:16" ht="36">
      <c r="A25" s="24">
        <v>20</v>
      </c>
      <c r="B25" s="24" t="s">
        <v>452</v>
      </c>
      <c r="C25" s="24" t="s">
        <v>471</v>
      </c>
      <c r="D25" s="24" t="s">
        <v>471</v>
      </c>
      <c r="E25" s="24"/>
      <c r="F25" s="24">
        <v>4</v>
      </c>
      <c r="G25" s="24" t="s">
        <v>454</v>
      </c>
      <c r="H25" s="24">
        <v>5</v>
      </c>
      <c r="I25" s="28">
        <v>47857</v>
      </c>
      <c r="J25" s="58">
        <v>0.89420016000000002</v>
      </c>
      <c r="K25" s="28">
        <v>5063.26</v>
      </c>
      <c r="L25" s="28">
        <v>5063.26</v>
      </c>
      <c r="M25" s="28">
        <v>20253.04</v>
      </c>
      <c r="N25" s="56"/>
      <c r="O25" s="79"/>
      <c r="P25" s="57">
        <f t="shared" si="0"/>
        <v>101265.2</v>
      </c>
    </row>
    <row r="26" spans="1:16" ht="36">
      <c r="A26" s="24">
        <v>21</v>
      </c>
      <c r="B26" s="24" t="s">
        <v>452</v>
      </c>
      <c r="C26" s="24" t="s">
        <v>472</v>
      </c>
      <c r="D26" s="24" t="s">
        <v>472</v>
      </c>
      <c r="E26" s="24"/>
      <c r="F26" s="24">
        <v>6</v>
      </c>
      <c r="G26" s="24" t="s">
        <v>454</v>
      </c>
      <c r="H26" s="24">
        <v>5</v>
      </c>
      <c r="I26" s="28">
        <v>11705</v>
      </c>
      <c r="J26" s="58">
        <v>0.28505169000000002</v>
      </c>
      <c r="K26" s="28">
        <v>8368.4699999999993</v>
      </c>
      <c r="L26" s="28">
        <v>8368.4699999999993</v>
      </c>
      <c r="M26" s="28">
        <v>50210.82</v>
      </c>
      <c r="N26" s="56"/>
      <c r="O26" s="79"/>
      <c r="P26" s="57">
        <f t="shared" si="0"/>
        <v>251054.1</v>
      </c>
    </row>
    <row r="27" spans="1:16" ht="36">
      <c r="A27" s="24">
        <v>22</v>
      </c>
      <c r="B27" s="24" t="s">
        <v>452</v>
      </c>
      <c r="C27" s="24" t="s">
        <v>473</v>
      </c>
      <c r="D27" s="24" t="s">
        <v>473</v>
      </c>
      <c r="E27" s="24"/>
      <c r="F27" s="24">
        <v>8</v>
      </c>
      <c r="G27" s="24" t="s">
        <v>454</v>
      </c>
      <c r="H27" s="24">
        <v>5</v>
      </c>
      <c r="I27" s="28">
        <v>54619</v>
      </c>
      <c r="J27" s="58">
        <v>0.97622850999999999</v>
      </c>
      <c r="K27" s="28">
        <v>1298.3800000000001</v>
      </c>
      <c r="L27" s="28">
        <v>1298.3800000000001</v>
      </c>
      <c r="M27" s="28">
        <v>10387.040000000001</v>
      </c>
      <c r="N27" s="56"/>
      <c r="O27" s="79"/>
      <c r="P27" s="57">
        <f t="shared" si="0"/>
        <v>51935.199999999997</v>
      </c>
    </row>
    <row r="28" spans="1:16" ht="36">
      <c r="A28" s="24">
        <v>23</v>
      </c>
      <c r="B28" s="24" t="s">
        <v>452</v>
      </c>
      <c r="C28" s="24" t="s">
        <v>474</v>
      </c>
      <c r="D28" s="24" t="s">
        <v>474</v>
      </c>
      <c r="E28" s="24"/>
      <c r="F28" s="24">
        <v>8</v>
      </c>
      <c r="G28" s="24" t="s">
        <v>454</v>
      </c>
      <c r="H28" s="24">
        <v>5</v>
      </c>
      <c r="I28" s="28">
        <v>28609</v>
      </c>
      <c r="J28" s="58">
        <v>0.95461655000000001</v>
      </c>
      <c r="K28" s="28">
        <v>1298.3800000000001</v>
      </c>
      <c r="L28" s="28">
        <v>1298.3800000000001</v>
      </c>
      <c r="M28" s="28">
        <v>10387.040000000001</v>
      </c>
      <c r="N28" s="56"/>
      <c r="O28" s="79"/>
      <c r="P28" s="57">
        <f t="shared" si="0"/>
        <v>51935.199999999997</v>
      </c>
    </row>
    <row r="29" spans="1:16" ht="48">
      <c r="A29" s="24">
        <v>24</v>
      </c>
      <c r="B29" s="24" t="s">
        <v>452</v>
      </c>
      <c r="C29" s="24" t="s">
        <v>475</v>
      </c>
      <c r="D29" s="24" t="s">
        <v>475</v>
      </c>
      <c r="E29" s="24"/>
      <c r="F29" s="24">
        <v>3</v>
      </c>
      <c r="G29" s="24" t="s">
        <v>454</v>
      </c>
      <c r="H29" s="24">
        <v>5</v>
      </c>
      <c r="I29" s="28">
        <v>10924</v>
      </c>
      <c r="J29" s="58">
        <v>0.88889775000000004</v>
      </c>
      <c r="K29" s="28">
        <v>1213.68</v>
      </c>
      <c r="L29" s="28">
        <v>1213.68</v>
      </c>
      <c r="M29" s="28">
        <v>3641.04</v>
      </c>
      <c r="N29" s="56"/>
      <c r="O29" s="79"/>
      <c r="P29" s="57">
        <f t="shared" si="0"/>
        <v>18205.2</v>
      </c>
    </row>
    <row r="30" spans="1:16" ht="36">
      <c r="A30" s="24">
        <v>25</v>
      </c>
      <c r="B30" s="24" t="s">
        <v>452</v>
      </c>
      <c r="C30" s="24" t="s">
        <v>476</v>
      </c>
      <c r="D30" s="24" t="s">
        <v>476</v>
      </c>
      <c r="E30" s="24"/>
      <c r="F30" s="24">
        <v>5</v>
      </c>
      <c r="G30" s="24" t="s">
        <v>454</v>
      </c>
      <c r="H30" s="24">
        <v>5</v>
      </c>
      <c r="I30" s="28">
        <v>5202</v>
      </c>
      <c r="J30" s="58">
        <v>0.89509477000000004</v>
      </c>
      <c r="K30" s="28">
        <v>545.72</v>
      </c>
      <c r="L30" s="28">
        <v>545.72</v>
      </c>
      <c r="M30" s="28">
        <v>2728.6</v>
      </c>
      <c r="N30" s="56"/>
      <c r="O30" s="79"/>
      <c r="P30" s="57">
        <f t="shared" si="0"/>
        <v>13643</v>
      </c>
    </row>
    <row r="31" spans="1:16" ht="36">
      <c r="A31" s="24">
        <v>26</v>
      </c>
      <c r="B31" s="24" t="s">
        <v>452</v>
      </c>
      <c r="C31" s="24" t="s">
        <v>477</v>
      </c>
      <c r="D31" s="24" t="s">
        <v>477</v>
      </c>
      <c r="E31" s="24"/>
      <c r="F31" s="24">
        <v>5</v>
      </c>
      <c r="G31" s="24" t="s">
        <v>454</v>
      </c>
      <c r="H31" s="24">
        <v>5</v>
      </c>
      <c r="I31" s="28">
        <v>7412</v>
      </c>
      <c r="J31" s="58">
        <v>0.97628440000000005</v>
      </c>
      <c r="K31" s="28">
        <v>175.78</v>
      </c>
      <c r="L31" s="28">
        <v>175.78</v>
      </c>
      <c r="M31" s="28">
        <v>878.9</v>
      </c>
      <c r="N31" s="56"/>
      <c r="O31" s="79"/>
      <c r="P31" s="57">
        <f t="shared" si="0"/>
        <v>4394.5</v>
      </c>
    </row>
    <row r="32" spans="1:16" ht="36">
      <c r="A32" s="24">
        <v>27</v>
      </c>
      <c r="B32" s="24" t="s">
        <v>452</v>
      </c>
      <c r="C32" s="24" t="s">
        <v>478</v>
      </c>
      <c r="D32" s="24" t="s">
        <v>478</v>
      </c>
      <c r="E32" s="24"/>
      <c r="F32" s="24">
        <v>5</v>
      </c>
      <c r="G32" s="24" t="s">
        <v>454</v>
      </c>
      <c r="H32" s="24">
        <v>5</v>
      </c>
      <c r="I32" s="28">
        <v>10273</v>
      </c>
      <c r="J32" s="58">
        <v>0.71455952</v>
      </c>
      <c r="K32" s="28">
        <v>2932.33</v>
      </c>
      <c r="L32" s="28">
        <v>2932.33</v>
      </c>
      <c r="M32" s="28">
        <v>14661.65</v>
      </c>
      <c r="N32" s="56"/>
      <c r="O32" s="79"/>
      <c r="P32" s="57">
        <f t="shared" si="0"/>
        <v>73308.25</v>
      </c>
    </row>
    <row r="33" spans="1:16" ht="48">
      <c r="A33" s="24">
        <v>28</v>
      </c>
      <c r="B33" s="24" t="s">
        <v>452</v>
      </c>
      <c r="C33" s="24" t="s">
        <v>479</v>
      </c>
      <c r="D33" s="24" t="s">
        <v>479</v>
      </c>
      <c r="E33" s="24"/>
      <c r="F33" s="24">
        <v>5</v>
      </c>
      <c r="G33" s="24" t="s">
        <v>454</v>
      </c>
      <c r="H33" s="24">
        <v>5</v>
      </c>
      <c r="I33" s="28">
        <v>4226</v>
      </c>
      <c r="J33" s="58">
        <v>0.64152768999999998</v>
      </c>
      <c r="K33" s="28">
        <v>1514.9</v>
      </c>
      <c r="L33" s="28">
        <v>1514.9</v>
      </c>
      <c r="M33" s="28">
        <v>7574.5</v>
      </c>
      <c r="N33" s="56"/>
      <c r="O33" s="79"/>
      <c r="P33" s="57">
        <f t="shared" si="0"/>
        <v>37872.5</v>
      </c>
    </row>
    <row r="34" spans="1:16" ht="36">
      <c r="A34" s="24">
        <v>29</v>
      </c>
      <c r="B34" s="24" t="s">
        <v>452</v>
      </c>
      <c r="C34" s="24" t="s">
        <v>480</v>
      </c>
      <c r="D34" s="24" t="s">
        <v>480</v>
      </c>
      <c r="E34" s="24"/>
      <c r="F34" s="24">
        <v>8</v>
      </c>
      <c r="G34" s="24" t="s">
        <v>454</v>
      </c>
      <c r="H34" s="24">
        <v>5</v>
      </c>
      <c r="I34" s="28">
        <v>14565</v>
      </c>
      <c r="J34" s="58">
        <v>0.57572400000000001</v>
      </c>
      <c r="K34" s="28">
        <v>6179.58</v>
      </c>
      <c r="L34" s="28">
        <v>6179.58</v>
      </c>
      <c r="M34" s="28">
        <v>49436.639999999999</v>
      </c>
      <c r="N34" s="56"/>
      <c r="O34" s="79"/>
      <c r="P34" s="57">
        <f t="shared" si="0"/>
        <v>247183.2</v>
      </c>
    </row>
    <row r="35" spans="1:16" ht="48">
      <c r="A35" s="24">
        <v>30</v>
      </c>
      <c r="B35" s="24" t="s">
        <v>452</v>
      </c>
      <c r="C35" s="24" t="s">
        <v>481</v>
      </c>
      <c r="D35" s="24" t="s">
        <v>481</v>
      </c>
      <c r="E35" s="24"/>
      <c r="F35" s="24">
        <v>8</v>
      </c>
      <c r="G35" s="24" t="s">
        <v>454</v>
      </c>
      <c r="H35" s="24">
        <v>5</v>
      </c>
      <c r="I35" s="28">
        <v>4291</v>
      </c>
      <c r="J35" s="58">
        <v>0.64695782000000002</v>
      </c>
      <c r="K35" s="28">
        <v>1514.9</v>
      </c>
      <c r="L35" s="28">
        <v>1514.9</v>
      </c>
      <c r="M35" s="28">
        <v>12119.2</v>
      </c>
      <c r="N35" s="56"/>
      <c r="O35" s="79"/>
      <c r="P35" s="57">
        <f t="shared" si="0"/>
        <v>60596</v>
      </c>
    </row>
    <row r="36" spans="1:16" ht="36">
      <c r="A36" s="24">
        <v>31</v>
      </c>
      <c r="B36" s="24" t="s">
        <v>452</v>
      </c>
      <c r="C36" s="24" t="s">
        <v>482</v>
      </c>
      <c r="D36" s="24" t="s">
        <v>482</v>
      </c>
      <c r="E36" s="24"/>
      <c r="F36" s="24">
        <v>1</v>
      </c>
      <c r="G36" s="24" t="s">
        <v>454</v>
      </c>
      <c r="H36" s="24">
        <v>5</v>
      </c>
      <c r="I36" s="28">
        <v>28609</v>
      </c>
      <c r="J36" s="58">
        <v>0.55451609999999996</v>
      </c>
      <c r="K36" s="28">
        <v>12744.85</v>
      </c>
      <c r="L36" s="28">
        <v>12744.85</v>
      </c>
      <c r="M36" s="28">
        <v>12744.85</v>
      </c>
      <c r="N36" s="56"/>
      <c r="O36" s="79"/>
      <c r="P36" s="57">
        <f t="shared" si="0"/>
        <v>63724.25</v>
      </c>
    </row>
    <row r="37" spans="1:16" ht="36">
      <c r="A37" s="24">
        <v>32</v>
      </c>
      <c r="B37" s="24" t="s">
        <v>452</v>
      </c>
      <c r="C37" s="24" t="s">
        <v>483</v>
      </c>
      <c r="D37" s="24" t="s">
        <v>483</v>
      </c>
      <c r="E37" s="24"/>
      <c r="F37" s="24">
        <v>3</v>
      </c>
      <c r="G37" s="24" t="s">
        <v>454</v>
      </c>
      <c r="H37" s="24">
        <v>5</v>
      </c>
      <c r="I37" s="28">
        <v>28609</v>
      </c>
      <c r="J37" s="58">
        <v>0.43753853999999998</v>
      </c>
      <c r="K37" s="28">
        <v>16091.46</v>
      </c>
      <c r="L37" s="28">
        <v>16091.46</v>
      </c>
      <c r="M37" s="28">
        <v>48274.38</v>
      </c>
      <c r="N37" s="56"/>
      <c r="O37" s="79"/>
      <c r="P37" s="57">
        <f t="shared" si="0"/>
        <v>241371.9</v>
      </c>
    </row>
    <row r="38" spans="1:16" ht="36">
      <c r="A38" s="24">
        <v>33</v>
      </c>
      <c r="B38" s="24" t="s">
        <v>452</v>
      </c>
      <c r="C38" s="24" t="s">
        <v>484</v>
      </c>
      <c r="D38" s="24" t="s">
        <v>484</v>
      </c>
      <c r="E38" s="24"/>
      <c r="F38" s="24">
        <v>40</v>
      </c>
      <c r="G38" s="24" t="s">
        <v>454</v>
      </c>
      <c r="H38" s="24">
        <v>5</v>
      </c>
      <c r="I38" s="28">
        <v>1040</v>
      </c>
      <c r="J38" s="58">
        <v>0.51752692</v>
      </c>
      <c r="K38" s="28">
        <v>501.77</v>
      </c>
      <c r="L38" s="28">
        <v>501.77</v>
      </c>
      <c r="M38" s="28">
        <v>20070.8</v>
      </c>
      <c r="N38" s="56"/>
      <c r="O38" s="79"/>
      <c r="P38" s="57">
        <f t="shared" si="0"/>
        <v>100354</v>
      </c>
    </row>
    <row r="39" spans="1:16" ht="36">
      <c r="A39" s="24">
        <v>34</v>
      </c>
      <c r="B39" s="24" t="s">
        <v>452</v>
      </c>
      <c r="C39" s="24" t="s">
        <v>485</v>
      </c>
      <c r="D39" s="24" t="s">
        <v>485</v>
      </c>
      <c r="E39" s="24"/>
      <c r="F39" s="24">
        <v>20</v>
      </c>
      <c r="G39" s="24" t="s">
        <v>454</v>
      </c>
      <c r="H39" s="24">
        <v>5</v>
      </c>
      <c r="I39" s="28">
        <v>1300</v>
      </c>
      <c r="J39" s="58">
        <v>0.55133076999999997</v>
      </c>
      <c r="K39" s="28">
        <v>583.27</v>
      </c>
      <c r="L39" s="28">
        <v>583.27</v>
      </c>
      <c r="M39" s="28">
        <v>11665.4</v>
      </c>
      <c r="N39" s="56"/>
      <c r="O39" s="79"/>
      <c r="P39" s="57">
        <f t="shared" si="0"/>
        <v>58327</v>
      </c>
    </row>
    <row r="40" spans="1:16" ht="36">
      <c r="A40" s="24">
        <v>35</v>
      </c>
      <c r="B40" s="24" t="s">
        <v>452</v>
      </c>
      <c r="C40" s="24" t="s">
        <v>486</v>
      </c>
      <c r="D40" s="24" t="s">
        <v>486</v>
      </c>
      <c r="E40" s="24"/>
      <c r="F40" s="24">
        <v>20</v>
      </c>
      <c r="G40" s="24" t="s">
        <v>454</v>
      </c>
      <c r="H40" s="24">
        <v>5</v>
      </c>
      <c r="I40" s="28">
        <v>1300</v>
      </c>
      <c r="J40" s="58">
        <v>0.53227769000000003</v>
      </c>
      <c r="K40" s="28">
        <v>608.04</v>
      </c>
      <c r="L40" s="28">
        <v>608.04</v>
      </c>
      <c r="M40" s="28">
        <v>12160.8</v>
      </c>
      <c r="N40" s="56"/>
      <c r="O40" s="79"/>
      <c r="P40" s="57">
        <f t="shared" si="0"/>
        <v>60804</v>
      </c>
    </row>
    <row r="41" spans="1:16" ht="36">
      <c r="A41" s="24">
        <v>36</v>
      </c>
      <c r="B41" s="24" t="s">
        <v>452</v>
      </c>
      <c r="C41" s="24" t="s">
        <v>487</v>
      </c>
      <c r="D41" s="24" t="s">
        <v>487</v>
      </c>
      <c r="E41" s="24"/>
      <c r="F41" s="24">
        <v>20</v>
      </c>
      <c r="G41" s="24" t="s">
        <v>454</v>
      </c>
      <c r="H41" s="24">
        <v>5</v>
      </c>
      <c r="I41" s="28">
        <v>6632</v>
      </c>
      <c r="J41" s="58">
        <v>0.69711851999999996</v>
      </c>
      <c r="K41" s="28">
        <v>2008.71</v>
      </c>
      <c r="L41" s="28">
        <v>2008.71</v>
      </c>
      <c r="M41" s="28">
        <v>40174.199999999997</v>
      </c>
      <c r="N41" s="56"/>
      <c r="O41" s="79"/>
      <c r="P41" s="57">
        <f t="shared" si="0"/>
        <v>200871</v>
      </c>
    </row>
    <row r="42" spans="1:16" ht="36">
      <c r="A42" s="24">
        <v>37</v>
      </c>
      <c r="B42" s="24" t="s">
        <v>452</v>
      </c>
      <c r="C42" s="24" t="s">
        <v>488</v>
      </c>
      <c r="D42" s="24" t="s">
        <v>488</v>
      </c>
      <c r="E42" s="24"/>
      <c r="F42" s="24">
        <v>30</v>
      </c>
      <c r="G42" s="24" t="s">
        <v>454</v>
      </c>
      <c r="H42" s="24">
        <v>5</v>
      </c>
      <c r="I42" s="28">
        <v>6632</v>
      </c>
      <c r="J42" s="58">
        <v>0.69711851999999996</v>
      </c>
      <c r="K42" s="28">
        <v>2008.71</v>
      </c>
      <c r="L42" s="28">
        <v>2008.71</v>
      </c>
      <c r="M42" s="28">
        <v>60261.3</v>
      </c>
      <c r="N42" s="56"/>
      <c r="O42" s="79"/>
      <c r="P42" s="57">
        <f t="shared" si="0"/>
        <v>301306.5</v>
      </c>
    </row>
    <row r="43" spans="1:16" ht="36">
      <c r="A43" s="24">
        <v>38</v>
      </c>
      <c r="B43" s="24" t="s">
        <v>452</v>
      </c>
      <c r="C43" s="24" t="s">
        <v>489</v>
      </c>
      <c r="D43" s="24" t="s">
        <v>489</v>
      </c>
      <c r="E43" s="24"/>
      <c r="F43" s="24">
        <v>40</v>
      </c>
      <c r="G43" s="24" t="s">
        <v>454</v>
      </c>
      <c r="H43" s="24">
        <v>5</v>
      </c>
      <c r="I43" s="28">
        <v>11574</v>
      </c>
      <c r="J43" s="58">
        <v>0.82644635</v>
      </c>
      <c r="K43" s="28">
        <v>2008.71</v>
      </c>
      <c r="L43" s="28">
        <v>2008.71</v>
      </c>
      <c r="M43" s="28">
        <v>80348.399999999994</v>
      </c>
      <c r="N43" s="56"/>
      <c r="O43" s="79"/>
      <c r="P43" s="57">
        <f t="shared" si="0"/>
        <v>401742</v>
      </c>
    </row>
    <row r="44" spans="1:16" ht="36">
      <c r="A44" s="24">
        <v>39</v>
      </c>
      <c r="B44" s="24" t="s">
        <v>452</v>
      </c>
      <c r="C44" s="24" t="s">
        <v>490</v>
      </c>
      <c r="D44" s="24" t="s">
        <v>490</v>
      </c>
      <c r="E44" s="24"/>
      <c r="F44" s="24">
        <v>4</v>
      </c>
      <c r="G44" s="24" t="s">
        <v>454</v>
      </c>
      <c r="H44" s="24">
        <v>5</v>
      </c>
      <c r="I44" s="28">
        <v>5202</v>
      </c>
      <c r="J44" s="58">
        <v>0.46963725000000001</v>
      </c>
      <c r="K44" s="28">
        <v>2758.95</v>
      </c>
      <c r="L44" s="28">
        <v>2758.95</v>
      </c>
      <c r="M44" s="28">
        <v>11035.8</v>
      </c>
      <c r="N44" s="56"/>
      <c r="O44" s="79"/>
      <c r="P44" s="57">
        <f t="shared" si="0"/>
        <v>55179</v>
      </c>
    </row>
    <row r="45" spans="1:16" ht="36">
      <c r="A45" s="24">
        <v>40</v>
      </c>
      <c r="B45" s="24" t="s">
        <v>452</v>
      </c>
      <c r="C45" s="24" t="s">
        <v>491</v>
      </c>
      <c r="D45" s="24" t="s">
        <v>491</v>
      </c>
      <c r="E45" s="24"/>
      <c r="F45" s="24">
        <v>8</v>
      </c>
      <c r="G45" s="24" t="s">
        <v>454</v>
      </c>
      <c r="H45" s="24">
        <v>5</v>
      </c>
      <c r="I45" s="28">
        <v>5202</v>
      </c>
      <c r="J45" s="58">
        <v>0.46963725000000001</v>
      </c>
      <c r="K45" s="28">
        <v>2758.95</v>
      </c>
      <c r="L45" s="28">
        <v>2758.95</v>
      </c>
      <c r="M45" s="28">
        <v>22071.599999999999</v>
      </c>
      <c r="N45" s="56"/>
      <c r="O45" s="79"/>
      <c r="P45" s="57">
        <f t="shared" si="0"/>
        <v>110358</v>
      </c>
    </row>
    <row r="46" spans="1:16" ht="36">
      <c r="A46" s="24">
        <v>41</v>
      </c>
      <c r="B46" s="24" t="s">
        <v>452</v>
      </c>
      <c r="C46" s="24" t="s">
        <v>492</v>
      </c>
      <c r="D46" s="24" t="s">
        <v>492</v>
      </c>
      <c r="E46" s="24"/>
      <c r="F46" s="24">
        <v>8</v>
      </c>
      <c r="G46" s="24" t="s">
        <v>454</v>
      </c>
      <c r="H46" s="24">
        <v>5</v>
      </c>
      <c r="I46" s="28">
        <v>7283</v>
      </c>
      <c r="J46" s="58">
        <v>0.68612673000000002</v>
      </c>
      <c r="K46" s="28">
        <v>2285.94</v>
      </c>
      <c r="L46" s="28">
        <v>2285.94</v>
      </c>
      <c r="M46" s="28">
        <v>18287.52</v>
      </c>
      <c r="N46" s="56"/>
      <c r="O46" s="79"/>
      <c r="P46" s="57">
        <f t="shared" si="0"/>
        <v>91437.6</v>
      </c>
    </row>
    <row r="47" spans="1:16" ht="36">
      <c r="A47" s="24">
        <v>42</v>
      </c>
      <c r="B47" s="24" t="s">
        <v>452</v>
      </c>
      <c r="C47" s="24" t="s">
        <v>493</v>
      </c>
      <c r="D47" s="24" t="s">
        <v>493</v>
      </c>
      <c r="E47" s="24"/>
      <c r="F47" s="24">
        <v>60</v>
      </c>
      <c r="G47" s="24" t="s">
        <v>454</v>
      </c>
      <c r="H47" s="24">
        <v>5</v>
      </c>
      <c r="I47" s="28">
        <v>29000</v>
      </c>
      <c r="J47" s="58">
        <v>0.66589206999999995</v>
      </c>
      <c r="K47" s="28">
        <v>9689.1299999999992</v>
      </c>
      <c r="L47" s="28">
        <v>9689.1299999999992</v>
      </c>
      <c r="M47" s="28">
        <v>581347.80000000005</v>
      </c>
      <c r="N47" s="56"/>
      <c r="O47" s="79"/>
      <c r="P47" s="57">
        <f t="shared" si="0"/>
        <v>2906739</v>
      </c>
    </row>
    <row r="48" spans="1:16" ht="36">
      <c r="A48" s="24">
        <v>43</v>
      </c>
      <c r="B48" s="24" t="s">
        <v>452</v>
      </c>
      <c r="C48" s="24" t="s">
        <v>494</v>
      </c>
      <c r="D48" s="24" t="s">
        <v>494</v>
      </c>
      <c r="E48" s="24"/>
      <c r="F48" s="24">
        <v>60</v>
      </c>
      <c r="G48" s="24" t="s">
        <v>454</v>
      </c>
      <c r="H48" s="24">
        <v>5</v>
      </c>
      <c r="I48" s="28">
        <v>45516</v>
      </c>
      <c r="J48" s="58">
        <v>0.41804112999999998</v>
      </c>
      <c r="K48" s="28">
        <v>26488.44</v>
      </c>
      <c r="L48" s="28">
        <v>26488.44</v>
      </c>
      <c r="M48" s="28">
        <v>1589306.4</v>
      </c>
      <c r="N48" s="56"/>
      <c r="O48" s="79"/>
      <c r="P48" s="57">
        <f t="shared" si="0"/>
        <v>7946532</v>
      </c>
    </row>
    <row r="49" spans="1:16" ht="48">
      <c r="A49" s="24">
        <v>44</v>
      </c>
      <c r="B49" s="24" t="s">
        <v>452</v>
      </c>
      <c r="C49" s="24" t="s">
        <v>495</v>
      </c>
      <c r="D49" s="24" t="s">
        <v>495</v>
      </c>
      <c r="E49" s="24"/>
      <c r="F49" s="24">
        <v>50</v>
      </c>
      <c r="G49" s="24" t="s">
        <v>454</v>
      </c>
      <c r="H49" s="24">
        <v>5</v>
      </c>
      <c r="I49" s="28">
        <v>12289</v>
      </c>
      <c r="J49" s="58">
        <v>0.54725363999999999</v>
      </c>
      <c r="K49" s="28">
        <v>5563.8</v>
      </c>
      <c r="L49" s="28">
        <v>5563.8</v>
      </c>
      <c r="M49" s="28">
        <v>278190</v>
      </c>
      <c r="N49" s="56"/>
      <c r="O49" s="79"/>
      <c r="P49" s="57">
        <f t="shared" si="0"/>
        <v>1390950</v>
      </c>
    </row>
    <row r="50" spans="1:16" ht="48">
      <c r="A50" s="24">
        <v>45</v>
      </c>
      <c r="B50" s="24" t="s">
        <v>452</v>
      </c>
      <c r="C50" s="24" t="s">
        <v>496</v>
      </c>
      <c r="D50" s="24" t="s">
        <v>496</v>
      </c>
      <c r="E50" s="24"/>
      <c r="F50" s="24">
        <v>50</v>
      </c>
      <c r="G50" s="24" t="s">
        <v>454</v>
      </c>
      <c r="H50" s="24">
        <v>5</v>
      </c>
      <c r="I50" s="28">
        <v>15996</v>
      </c>
      <c r="J50" s="58">
        <v>0.48141972999999999</v>
      </c>
      <c r="K50" s="28">
        <v>8295.2099999999991</v>
      </c>
      <c r="L50" s="28">
        <v>8295.2099999999991</v>
      </c>
      <c r="M50" s="28">
        <v>414760.5</v>
      </c>
      <c r="N50" s="56"/>
      <c r="O50" s="79"/>
      <c r="P50" s="57">
        <f t="shared" si="0"/>
        <v>2073802.5</v>
      </c>
    </row>
    <row r="51" spans="1:16" ht="36">
      <c r="A51" s="24">
        <v>46</v>
      </c>
      <c r="B51" s="24" t="s">
        <v>452</v>
      </c>
      <c r="C51" s="24" t="s">
        <v>497</v>
      </c>
      <c r="D51" s="24" t="s">
        <v>497</v>
      </c>
      <c r="E51" s="24"/>
      <c r="F51" s="24">
        <v>7</v>
      </c>
      <c r="G51" s="24" t="s">
        <v>454</v>
      </c>
      <c r="H51" s="24">
        <v>5</v>
      </c>
      <c r="I51" s="28">
        <v>6502</v>
      </c>
      <c r="J51" s="58">
        <v>0.69905397999999996</v>
      </c>
      <c r="K51" s="28">
        <v>1956.75</v>
      </c>
      <c r="L51" s="28">
        <v>1956.75</v>
      </c>
      <c r="M51" s="28">
        <v>13697.25</v>
      </c>
      <c r="N51" s="56"/>
      <c r="O51" s="79"/>
      <c r="P51" s="57">
        <f t="shared" si="0"/>
        <v>68486.25</v>
      </c>
    </row>
    <row r="52" spans="1:16" ht="36">
      <c r="A52" s="24">
        <v>47</v>
      </c>
      <c r="B52" s="24" t="s">
        <v>452</v>
      </c>
      <c r="C52" s="24" t="s">
        <v>498</v>
      </c>
      <c r="D52" s="24" t="s">
        <v>498</v>
      </c>
      <c r="E52" s="24"/>
      <c r="F52" s="24">
        <v>3</v>
      </c>
      <c r="G52" s="24" t="s">
        <v>454</v>
      </c>
      <c r="H52" s="24">
        <v>5</v>
      </c>
      <c r="I52" s="28">
        <v>23669</v>
      </c>
      <c r="J52" s="58">
        <v>0.91219742999999998</v>
      </c>
      <c r="K52" s="28">
        <v>2078.1999999999998</v>
      </c>
      <c r="L52" s="28">
        <v>2078.1999999999998</v>
      </c>
      <c r="M52" s="28">
        <v>6234.6</v>
      </c>
      <c r="N52" s="56"/>
      <c r="O52" s="79"/>
      <c r="P52" s="57">
        <f t="shared" si="0"/>
        <v>31173</v>
      </c>
    </row>
    <row r="53" spans="1:16" ht="36">
      <c r="A53" s="24">
        <v>48</v>
      </c>
      <c r="B53" s="24" t="s">
        <v>452</v>
      </c>
      <c r="C53" s="24" t="s">
        <v>499</v>
      </c>
      <c r="D53" s="24" t="s">
        <v>499</v>
      </c>
      <c r="E53" s="24"/>
      <c r="F53" s="24">
        <v>5</v>
      </c>
      <c r="G53" s="24" t="s">
        <v>454</v>
      </c>
      <c r="H53" s="24">
        <v>5</v>
      </c>
      <c r="I53" s="28">
        <v>54619</v>
      </c>
      <c r="J53" s="58">
        <v>0.43015049999999999</v>
      </c>
      <c r="K53" s="28">
        <v>31124.61</v>
      </c>
      <c r="L53" s="28">
        <v>31124.61</v>
      </c>
      <c r="M53" s="28">
        <v>155623.04999999999</v>
      </c>
      <c r="N53" s="56"/>
      <c r="O53" s="79"/>
      <c r="P53" s="57">
        <f t="shared" si="0"/>
        <v>778115.25</v>
      </c>
    </row>
    <row r="54" spans="1:16" ht="36">
      <c r="A54" s="24">
        <v>49</v>
      </c>
      <c r="B54" s="24" t="s">
        <v>452</v>
      </c>
      <c r="C54" s="24" t="s">
        <v>500</v>
      </c>
      <c r="D54" s="24" t="s">
        <v>500</v>
      </c>
      <c r="E54" s="24"/>
      <c r="F54" s="24">
        <v>60</v>
      </c>
      <c r="G54" s="24" t="s">
        <v>454</v>
      </c>
      <c r="H54" s="24">
        <v>5</v>
      </c>
      <c r="I54" s="28">
        <v>76076</v>
      </c>
      <c r="J54" s="58">
        <v>0.80992770000000003</v>
      </c>
      <c r="K54" s="28">
        <v>14459.94</v>
      </c>
      <c r="L54" s="28">
        <v>14459.94</v>
      </c>
      <c r="M54" s="28">
        <v>867596.4</v>
      </c>
      <c r="N54" s="56"/>
      <c r="O54" s="79"/>
      <c r="P54" s="57">
        <f t="shared" si="0"/>
        <v>4337982</v>
      </c>
    </row>
    <row r="55" spans="1:16" ht="36">
      <c r="A55" s="24">
        <v>50</v>
      </c>
      <c r="B55" s="24" t="s">
        <v>452</v>
      </c>
      <c r="C55" s="24" t="s">
        <v>501</v>
      </c>
      <c r="D55" s="24" t="s">
        <v>501</v>
      </c>
      <c r="E55" s="24"/>
      <c r="F55" s="24">
        <v>20</v>
      </c>
      <c r="G55" s="24" t="s">
        <v>454</v>
      </c>
      <c r="H55" s="24">
        <v>5</v>
      </c>
      <c r="I55" s="28">
        <v>13265</v>
      </c>
      <c r="J55" s="58">
        <v>0.37368413</v>
      </c>
      <c r="K55" s="28">
        <v>8308.08</v>
      </c>
      <c r="L55" s="28">
        <v>8308.08</v>
      </c>
      <c r="M55" s="28">
        <v>166161.60000000001</v>
      </c>
      <c r="N55" s="56"/>
      <c r="O55" s="79"/>
      <c r="P55" s="57">
        <f t="shared" si="0"/>
        <v>830808</v>
      </c>
    </row>
    <row r="56" spans="1:16" ht="36">
      <c r="A56" s="24">
        <v>51</v>
      </c>
      <c r="B56" s="24" t="s">
        <v>452</v>
      </c>
      <c r="C56" s="24" t="s">
        <v>502</v>
      </c>
      <c r="D56" s="24" t="s">
        <v>502</v>
      </c>
      <c r="E56" s="24"/>
      <c r="F56" s="24">
        <v>40</v>
      </c>
      <c r="G56" s="24" t="s">
        <v>454</v>
      </c>
      <c r="H56" s="24">
        <v>5</v>
      </c>
      <c r="I56" s="28">
        <v>2341</v>
      </c>
      <c r="J56" s="58">
        <v>0.36650149999999998</v>
      </c>
      <c r="K56" s="28">
        <v>1483.02</v>
      </c>
      <c r="L56" s="28">
        <v>1483.02</v>
      </c>
      <c r="M56" s="28">
        <v>59320.800000000003</v>
      </c>
      <c r="N56" s="56"/>
      <c r="O56" s="79"/>
      <c r="P56" s="57">
        <f t="shared" si="0"/>
        <v>296604</v>
      </c>
    </row>
    <row r="57" spans="1:16" ht="36">
      <c r="A57" s="24">
        <v>52</v>
      </c>
      <c r="B57" s="24" t="s">
        <v>452</v>
      </c>
      <c r="C57" s="24" t="s">
        <v>503</v>
      </c>
      <c r="D57" s="24" t="s">
        <v>503</v>
      </c>
      <c r="E57" s="24"/>
      <c r="F57" s="24">
        <v>20</v>
      </c>
      <c r="G57" s="24" t="s">
        <v>454</v>
      </c>
      <c r="H57" s="24">
        <v>5</v>
      </c>
      <c r="I57" s="28">
        <v>26854</v>
      </c>
      <c r="J57" s="58">
        <v>0.64398487999999998</v>
      </c>
      <c r="K57" s="28">
        <v>9560.43</v>
      </c>
      <c r="L57" s="28">
        <v>9560.43</v>
      </c>
      <c r="M57" s="28">
        <v>191208.6</v>
      </c>
      <c r="N57" s="56"/>
      <c r="O57" s="79"/>
      <c r="P57" s="57">
        <f t="shared" si="0"/>
        <v>956043</v>
      </c>
    </row>
    <row r="58" spans="1:16" ht="36">
      <c r="A58" s="24">
        <v>53</v>
      </c>
      <c r="B58" s="24" t="s">
        <v>452</v>
      </c>
      <c r="C58" s="24" t="s">
        <v>504</v>
      </c>
      <c r="D58" s="24" t="s">
        <v>504</v>
      </c>
      <c r="E58" s="24"/>
      <c r="F58" s="24">
        <v>70</v>
      </c>
      <c r="G58" s="24" t="s">
        <v>454</v>
      </c>
      <c r="H58" s="24">
        <v>5</v>
      </c>
      <c r="I58" s="28">
        <v>7153</v>
      </c>
      <c r="J58" s="58">
        <v>0.48693835000000002</v>
      </c>
      <c r="K58" s="28">
        <v>3669.93</v>
      </c>
      <c r="L58" s="28">
        <v>3669.93</v>
      </c>
      <c r="M58" s="28">
        <v>256895.1</v>
      </c>
      <c r="N58" s="56"/>
      <c r="O58" s="79"/>
      <c r="P58" s="57">
        <f t="shared" si="0"/>
        <v>1284475.5</v>
      </c>
    </row>
    <row r="59" spans="1:16" ht="36">
      <c r="A59" s="24">
        <v>54</v>
      </c>
      <c r="B59" s="24" t="s">
        <v>452</v>
      </c>
      <c r="C59" s="24" t="s">
        <v>505</v>
      </c>
      <c r="D59" s="24" t="s">
        <v>505</v>
      </c>
      <c r="E59" s="24"/>
      <c r="F59" s="24">
        <v>25</v>
      </c>
      <c r="G59" s="24" t="s">
        <v>454</v>
      </c>
      <c r="H59" s="24">
        <v>5</v>
      </c>
      <c r="I59" s="28">
        <v>11705</v>
      </c>
      <c r="J59" s="58">
        <v>0.62599059999999995</v>
      </c>
      <c r="K59" s="28">
        <v>4377.78</v>
      </c>
      <c r="L59" s="28">
        <v>4377.78</v>
      </c>
      <c r="M59" s="28">
        <v>109444.5</v>
      </c>
      <c r="N59" s="56"/>
      <c r="O59" s="79"/>
      <c r="P59" s="57">
        <f t="shared" si="0"/>
        <v>547222.5</v>
      </c>
    </row>
    <row r="60" spans="1:16" ht="36">
      <c r="A60" s="24">
        <v>55</v>
      </c>
      <c r="B60" s="24" t="s">
        <v>452</v>
      </c>
      <c r="C60" s="24" t="s">
        <v>506</v>
      </c>
      <c r="D60" s="24" t="s">
        <v>506</v>
      </c>
      <c r="E60" s="24"/>
      <c r="F60" s="24">
        <v>25</v>
      </c>
      <c r="G60" s="24" t="s">
        <v>454</v>
      </c>
      <c r="H60" s="24">
        <v>5</v>
      </c>
      <c r="I60" s="28">
        <v>11705</v>
      </c>
      <c r="J60" s="58">
        <v>0.82035369999999996</v>
      </c>
      <c r="K60" s="28">
        <v>2102.7600000000002</v>
      </c>
      <c r="L60" s="28">
        <v>2102.7600000000002</v>
      </c>
      <c r="M60" s="28">
        <v>52569</v>
      </c>
      <c r="N60" s="56"/>
      <c r="O60" s="79"/>
      <c r="P60" s="57">
        <f t="shared" si="0"/>
        <v>262845</v>
      </c>
    </row>
    <row r="61" spans="1:16" ht="36">
      <c r="A61" s="24">
        <v>56</v>
      </c>
      <c r="B61" s="24" t="s">
        <v>452</v>
      </c>
      <c r="C61" s="24" t="s">
        <v>507</v>
      </c>
      <c r="D61" s="24" t="s">
        <v>507</v>
      </c>
      <c r="E61" s="24"/>
      <c r="F61" s="24">
        <v>30</v>
      </c>
      <c r="G61" s="24" t="s">
        <v>454</v>
      </c>
      <c r="H61" s="24">
        <v>5</v>
      </c>
      <c r="I61" s="28">
        <v>24189</v>
      </c>
      <c r="J61" s="58">
        <v>0.55290587000000002</v>
      </c>
      <c r="K61" s="28">
        <v>10814.76</v>
      </c>
      <c r="L61" s="28">
        <v>10814.76</v>
      </c>
      <c r="M61" s="28">
        <v>324442.8</v>
      </c>
      <c r="N61" s="56"/>
      <c r="O61" s="79"/>
      <c r="P61" s="57">
        <f t="shared" si="0"/>
        <v>1622214</v>
      </c>
    </row>
    <row r="62" spans="1:16" ht="36">
      <c r="A62" s="24">
        <v>57</v>
      </c>
      <c r="B62" s="24" t="s">
        <v>452</v>
      </c>
      <c r="C62" s="24" t="s">
        <v>508</v>
      </c>
      <c r="D62" s="24" t="s">
        <v>508</v>
      </c>
      <c r="E62" s="24"/>
      <c r="F62" s="24">
        <v>3</v>
      </c>
      <c r="G62" s="24" t="s">
        <v>454</v>
      </c>
      <c r="H62" s="24">
        <v>5</v>
      </c>
      <c r="I62" s="28">
        <v>117041</v>
      </c>
      <c r="J62" s="58">
        <v>0.68221982000000003</v>
      </c>
      <c r="K62" s="28">
        <v>37193.31</v>
      </c>
      <c r="L62" s="28">
        <v>37193.31</v>
      </c>
      <c r="M62" s="28">
        <v>111579.93</v>
      </c>
      <c r="N62" s="56"/>
      <c r="O62" s="79"/>
      <c r="P62" s="57">
        <f t="shared" si="0"/>
        <v>557899.65</v>
      </c>
    </row>
    <row r="63" spans="1:16" ht="60">
      <c r="A63" s="24">
        <v>58</v>
      </c>
      <c r="B63" s="24" t="s">
        <v>452</v>
      </c>
      <c r="C63" s="24" t="s">
        <v>509</v>
      </c>
      <c r="D63" s="24" t="s">
        <v>509</v>
      </c>
      <c r="E63" s="24"/>
      <c r="F63" s="24">
        <v>1</v>
      </c>
      <c r="G63" s="24" t="s">
        <v>454</v>
      </c>
      <c r="H63" s="24">
        <v>5</v>
      </c>
      <c r="I63" s="28">
        <v>8453</v>
      </c>
      <c r="J63" s="58">
        <v>0.71633751000000001</v>
      </c>
      <c r="K63" s="28">
        <v>2397.8000000000002</v>
      </c>
      <c r="L63" s="28">
        <v>2397.8000000000002</v>
      </c>
      <c r="M63" s="28">
        <v>2397.8000000000002</v>
      </c>
      <c r="N63" s="56"/>
      <c r="O63" s="79"/>
      <c r="P63" s="57">
        <f t="shared" si="0"/>
        <v>11989</v>
      </c>
    </row>
    <row r="64" spans="1:16" ht="36">
      <c r="A64" s="24">
        <v>59</v>
      </c>
      <c r="B64" s="24" t="s">
        <v>452</v>
      </c>
      <c r="C64" s="24" t="s">
        <v>510</v>
      </c>
      <c r="D64" s="24" t="s">
        <v>510</v>
      </c>
      <c r="E64" s="24"/>
      <c r="F64" s="24">
        <v>1</v>
      </c>
      <c r="G64" s="24" t="s">
        <v>454</v>
      </c>
      <c r="H64" s="24">
        <v>5</v>
      </c>
      <c r="I64" s="28">
        <v>9233</v>
      </c>
      <c r="J64" s="58">
        <v>0.75959905000000005</v>
      </c>
      <c r="K64" s="28">
        <v>2219.62</v>
      </c>
      <c r="L64" s="28">
        <v>2219.62</v>
      </c>
      <c r="M64" s="28">
        <v>2219.62</v>
      </c>
      <c r="N64" s="56"/>
      <c r="O64" s="79"/>
      <c r="P64" s="57">
        <f t="shared" si="0"/>
        <v>11098.1</v>
      </c>
    </row>
    <row r="65" spans="1:16" ht="36">
      <c r="A65" s="24">
        <v>60</v>
      </c>
      <c r="B65" s="24" t="s">
        <v>452</v>
      </c>
      <c r="C65" s="24" t="s">
        <v>511</v>
      </c>
      <c r="D65" s="24" t="s">
        <v>511</v>
      </c>
      <c r="E65" s="24"/>
      <c r="F65" s="24">
        <v>100</v>
      </c>
      <c r="G65" s="24" t="s">
        <v>454</v>
      </c>
      <c r="H65" s="24">
        <v>5</v>
      </c>
      <c r="I65" s="28">
        <v>3251</v>
      </c>
      <c r="J65" s="58">
        <v>0.93609966</v>
      </c>
      <c r="K65" s="28">
        <v>207.74</v>
      </c>
      <c r="L65" s="28">
        <v>207.74</v>
      </c>
      <c r="M65" s="28">
        <v>20774</v>
      </c>
      <c r="N65" s="56"/>
      <c r="O65" s="79"/>
      <c r="P65" s="57">
        <f t="shared" si="0"/>
        <v>103870</v>
      </c>
    </row>
    <row r="66" spans="1:16" ht="48">
      <c r="A66" s="24">
        <v>61</v>
      </c>
      <c r="B66" s="24" t="s">
        <v>452</v>
      </c>
      <c r="C66" s="24" t="s">
        <v>512</v>
      </c>
      <c r="D66" s="24" t="s">
        <v>512</v>
      </c>
      <c r="E66" s="24"/>
      <c r="F66" s="24">
        <v>100</v>
      </c>
      <c r="G66" s="24" t="s">
        <v>454</v>
      </c>
      <c r="H66" s="24">
        <v>5</v>
      </c>
      <c r="I66" s="28">
        <v>5202</v>
      </c>
      <c r="J66" s="58">
        <v>0.77410034999999999</v>
      </c>
      <c r="K66" s="28">
        <v>1175.1300000000001</v>
      </c>
      <c r="L66" s="28">
        <v>1175.1300000000001</v>
      </c>
      <c r="M66" s="28">
        <v>117513</v>
      </c>
      <c r="N66" s="56"/>
      <c r="O66" s="79"/>
      <c r="P66" s="57">
        <f t="shared" si="0"/>
        <v>587565</v>
      </c>
    </row>
    <row r="67" spans="1:16" ht="36">
      <c r="A67" s="24">
        <v>62</v>
      </c>
      <c r="B67" s="24" t="s">
        <v>452</v>
      </c>
      <c r="C67" s="24" t="s">
        <v>513</v>
      </c>
      <c r="D67" s="24" t="s">
        <v>513</v>
      </c>
      <c r="E67" s="24"/>
      <c r="F67" s="24">
        <v>6</v>
      </c>
      <c r="G67" s="24" t="s">
        <v>454</v>
      </c>
      <c r="H67" s="24">
        <v>5</v>
      </c>
      <c r="I67" s="28">
        <v>7803</v>
      </c>
      <c r="J67" s="58">
        <v>0.91111982999999996</v>
      </c>
      <c r="K67" s="28">
        <v>693.53</v>
      </c>
      <c r="L67" s="28">
        <v>693.53</v>
      </c>
      <c r="M67" s="28">
        <v>4161.18</v>
      </c>
      <c r="N67" s="56"/>
      <c r="O67" s="79"/>
      <c r="P67" s="57">
        <f t="shared" si="0"/>
        <v>20805.900000000001</v>
      </c>
    </row>
    <row r="68" spans="1:16" ht="36">
      <c r="A68" s="24">
        <v>63</v>
      </c>
      <c r="B68" s="24" t="s">
        <v>452</v>
      </c>
      <c r="C68" s="24" t="s">
        <v>514</v>
      </c>
      <c r="D68" s="24" t="s">
        <v>514</v>
      </c>
      <c r="E68" s="24"/>
      <c r="F68" s="24">
        <v>8</v>
      </c>
      <c r="G68" s="24" t="s">
        <v>454</v>
      </c>
      <c r="H68" s="24">
        <v>5</v>
      </c>
      <c r="I68" s="28">
        <v>6502</v>
      </c>
      <c r="J68" s="58">
        <v>0.95121454999999999</v>
      </c>
      <c r="K68" s="28">
        <v>317.2</v>
      </c>
      <c r="L68" s="28">
        <v>317.2</v>
      </c>
      <c r="M68" s="28">
        <v>2537.6</v>
      </c>
      <c r="N68" s="56"/>
      <c r="O68" s="79"/>
      <c r="P68" s="57">
        <f t="shared" si="0"/>
        <v>12688</v>
      </c>
    </row>
    <row r="69" spans="1:16" ht="60">
      <c r="A69" s="24">
        <v>64</v>
      </c>
      <c r="B69" s="24" t="s">
        <v>452</v>
      </c>
      <c r="C69" s="24" t="s">
        <v>515</v>
      </c>
      <c r="D69" s="24" t="s">
        <v>515</v>
      </c>
      <c r="E69" s="24"/>
      <c r="F69" s="24">
        <v>4</v>
      </c>
      <c r="G69" s="24" t="s">
        <v>454</v>
      </c>
      <c r="H69" s="24">
        <v>5</v>
      </c>
      <c r="I69" s="28">
        <v>91032</v>
      </c>
      <c r="J69" s="58">
        <v>0.01</v>
      </c>
      <c r="K69" s="28">
        <v>90121.68</v>
      </c>
      <c r="L69" s="28">
        <v>90121.68</v>
      </c>
      <c r="M69" s="28">
        <v>360486.72</v>
      </c>
      <c r="N69" s="56"/>
      <c r="O69" s="79"/>
      <c r="P69" s="57">
        <f t="shared" si="0"/>
        <v>1802433.6</v>
      </c>
    </row>
    <row r="70" spans="1:16" ht="36">
      <c r="A70" s="24">
        <v>65</v>
      </c>
      <c r="B70" s="24" t="s">
        <v>452</v>
      </c>
      <c r="C70" s="24" t="s">
        <v>516</v>
      </c>
      <c r="D70" s="24" t="s">
        <v>516</v>
      </c>
      <c r="E70" s="24"/>
      <c r="F70" s="24">
        <v>1</v>
      </c>
      <c r="G70" s="24" t="s">
        <v>454</v>
      </c>
      <c r="H70" s="24">
        <v>5</v>
      </c>
      <c r="I70" s="28">
        <v>11705</v>
      </c>
      <c r="J70" s="58">
        <v>0.81385109</v>
      </c>
      <c r="K70" s="28">
        <v>2178.87</v>
      </c>
      <c r="L70" s="28">
        <v>2178.87</v>
      </c>
      <c r="M70" s="28">
        <v>2178.87</v>
      </c>
      <c r="N70" s="56"/>
      <c r="O70" s="79"/>
      <c r="P70" s="57">
        <f t="shared" ref="P70:P77" si="1">ROUND(H70*M70,2)</f>
        <v>10894.35</v>
      </c>
    </row>
    <row r="71" spans="1:16" ht="36">
      <c r="A71" s="24">
        <v>66</v>
      </c>
      <c r="B71" s="24" t="s">
        <v>452</v>
      </c>
      <c r="C71" s="24" t="s">
        <v>517</v>
      </c>
      <c r="D71" s="24" t="s">
        <v>517</v>
      </c>
      <c r="E71" s="24"/>
      <c r="F71" s="24">
        <v>1</v>
      </c>
      <c r="G71" s="24" t="s">
        <v>454</v>
      </c>
      <c r="H71" s="24">
        <v>5</v>
      </c>
      <c r="I71" s="28">
        <v>40314</v>
      </c>
      <c r="J71" s="58">
        <v>0.71685597999999995</v>
      </c>
      <c r="K71" s="28">
        <v>11414.67</v>
      </c>
      <c r="L71" s="28">
        <v>11414.67</v>
      </c>
      <c r="M71" s="28">
        <v>11414.67</v>
      </c>
      <c r="N71" s="56"/>
      <c r="O71" s="79"/>
      <c r="P71" s="57">
        <f t="shared" si="1"/>
        <v>57073.35</v>
      </c>
    </row>
    <row r="72" spans="1:16" ht="48">
      <c r="A72" s="24">
        <v>67</v>
      </c>
      <c r="B72" s="24" t="s">
        <v>452</v>
      </c>
      <c r="C72" s="24" t="s">
        <v>518</v>
      </c>
      <c r="D72" s="24" t="s">
        <v>518</v>
      </c>
      <c r="E72" s="24"/>
      <c r="F72" s="24">
        <v>1</v>
      </c>
      <c r="G72" s="24" t="s">
        <v>454</v>
      </c>
      <c r="H72" s="24">
        <v>5</v>
      </c>
      <c r="I72" s="28">
        <v>32511</v>
      </c>
      <c r="J72" s="58">
        <v>0.89454310999999997</v>
      </c>
      <c r="K72" s="28">
        <v>3428.51</v>
      </c>
      <c r="L72" s="28">
        <v>3428.51</v>
      </c>
      <c r="M72" s="28">
        <v>3428.51</v>
      </c>
      <c r="N72" s="56"/>
      <c r="O72" s="79"/>
      <c r="P72" s="57">
        <f t="shared" si="1"/>
        <v>17142.55</v>
      </c>
    </row>
    <row r="73" spans="1:16" ht="48">
      <c r="A73" s="24">
        <v>68</v>
      </c>
      <c r="B73" s="24" t="s">
        <v>452</v>
      </c>
      <c r="C73" s="24" t="s">
        <v>519</v>
      </c>
      <c r="D73" s="24" t="s">
        <v>519</v>
      </c>
      <c r="E73" s="24"/>
      <c r="F73" s="24">
        <v>3</v>
      </c>
      <c r="G73" s="24" t="s">
        <v>454</v>
      </c>
      <c r="H73" s="24">
        <v>5</v>
      </c>
      <c r="I73" s="28">
        <v>260091</v>
      </c>
      <c r="J73" s="58">
        <v>0.01</v>
      </c>
      <c r="K73" s="28">
        <v>257490.09</v>
      </c>
      <c r="L73" s="28">
        <v>257490.09</v>
      </c>
      <c r="M73" s="28">
        <v>772470.27</v>
      </c>
      <c r="N73" s="56"/>
      <c r="O73" s="79"/>
      <c r="P73" s="57">
        <f t="shared" si="1"/>
        <v>3862351.35</v>
      </c>
    </row>
    <row r="74" spans="1:16" ht="36">
      <c r="A74" s="24">
        <v>69</v>
      </c>
      <c r="B74" s="24" t="s">
        <v>452</v>
      </c>
      <c r="C74" s="24" t="s">
        <v>520</v>
      </c>
      <c r="D74" s="24" t="s">
        <v>520</v>
      </c>
      <c r="E74" s="24"/>
      <c r="F74" s="24">
        <v>1</v>
      </c>
      <c r="G74" s="24" t="s">
        <v>454</v>
      </c>
      <c r="H74" s="24">
        <v>5</v>
      </c>
      <c r="I74" s="28">
        <v>780274</v>
      </c>
      <c r="J74" s="58">
        <v>0.98671668000000001</v>
      </c>
      <c r="K74" s="28">
        <v>10364.629999999999</v>
      </c>
      <c r="L74" s="28">
        <v>10364.629999999999</v>
      </c>
      <c r="M74" s="28">
        <v>10364.629999999999</v>
      </c>
      <c r="N74" s="56"/>
      <c r="O74" s="79"/>
      <c r="P74" s="57">
        <f t="shared" si="1"/>
        <v>51823.15</v>
      </c>
    </row>
    <row r="75" spans="1:16" ht="36">
      <c r="A75" s="24">
        <v>70</v>
      </c>
      <c r="B75" s="24" t="s">
        <v>452</v>
      </c>
      <c r="C75" s="24" t="s">
        <v>521</v>
      </c>
      <c r="D75" s="24" t="s">
        <v>521</v>
      </c>
      <c r="E75" s="24"/>
      <c r="F75" s="24">
        <v>1</v>
      </c>
      <c r="G75" s="24" t="s">
        <v>454</v>
      </c>
      <c r="H75" s="24">
        <v>5</v>
      </c>
      <c r="I75" s="28">
        <v>325114</v>
      </c>
      <c r="J75" s="58">
        <v>0.01</v>
      </c>
      <c r="K75" s="28">
        <v>321862.86</v>
      </c>
      <c r="L75" s="28">
        <v>321862.86</v>
      </c>
      <c r="M75" s="28">
        <v>321862.86</v>
      </c>
      <c r="N75" s="56"/>
      <c r="O75" s="79"/>
      <c r="P75" s="57">
        <f t="shared" si="1"/>
        <v>1609314.3</v>
      </c>
    </row>
    <row r="76" spans="1:16" ht="48">
      <c r="A76" s="24">
        <v>71</v>
      </c>
      <c r="B76" s="24" t="s">
        <v>452</v>
      </c>
      <c r="C76" s="24" t="s">
        <v>522</v>
      </c>
      <c r="D76" s="24" t="s">
        <v>522</v>
      </c>
      <c r="E76" s="24"/>
      <c r="F76" s="24">
        <v>2</v>
      </c>
      <c r="G76" s="24" t="s">
        <v>454</v>
      </c>
      <c r="H76" s="24">
        <v>5</v>
      </c>
      <c r="I76" s="28">
        <v>390137</v>
      </c>
      <c r="J76" s="58">
        <v>0.01</v>
      </c>
      <c r="K76" s="28">
        <v>386235.63</v>
      </c>
      <c r="L76" s="28">
        <v>386235.63</v>
      </c>
      <c r="M76" s="28">
        <v>772471.26</v>
      </c>
      <c r="N76" s="56"/>
      <c r="O76" s="79"/>
      <c r="P76" s="57">
        <f t="shared" si="1"/>
        <v>3862356.3</v>
      </c>
    </row>
    <row r="77" spans="1:16" ht="48">
      <c r="A77" s="24">
        <v>72</v>
      </c>
      <c r="B77" s="24" t="s">
        <v>452</v>
      </c>
      <c r="C77" s="24" t="s">
        <v>523</v>
      </c>
      <c r="D77" s="24" t="s">
        <v>523</v>
      </c>
      <c r="E77" s="24"/>
      <c r="F77" s="24">
        <v>1</v>
      </c>
      <c r="G77" s="24" t="s">
        <v>454</v>
      </c>
      <c r="H77" s="24">
        <v>5</v>
      </c>
      <c r="I77" s="28">
        <v>390137</v>
      </c>
      <c r="J77" s="58">
        <v>0.01</v>
      </c>
      <c r="K77" s="28">
        <v>386235.63</v>
      </c>
      <c r="L77" s="28">
        <v>386235.63</v>
      </c>
      <c r="M77" s="28">
        <v>386235.63</v>
      </c>
      <c r="N77" s="56"/>
      <c r="O77" s="79"/>
      <c r="P77" s="57">
        <f t="shared" si="1"/>
        <v>1931178.15</v>
      </c>
    </row>
    <row r="78" spans="1:16">
      <c r="A78" s="59" t="s">
        <v>524</v>
      </c>
      <c r="B78" s="51"/>
      <c r="C78" s="51"/>
      <c r="D78" s="51"/>
      <c r="E78" s="51"/>
      <c r="F78" s="51"/>
      <c r="G78" s="51"/>
      <c r="H78" s="51"/>
      <c r="I78" s="59">
        <v>0</v>
      </c>
      <c r="J78" s="51"/>
      <c r="K78" s="51"/>
      <c r="L78" s="60"/>
      <c r="M78" s="51"/>
      <c r="N78" s="109" t="s">
        <v>525</v>
      </c>
      <c r="O78" s="110"/>
      <c r="P78" s="61">
        <v>0</v>
      </c>
    </row>
    <row r="79" spans="1:16">
      <c r="A79" s="62" t="s">
        <v>526</v>
      </c>
      <c r="B79" s="63"/>
      <c r="C79" s="63"/>
      <c r="D79" s="63"/>
      <c r="E79" s="63"/>
      <c r="F79" s="63"/>
      <c r="G79" s="63"/>
      <c r="H79" s="63"/>
      <c r="I79" s="51"/>
      <c r="J79" s="51"/>
      <c r="K79" s="51"/>
      <c r="L79" s="51"/>
      <c r="M79" s="51"/>
      <c r="N79" s="109" t="s">
        <v>447</v>
      </c>
      <c r="O79" s="110"/>
      <c r="P79" s="61">
        <v>0</v>
      </c>
    </row>
    <row r="80" spans="1:16">
      <c r="A80" s="64"/>
      <c r="B80" s="64"/>
      <c r="C80" s="64"/>
      <c r="D80" s="64"/>
      <c r="E80" s="64"/>
      <c r="F80" s="64"/>
      <c r="G80" s="51"/>
      <c r="H80" s="51"/>
      <c r="I80" s="51"/>
      <c r="J80" s="51"/>
      <c r="K80" s="51"/>
      <c r="L80" s="51"/>
      <c r="M80" s="51"/>
      <c r="N80" s="111" t="s">
        <v>527</v>
      </c>
      <c r="O80" s="111"/>
      <c r="P80" s="66">
        <v>154209535.69999999</v>
      </c>
    </row>
    <row r="81" spans="1:16" ht="15.75">
      <c r="A81" s="67" t="s">
        <v>528</v>
      </c>
      <c r="B81" s="68"/>
      <c r="C81" s="68"/>
      <c r="D81" s="68"/>
      <c r="E81" s="68"/>
      <c r="F81" s="68"/>
      <c r="G81" s="51"/>
      <c r="H81" s="51"/>
      <c r="I81" s="51"/>
      <c r="J81" s="51"/>
      <c r="K81" s="51"/>
      <c r="L81" s="51"/>
      <c r="M81" s="51"/>
      <c r="N81" s="65" t="s">
        <v>529</v>
      </c>
      <c r="O81" s="69">
        <v>0.1</v>
      </c>
      <c r="P81" s="66">
        <v>15420953.57</v>
      </c>
    </row>
    <row r="82" spans="1:16">
      <c r="A82" s="70" t="s">
        <v>530</v>
      </c>
      <c r="B82" s="112" t="s">
        <v>531</v>
      </c>
      <c r="C82" s="113"/>
      <c r="D82" s="113"/>
      <c r="E82" s="114"/>
      <c r="F82" s="70" t="s">
        <v>532</v>
      </c>
      <c r="G82" s="51"/>
      <c r="H82" s="51"/>
      <c r="I82" s="51"/>
      <c r="J82" s="51"/>
      <c r="K82" s="51"/>
      <c r="L82" s="51"/>
      <c r="M82" s="51"/>
      <c r="N82" s="111" t="s">
        <v>533</v>
      </c>
      <c r="O82" s="111"/>
      <c r="P82" s="71">
        <v>2929981.18</v>
      </c>
    </row>
    <row r="83" spans="1:16">
      <c r="A83" s="72">
        <v>1</v>
      </c>
      <c r="B83" s="115"/>
      <c r="C83" s="116"/>
      <c r="D83" s="116"/>
      <c r="E83" s="117"/>
      <c r="F83" s="73"/>
      <c r="G83" s="51"/>
      <c r="H83" s="51"/>
      <c r="I83" s="51"/>
      <c r="J83" s="51"/>
      <c r="K83" s="51"/>
      <c r="L83" s="51"/>
      <c r="M83" s="51"/>
      <c r="N83" s="111" t="s">
        <v>534</v>
      </c>
      <c r="O83" s="111"/>
      <c r="P83" s="66">
        <v>172560470.44999999</v>
      </c>
    </row>
    <row r="84" spans="1:16">
      <c r="A84" s="64"/>
      <c r="B84" s="64"/>
      <c r="C84" s="64"/>
      <c r="D84" s="107" t="s">
        <v>535</v>
      </c>
      <c r="E84" s="108"/>
      <c r="F84" s="74"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</sheetData>
  <mergeCells count="13">
    <mergeCell ref="N78:O78"/>
    <mergeCell ref="A1:B1"/>
    <mergeCell ref="C1:D1"/>
    <mergeCell ref="C2:L2"/>
    <mergeCell ref="A4:H4"/>
    <mergeCell ref="I4:P4"/>
    <mergeCell ref="D84:E84"/>
    <mergeCell ref="N79:O79"/>
    <mergeCell ref="N80:O80"/>
    <mergeCell ref="B82:E82"/>
    <mergeCell ref="N82:O82"/>
    <mergeCell ref="B83:E83"/>
    <mergeCell ref="N83:O83"/>
  </mergeCells>
  <conditionalFormatting sqref="C1:D1">
    <cfRule type="cellIs" dxfId="4" priority="2" operator="equal">
      <formula>0</formula>
    </cfRule>
  </conditionalFormatting>
  <conditionalFormatting sqref="P78">
    <cfRule type="expression" dxfId="3" priority="9">
      <formula>ISERROR($G79)</formula>
    </cfRule>
  </conditionalFormatting>
  <conditionalFormatting sqref="P80">
    <cfRule type="expression" dxfId="2" priority="6">
      <formula>ISERROR($J78)</formula>
    </cfRule>
  </conditionalFormatting>
  <conditionalFormatting sqref="P80:P83">
    <cfRule type="expression" dxfId="1" priority="1">
      <formula>ISERROR($Q80)</formula>
    </cfRule>
  </conditionalFormatting>
  <conditionalFormatting sqref="P83">
    <cfRule type="expression" dxfId="0" priority="8">
      <formula>ISERROR($J84)</formula>
    </cfRule>
  </conditionalFormatting>
  <dataValidations count="9">
    <dataValidation type="decimal" allowBlank="1" showInputMessage="1" showErrorMessage="1" sqref="F83" xr:uid="{0C1BD1C8-959E-4233-A2C2-F5C835262B8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1" xr:uid="{2A8ED65C-0B6B-4874-8E18-7F5629E640BB}">
      <formula1>0.01</formula1>
      <formula2>Q81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701,112" promptTitle="Porcentaje Descuento" prompt="Ingrese % de descuento de 0%-100% y el resultado del descuento no puede ser menor al precio piso $ 2,701,112" sqref="J6:J7" xr:uid="{A651AE12-0972-4203-8ACE-667F85B8727D}">
      <formula1>XFD6</formula1>
    </dataValidation>
    <dataValidation operator="greaterThanOrEqual" allowBlank="1" showInputMessage="1" showErrorMessage="1" sqref="J8:J77" xr:uid="{78E17F68-A9E2-48DC-9E74-C4BDBF18E0EB}"/>
    <dataValidation type="decimal" allowBlank="1" showInputMessage="1" showErrorMessage="1" errorTitle="Error" error="Mayor a 1" sqref="P78:P79" xr:uid="{A293658C-863F-46E3-93E5-29CC9EF32A54}">
      <formula1>0.011</formula1>
      <formula2>AF81</formula2>
    </dataValidation>
    <dataValidation type="decimal" operator="greaterThan" allowBlank="1" showInputMessage="1" showErrorMessage="1" sqref="N6:O77" xr:uid="{83C15846-5444-4458-BFDE-5DE8C4473D15}">
      <formula1>0</formula1>
    </dataValidation>
    <dataValidation type="decimal" allowBlank="1" showInputMessage="1" showErrorMessage="1" errorTitle="Error" error="Mayor a 1" promptTitle="Porcentaje de AIU" prompt="Mayor a 1" sqref="M78" xr:uid="{10281FB2-ABA7-42B3-B95C-46F3FF5A46E1}">
      <formula1>0.011</formula1>
      <formula2>AC81</formula2>
    </dataValidation>
    <dataValidation type="decimal" allowBlank="1" showInputMessage="1" showErrorMessage="1" errorTitle="Error" error="Mayor a 1" promptTitle="Porcentaje de AIU" prompt="Mayor a 1" sqref="A78:K78" xr:uid="{3FF15EE1-ABC8-4842-9100-F4C368AD262A}">
      <formula1>0.011</formula1>
      <formula2>R81</formula2>
    </dataValidation>
    <dataValidation type="list" allowBlank="1" showInputMessage="1" showErrorMessage="1" sqref="C2" xr:uid="{7D0314E6-AC05-42C0-8648-C54AF9D2D51D}">
      <formula1>INDIRECT("regioncobertura"&amp;$D$3)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  <prueba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a99d57e89f1b8d15c8406921c6d5573a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7712c1783468f83956efabf06b3d68f7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0ECA7-1E3D-4939-8E52-D5E938806315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24c455c-81e3-47f6-8693-2054070e2468"/>
    <ds:schemaRef ds:uri="bbaca10f-c07d-4953-9270-33851966c7af"/>
    <ds:schemaRef ds:uri="http://schemas.microsoft.com/office/2006/metadata/propertie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C41B88-4E6B-47B9-B317-079876C43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EVALUACIÓN -R8</vt:lpstr>
      <vt:lpstr>1.UT SERVIASEAMOS</vt:lpstr>
      <vt:lpstr>2. UT R&amp;J 2022</vt:lpstr>
      <vt:lpstr>3.UT ECOLIMPIEZA 4G</vt:lpstr>
      <vt:lpstr>4.UT CLEAN COLOMBIA</vt:lpstr>
      <vt:lpstr>5.UT GRUPO ADIN</vt:lpstr>
      <vt:lpstr>6.SERVICIO INTEGRAL TALENTOS LT</vt:lpstr>
      <vt:lpstr>7.UT EASYCLEAN ASEO PROFESIONAL</vt:lpstr>
      <vt:lpstr>8.SOCIETY SERVICES GENERAL SAS</vt:lpstr>
      <vt:lpstr>9.ASECOLBAS LTDA</vt:lpstr>
      <vt:lpstr>10.UT  EMINSER - SOLOASEO 2023</vt:lpstr>
      <vt:lpstr>11.UT ASEAMOS 2022 ACUERDO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Fredy Rodriguez Naranjo</cp:lastModifiedBy>
  <cp:revision/>
  <dcterms:created xsi:type="dcterms:W3CDTF">2022-11-19T04:06:59Z</dcterms:created>
  <dcterms:modified xsi:type="dcterms:W3CDTF">2025-01-27T21:06:34Z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