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edy\Downloads\"/>
    </mc:Choice>
  </mc:AlternateContent>
  <xr:revisionPtr revIDLastSave="0" documentId="13_ncr:1_{EBCC7178-42D8-4C56-A617-7C8C507D02FD}" xr6:coauthVersionLast="47" xr6:coauthVersionMax="47" xr10:uidLastSave="{00000000-0000-0000-0000-000000000000}"/>
  <bookViews>
    <workbookView xWindow="-108" yWindow="-108" windowWidth="23256" windowHeight="12456" tabRatio="951" xr2:uid="{00000000-000D-0000-FFFF-FFFF00000000}"/>
  </bookViews>
  <sheets>
    <sheet name="EVALUACIÓN -R8" sheetId="46" r:id="rId1"/>
    <sheet name="UT SERVIASEAMOS" sheetId="57" r:id="rId2"/>
    <sheet name="UT ECOLIMPIEZA 4G" sheetId="58" r:id="rId3"/>
    <sheet name="UT EMINSER-SOLOASEO" sheetId="59" r:id="rId4"/>
    <sheet name="UT CLEAN" sheetId="60" r:id="rId5"/>
    <sheet name="UT R&amp;J" sheetId="62" r:id="rId6"/>
    <sheet name="SOCIETY SERVICES" sheetId="61" r:id="rId7"/>
    <sheet name="ASECOLBAS LTDA" sheetId="63" r:id="rId8"/>
    <sheet name="UT EASYCLEAN" sheetId="64" r:id="rId9"/>
    <sheet name="UT ASEAMOS 2022" sheetId="65" r:id="rId10"/>
    <sheet name="SI TALENTOS LTDA" sheetId="66" r:id="rId11"/>
    <sheet name="UT GRUPO ADIN" sheetId="6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67" l="1"/>
  <c r="P78" i="67"/>
  <c r="P77" i="67"/>
  <c r="P76" i="67"/>
  <c r="P75" i="67"/>
  <c r="P74" i="67"/>
  <c r="P73" i="67"/>
  <c r="P72" i="67"/>
  <c r="P71" i="67"/>
  <c r="P70" i="67"/>
  <c r="P69" i="67"/>
  <c r="P68" i="67"/>
  <c r="P67" i="67"/>
  <c r="P66" i="67"/>
  <c r="P65" i="67"/>
  <c r="P64" i="67"/>
  <c r="P63" i="67"/>
  <c r="P62" i="67"/>
  <c r="P61" i="67"/>
  <c r="P60" i="67"/>
  <c r="P59" i="67"/>
  <c r="P58" i="67"/>
  <c r="P57" i="67"/>
  <c r="P56" i="67"/>
  <c r="P55" i="67"/>
  <c r="P54" i="67"/>
  <c r="P53" i="67"/>
  <c r="P52" i="67"/>
  <c r="P51" i="67"/>
  <c r="P50" i="67"/>
  <c r="P49" i="67"/>
  <c r="P48" i="67"/>
  <c r="P47" i="67"/>
  <c r="P46" i="67"/>
  <c r="P45" i="67"/>
  <c r="P44" i="67"/>
  <c r="P43" i="67"/>
  <c r="P42" i="67"/>
  <c r="P41" i="67"/>
  <c r="P40" i="67"/>
  <c r="P39" i="67"/>
  <c r="P38" i="67"/>
  <c r="P37" i="67"/>
  <c r="P36" i="67"/>
  <c r="P35" i="67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C2" i="67"/>
  <c r="P79" i="66" l="1"/>
  <c r="P78" i="66"/>
  <c r="P77" i="66"/>
  <c r="P76" i="66"/>
  <c r="P75" i="66"/>
  <c r="P74" i="66"/>
  <c r="P73" i="66"/>
  <c r="P72" i="66"/>
  <c r="P71" i="66"/>
  <c r="P70" i="66"/>
  <c r="P69" i="66"/>
  <c r="P68" i="66"/>
  <c r="P67" i="66"/>
  <c r="P66" i="66"/>
  <c r="P65" i="66"/>
  <c r="P64" i="66"/>
  <c r="P63" i="66"/>
  <c r="P62" i="66"/>
  <c r="P61" i="66"/>
  <c r="P60" i="66"/>
  <c r="P59" i="66"/>
  <c r="P58" i="66"/>
  <c r="P57" i="66"/>
  <c r="P56" i="66"/>
  <c r="P55" i="66"/>
  <c r="P54" i="66"/>
  <c r="P53" i="66"/>
  <c r="P52" i="66"/>
  <c r="P51" i="66"/>
  <c r="P50" i="66"/>
  <c r="P49" i="66"/>
  <c r="P48" i="66"/>
  <c r="P47" i="66"/>
  <c r="P46" i="66"/>
  <c r="P45" i="66"/>
  <c r="P44" i="66"/>
  <c r="P43" i="66"/>
  <c r="P42" i="66"/>
  <c r="P41" i="66"/>
  <c r="P40" i="66"/>
  <c r="P39" i="66"/>
  <c r="P38" i="66"/>
  <c r="P37" i="66"/>
  <c r="P36" i="66"/>
  <c r="P35" i="66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C2" i="66"/>
  <c r="P79" i="65" l="1"/>
  <c r="P78" i="65"/>
  <c r="P77" i="65"/>
  <c r="P76" i="65"/>
  <c r="P75" i="65"/>
  <c r="P74" i="65"/>
  <c r="P73" i="65"/>
  <c r="P72" i="65"/>
  <c r="P71" i="65"/>
  <c r="P70" i="65"/>
  <c r="P69" i="65"/>
  <c r="P68" i="65"/>
  <c r="P67" i="65"/>
  <c r="P66" i="65"/>
  <c r="P65" i="65"/>
  <c r="P64" i="65"/>
  <c r="P63" i="65"/>
  <c r="P62" i="65"/>
  <c r="P61" i="65"/>
  <c r="P60" i="65"/>
  <c r="P59" i="65"/>
  <c r="P58" i="65"/>
  <c r="P57" i="65"/>
  <c r="P56" i="65"/>
  <c r="P55" i="65"/>
  <c r="P54" i="65"/>
  <c r="P53" i="65"/>
  <c r="P52" i="65"/>
  <c r="P51" i="65"/>
  <c r="P50" i="65"/>
  <c r="P49" i="65"/>
  <c r="P48" i="65"/>
  <c r="P47" i="65"/>
  <c r="P46" i="65"/>
  <c r="P45" i="65"/>
  <c r="P44" i="65"/>
  <c r="P43" i="65"/>
  <c r="P42" i="65"/>
  <c r="P41" i="65"/>
  <c r="P40" i="65"/>
  <c r="P39" i="65"/>
  <c r="P38" i="65"/>
  <c r="P37" i="65"/>
  <c r="P36" i="65"/>
  <c r="P35" i="65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C2" i="65"/>
  <c r="P79" i="64" l="1"/>
  <c r="P78" i="64"/>
  <c r="P77" i="64"/>
  <c r="P76" i="64"/>
  <c r="P75" i="64"/>
  <c r="P74" i="64"/>
  <c r="P73" i="64"/>
  <c r="P72" i="64"/>
  <c r="P71" i="64"/>
  <c r="P70" i="64"/>
  <c r="P69" i="64"/>
  <c r="P68" i="64"/>
  <c r="P67" i="64"/>
  <c r="P66" i="64"/>
  <c r="P65" i="64"/>
  <c r="P64" i="64"/>
  <c r="P63" i="64"/>
  <c r="P62" i="64"/>
  <c r="P61" i="64"/>
  <c r="P60" i="64"/>
  <c r="P59" i="64"/>
  <c r="P58" i="64"/>
  <c r="P57" i="64"/>
  <c r="P56" i="64"/>
  <c r="P55" i="64"/>
  <c r="P54" i="64"/>
  <c r="P53" i="64"/>
  <c r="P52" i="64"/>
  <c r="P51" i="64"/>
  <c r="P50" i="64"/>
  <c r="P49" i="64"/>
  <c r="P48" i="64"/>
  <c r="P47" i="64"/>
  <c r="P46" i="64"/>
  <c r="P45" i="64"/>
  <c r="P44" i="64"/>
  <c r="P43" i="64"/>
  <c r="P42" i="64"/>
  <c r="P41" i="64"/>
  <c r="P40" i="64"/>
  <c r="P39" i="64"/>
  <c r="P38" i="64"/>
  <c r="P37" i="64"/>
  <c r="P36" i="64"/>
  <c r="P35" i="64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C2" i="64"/>
  <c r="P79" i="63" l="1"/>
  <c r="P78" i="63"/>
  <c r="P77" i="63"/>
  <c r="P76" i="63"/>
  <c r="P75" i="63"/>
  <c r="P74" i="63"/>
  <c r="P73" i="63"/>
  <c r="P72" i="63"/>
  <c r="P71" i="63"/>
  <c r="P70" i="63"/>
  <c r="P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P55" i="63"/>
  <c r="P54" i="63"/>
  <c r="P53" i="63"/>
  <c r="P52" i="63"/>
  <c r="P51" i="63"/>
  <c r="P50" i="63"/>
  <c r="P49" i="63"/>
  <c r="P48" i="63"/>
  <c r="P47" i="63"/>
  <c r="P46" i="63"/>
  <c r="P45" i="63"/>
  <c r="P44" i="63"/>
  <c r="P43" i="63"/>
  <c r="P42" i="63"/>
  <c r="P41" i="63"/>
  <c r="P40" i="63"/>
  <c r="P39" i="63"/>
  <c r="P38" i="63"/>
  <c r="P37" i="63"/>
  <c r="P36" i="63"/>
  <c r="P35" i="63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C2" i="63"/>
  <c r="P79" i="62" l="1"/>
  <c r="P78" i="62"/>
  <c r="P77" i="62"/>
  <c r="P76" i="62"/>
  <c r="P75" i="62"/>
  <c r="P74" i="62"/>
  <c r="P73" i="62"/>
  <c r="P72" i="62"/>
  <c r="P71" i="62"/>
  <c r="P70" i="62"/>
  <c r="P69" i="62"/>
  <c r="P68" i="62"/>
  <c r="P67" i="62"/>
  <c r="P66" i="62"/>
  <c r="P65" i="62"/>
  <c r="P64" i="62"/>
  <c r="P63" i="62"/>
  <c r="P62" i="62"/>
  <c r="P61" i="62"/>
  <c r="P60" i="62"/>
  <c r="P59" i="62"/>
  <c r="P58" i="62"/>
  <c r="P57" i="62"/>
  <c r="P56" i="62"/>
  <c r="P55" i="62"/>
  <c r="P54" i="62"/>
  <c r="P53" i="62"/>
  <c r="P52" i="62"/>
  <c r="P51" i="62"/>
  <c r="P50" i="62"/>
  <c r="P49" i="62"/>
  <c r="P48" i="62"/>
  <c r="P47" i="62"/>
  <c r="P46" i="62"/>
  <c r="P45" i="62"/>
  <c r="P44" i="62"/>
  <c r="P43" i="62"/>
  <c r="P42" i="62"/>
  <c r="P41" i="62"/>
  <c r="P40" i="62"/>
  <c r="P39" i="62"/>
  <c r="P38" i="62"/>
  <c r="P37" i="62"/>
  <c r="P36" i="62"/>
  <c r="P35" i="62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C2" i="62"/>
  <c r="C2" i="61" l="1"/>
  <c r="P7" i="61"/>
  <c r="P8" i="61"/>
  <c r="P9" i="6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P61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P79" i="59" l="1"/>
  <c r="P78" i="59"/>
  <c r="P77" i="59"/>
  <c r="P76" i="59"/>
  <c r="P75" i="59"/>
  <c r="P74" i="59"/>
  <c r="P73" i="59"/>
  <c r="P72" i="59"/>
  <c r="P71" i="59"/>
  <c r="P70" i="59"/>
  <c r="P69" i="59"/>
  <c r="P68" i="59"/>
  <c r="P67" i="59"/>
  <c r="P66" i="59"/>
  <c r="P65" i="59"/>
  <c r="P64" i="59"/>
  <c r="P63" i="59"/>
  <c r="P62" i="59"/>
  <c r="P61" i="59"/>
  <c r="P60" i="59"/>
  <c r="P59" i="59"/>
  <c r="P58" i="59"/>
  <c r="P57" i="59"/>
  <c r="P56" i="59"/>
  <c r="P55" i="59"/>
  <c r="P54" i="59"/>
  <c r="P53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4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P8" i="59"/>
  <c r="P7" i="59"/>
  <c r="C2" i="59"/>
  <c r="Q79" i="58" l="1"/>
  <c r="Q78" i="58"/>
  <c r="Q77" i="58"/>
  <c r="Q76" i="58"/>
  <c r="Q75" i="58"/>
  <c r="Q74" i="58"/>
  <c r="Q73" i="58"/>
  <c r="Q72" i="58"/>
  <c r="Q71" i="58"/>
  <c r="Q70" i="58"/>
  <c r="Q69" i="58"/>
  <c r="Q68" i="58"/>
  <c r="Q67" i="58"/>
  <c r="Q66" i="58"/>
  <c r="Q65" i="58"/>
  <c r="Q64" i="58"/>
  <c r="Q63" i="58"/>
  <c r="Q62" i="58"/>
  <c r="Q61" i="58"/>
  <c r="Q60" i="58"/>
  <c r="Q59" i="58"/>
  <c r="Q58" i="58"/>
  <c r="Q57" i="58"/>
  <c r="Q56" i="58"/>
  <c r="Q55" i="58"/>
  <c r="Q54" i="58"/>
  <c r="Q53" i="58"/>
  <c r="Q52" i="58"/>
  <c r="Q51" i="58"/>
  <c r="Q50" i="58"/>
  <c r="Q49" i="58"/>
  <c r="Q48" i="58"/>
  <c r="Q47" i="58"/>
  <c r="Q46" i="58"/>
  <c r="Q45" i="58"/>
  <c r="Q44" i="58"/>
  <c r="Q43" i="58"/>
  <c r="Q42" i="58"/>
  <c r="Q41" i="58"/>
  <c r="Q40" i="58"/>
  <c r="Q39" i="58"/>
  <c r="Q38" i="58"/>
  <c r="Q37" i="58"/>
  <c r="Q36" i="58"/>
  <c r="Q35" i="58"/>
  <c r="Q34" i="58"/>
  <c r="Q33" i="58"/>
  <c r="Q32" i="58"/>
  <c r="Q31" i="58"/>
  <c r="Q30" i="58"/>
  <c r="Q29" i="58"/>
  <c r="Q28" i="58"/>
  <c r="Q27" i="58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D2" i="58"/>
  <c r="Q79" i="57" l="1"/>
  <c r="Q78" i="57"/>
  <c r="Q77" i="57"/>
  <c r="Q76" i="57"/>
  <c r="Q75" i="57"/>
  <c r="Q74" i="57"/>
  <c r="Q73" i="57"/>
  <c r="Q72" i="57"/>
  <c r="Q71" i="57"/>
  <c r="Q70" i="57"/>
  <c r="Q69" i="57"/>
  <c r="Q68" i="57"/>
  <c r="Q67" i="57"/>
  <c r="Q66" i="57"/>
  <c r="Q65" i="57"/>
  <c r="Q64" i="57"/>
  <c r="Q63" i="57"/>
  <c r="Q62" i="57"/>
  <c r="Q61" i="57"/>
  <c r="Q60" i="57"/>
  <c r="Q59" i="57"/>
  <c r="Q58" i="57"/>
  <c r="Q57" i="57"/>
  <c r="Q56" i="57"/>
  <c r="Q55" i="57"/>
  <c r="Q54" i="57"/>
  <c r="Q53" i="57"/>
  <c r="Q52" i="57"/>
  <c r="Q51" i="57"/>
  <c r="Q50" i="57"/>
  <c r="Q49" i="57"/>
  <c r="Q48" i="57"/>
  <c r="Q47" i="57"/>
  <c r="Q46" i="57"/>
  <c r="Q45" i="57"/>
  <c r="Q44" i="57"/>
  <c r="Q43" i="57"/>
  <c r="Q42" i="57"/>
  <c r="Q41" i="57"/>
  <c r="Q40" i="57"/>
  <c r="Q39" i="57"/>
  <c r="Q38" i="57"/>
  <c r="Q37" i="57"/>
  <c r="Q36" i="57"/>
  <c r="Q35" i="57"/>
  <c r="Q34" i="57"/>
  <c r="Q33" i="57"/>
  <c r="Q32" i="57"/>
  <c r="Q31" i="57"/>
  <c r="Q30" i="57"/>
  <c r="Q29" i="57"/>
  <c r="Q28" i="57"/>
  <c r="Q27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D2" i="57"/>
  <c r="P80" i="60" l="1"/>
  <c r="P79" i="60"/>
  <c r="P78" i="60"/>
  <c r="P77" i="60"/>
  <c r="P76" i="60"/>
  <c r="P75" i="60"/>
  <c r="P74" i="60"/>
  <c r="P73" i="60"/>
  <c r="P72" i="60"/>
  <c r="P71" i="60"/>
  <c r="P70" i="60"/>
  <c r="P69" i="60"/>
  <c r="P68" i="60"/>
  <c r="P67" i="60"/>
  <c r="P66" i="60"/>
  <c r="P65" i="60"/>
  <c r="P64" i="60"/>
  <c r="P63" i="60"/>
  <c r="P62" i="60"/>
  <c r="P61" i="60"/>
  <c r="P60" i="60"/>
  <c r="P59" i="60"/>
  <c r="P58" i="60"/>
  <c r="P57" i="60"/>
  <c r="P56" i="60"/>
  <c r="P55" i="60"/>
  <c r="P54" i="60"/>
  <c r="P53" i="60"/>
  <c r="P52" i="60"/>
  <c r="P51" i="60"/>
  <c r="P50" i="60"/>
  <c r="P49" i="60"/>
  <c r="P48" i="60"/>
  <c r="P47" i="60"/>
  <c r="P46" i="60"/>
  <c r="P45" i="60"/>
  <c r="P44" i="60"/>
  <c r="P43" i="60"/>
  <c r="P42" i="60"/>
  <c r="P41" i="60"/>
  <c r="P40" i="60"/>
  <c r="P39" i="60"/>
  <c r="P38" i="60"/>
  <c r="P37" i="60"/>
  <c r="P36" i="60"/>
  <c r="P35" i="60"/>
  <c r="P34" i="60"/>
  <c r="P33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P14" i="60"/>
  <c r="P13" i="60"/>
  <c r="P12" i="60"/>
  <c r="P11" i="60"/>
  <c r="P10" i="60"/>
  <c r="P9" i="60"/>
  <c r="P8" i="60"/>
  <c r="C3" i="60"/>
  <c r="AX443" i="46" l="1"/>
  <c r="AX443" i="46" a="1"/>
  <c r="AW443" i="46"/>
  <c r="AV443" i="46" a="1"/>
  <c r="AV443" i="46" s="1"/>
  <c r="AU441" i="46"/>
  <c r="AT442" i="46" s="1" a="1"/>
  <c r="AT442" i="46" s="1"/>
  <c r="AU444" i="46"/>
  <c r="AU443" i="46"/>
  <c r="AU442" i="46" s="1"/>
  <c r="AT444" i="46" s="1"/>
  <c r="AU439" i="46"/>
  <c r="AU438" i="46"/>
  <c r="AU33" i="46" a="1"/>
  <c r="AU33" i="46" s="1"/>
  <c r="AU34" i="46" a="1"/>
  <c r="AU34" i="46" s="1"/>
  <c r="AU35" i="46" a="1"/>
  <c r="AU35" i="46" s="1"/>
  <c r="AU36" i="46" a="1"/>
  <c r="AU36" i="46" s="1"/>
  <c r="AU37" i="46" a="1"/>
  <c r="AU37" i="46" s="1"/>
  <c r="AU38" i="46" a="1"/>
  <c r="AU38" i="46" s="1"/>
  <c r="AU39" i="46" a="1"/>
  <c r="AU39" i="46" s="1"/>
  <c r="AU40" i="46" a="1"/>
  <c r="AU40" i="46" s="1"/>
  <c r="AU41" i="46" a="1"/>
  <c r="AU41" i="46" s="1"/>
  <c r="AU42" i="46" a="1"/>
  <c r="AU42" i="46" s="1"/>
  <c r="AU43" i="46" a="1"/>
  <c r="AU43" i="46" s="1"/>
  <c r="AU44" i="46" a="1"/>
  <c r="AU44" i="46"/>
  <c r="AU45" i="46" a="1"/>
  <c r="AU45" i="46" s="1"/>
  <c r="AU46" i="46" a="1"/>
  <c r="AU46" i="46" s="1"/>
  <c r="AU47" i="46" a="1"/>
  <c r="AU47" i="46" s="1"/>
  <c r="AU48" i="46" a="1"/>
  <c r="AU48" i="46"/>
  <c r="AU49" i="46" a="1"/>
  <c r="AU49" i="46" s="1"/>
  <c r="AU50" i="46" a="1"/>
  <c r="AU50" i="46" s="1"/>
  <c r="AU51" i="46" a="1"/>
  <c r="AU51" i="46" s="1"/>
  <c r="AU52" i="46" a="1"/>
  <c r="AU52" i="46" s="1"/>
  <c r="AU53" i="46" a="1"/>
  <c r="AU53" i="46" s="1"/>
  <c r="AU54" i="46" a="1"/>
  <c r="AU54" i="46" s="1"/>
  <c r="AU55" i="46" a="1"/>
  <c r="AU55" i="46" s="1"/>
  <c r="AU56" i="46" a="1"/>
  <c r="AU56" i="46" s="1"/>
  <c r="AU57" i="46" a="1"/>
  <c r="AU57" i="46" s="1"/>
  <c r="AU58" i="46" a="1"/>
  <c r="AU58" i="46" s="1"/>
  <c r="AU59" i="46" a="1"/>
  <c r="AU59" i="46" s="1"/>
  <c r="AU60" i="46" a="1"/>
  <c r="AU60" i="46" s="1"/>
  <c r="AU61" i="46" a="1"/>
  <c r="AU61" i="46" s="1"/>
  <c r="AU62" i="46" a="1"/>
  <c r="AU62" i="46" s="1"/>
  <c r="AU63" i="46" a="1"/>
  <c r="AU63" i="46" s="1"/>
  <c r="AU64" i="46" a="1"/>
  <c r="AU64" i="46"/>
  <c r="AU65" i="46" a="1"/>
  <c r="AU65" i="46" s="1"/>
  <c r="AU66" i="46" a="1"/>
  <c r="AU66" i="46" s="1"/>
  <c r="AU67" i="46" a="1"/>
  <c r="AU67" i="46" s="1"/>
  <c r="AU68" i="46" a="1"/>
  <c r="AU68" i="46" s="1"/>
  <c r="AU69" i="46" a="1"/>
  <c r="AU69" i="46" s="1"/>
  <c r="AU70" i="46" a="1"/>
  <c r="AU70" i="46" s="1"/>
  <c r="AU71" i="46" a="1"/>
  <c r="AU71" i="46" s="1"/>
  <c r="AU72" i="46" a="1"/>
  <c r="AU72" i="46"/>
  <c r="AU73" i="46" a="1"/>
  <c r="AU73" i="46" s="1"/>
  <c r="AU74" i="46" a="1"/>
  <c r="AU74" i="46" s="1"/>
  <c r="AU75" i="46" a="1"/>
  <c r="AU75" i="46" s="1"/>
  <c r="AU76" i="46" a="1"/>
  <c r="AU76" i="46"/>
  <c r="AU77" i="46" a="1"/>
  <c r="AU77" i="46" s="1"/>
  <c r="AU78" i="46" a="1"/>
  <c r="AU78" i="46" s="1"/>
  <c r="AU79" i="46" a="1"/>
  <c r="AU79" i="46" s="1"/>
  <c r="AU80" i="46" a="1"/>
  <c r="AU80" i="46"/>
  <c r="AU81" i="46" a="1"/>
  <c r="AU81" i="46" s="1"/>
  <c r="AU82" i="46" a="1"/>
  <c r="AU82" i="46" s="1"/>
  <c r="AU83" i="46" a="1"/>
  <c r="AU83" i="46" s="1"/>
  <c r="AU84" i="46" a="1"/>
  <c r="AU84" i="46" s="1"/>
  <c r="AU85" i="46" a="1"/>
  <c r="AU85" i="46" s="1"/>
  <c r="AU86" i="46" a="1"/>
  <c r="AU86" i="46" s="1"/>
  <c r="AU87" i="46" a="1"/>
  <c r="AU87" i="46" s="1"/>
  <c r="AU88" i="46" a="1"/>
  <c r="AU88" i="46" s="1"/>
  <c r="AU89" i="46" a="1"/>
  <c r="AU89" i="46" s="1"/>
  <c r="AU90" i="46" a="1"/>
  <c r="AU90" i="46" s="1"/>
  <c r="AU91" i="46" a="1"/>
  <c r="AU91" i="46" s="1"/>
  <c r="AU92" i="46" a="1"/>
  <c r="AU92" i="46" s="1"/>
  <c r="AU93" i="46" a="1"/>
  <c r="AU93" i="46" s="1"/>
  <c r="AU94" i="46" a="1"/>
  <c r="AU94" i="46" s="1"/>
  <c r="AU95" i="46" a="1"/>
  <c r="AU95" i="46" s="1"/>
  <c r="AU96" i="46" a="1"/>
  <c r="AU96" i="46"/>
  <c r="AU97" i="46" a="1"/>
  <c r="AU97" i="46" s="1"/>
  <c r="AU98" i="46" a="1"/>
  <c r="AU98" i="46" s="1"/>
  <c r="AU99" i="46" a="1"/>
  <c r="AU99" i="46" s="1"/>
  <c r="AU100" i="46" a="1"/>
  <c r="AU100" i="46" s="1"/>
  <c r="AU101" i="46" a="1"/>
  <c r="AU101" i="46" s="1"/>
  <c r="AU102" i="46" a="1"/>
  <c r="AU102" i="46" s="1"/>
  <c r="AU103" i="46" a="1"/>
  <c r="AU103" i="46" s="1"/>
  <c r="AU104" i="46" a="1"/>
  <c r="AU104" i="46"/>
  <c r="AU105" i="46" a="1"/>
  <c r="AU105" i="46" s="1"/>
  <c r="AU106" i="46" a="1"/>
  <c r="AU106" i="46" s="1"/>
  <c r="AU107" i="46" a="1"/>
  <c r="AU107" i="46" s="1"/>
  <c r="AU108" i="46" a="1"/>
  <c r="AU108" i="46"/>
  <c r="AU109" i="46" a="1"/>
  <c r="AU109" i="46" s="1"/>
  <c r="AU110" i="46" a="1"/>
  <c r="AU110" i="46" s="1"/>
  <c r="AU111" i="46" a="1"/>
  <c r="AU111" i="46" s="1"/>
  <c r="AU112" i="46" a="1"/>
  <c r="AU112" i="46"/>
  <c r="AU113" i="46" a="1"/>
  <c r="AU113" i="46" s="1"/>
  <c r="AU114" i="46" a="1"/>
  <c r="AU114" i="46" s="1"/>
  <c r="AU115" i="46" a="1"/>
  <c r="AU115" i="46" s="1"/>
  <c r="AU116" i="46" a="1"/>
  <c r="AU116" i="46" s="1"/>
  <c r="AU117" i="46" a="1"/>
  <c r="AU117" i="46" s="1"/>
  <c r="AU118" i="46" a="1"/>
  <c r="AU118" i="46" s="1"/>
  <c r="AU119" i="46" a="1"/>
  <c r="AU119" i="46" s="1"/>
  <c r="AU120" i="46" a="1"/>
  <c r="AU120" i="46" s="1"/>
  <c r="AU121" i="46" a="1"/>
  <c r="AU121" i="46" s="1"/>
  <c r="AU122" i="46" a="1"/>
  <c r="AU122" i="46" s="1"/>
  <c r="AU123" i="46" a="1"/>
  <c r="AU123" i="46" s="1"/>
  <c r="AU124" i="46" a="1"/>
  <c r="AU124" i="46" s="1"/>
  <c r="AU125" i="46" a="1"/>
  <c r="AU125" i="46" s="1"/>
  <c r="AU126" i="46" a="1"/>
  <c r="AU126" i="46" s="1"/>
  <c r="AU127" i="46" a="1"/>
  <c r="AU127" i="46" s="1"/>
  <c r="AU128" i="46" a="1"/>
  <c r="AU128" i="46"/>
  <c r="AU129" i="46" a="1"/>
  <c r="AU129" i="46" s="1"/>
  <c r="AU130" i="46" a="1"/>
  <c r="AU130" i="46" s="1"/>
  <c r="AU131" i="46" a="1"/>
  <c r="AU131" i="46" s="1"/>
  <c r="AU132" i="46" a="1"/>
  <c r="AU132" i="46" s="1"/>
  <c r="AU133" i="46" a="1"/>
  <c r="AU133" i="46" s="1"/>
  <c r="AU134" i="46" a="1"/>
  <c r="AU134" i="46" s="1"/>
  <c r="AU135" i="46" a="1"/>
  <c r="AU135" i="46" s="1"/>
  <c r="AU136" i="46" a="1"/>
  <c r="AU136" i="46"/>
  <c r="AU137" i="46" a="1"/>
  <c r="AU137" i="46" s="1"/>
  <c r="AU138" i="46" a="1"/>
  <c r="AU138" i="46" s="1"/>
  <c r="AU139" i="46" a="1"/>
  <c r="AU139" i="46" s="1"/>
  <c r="AU140" i="46" a="1"/>
  <c r="AU140" i="46"/>
  <c r="AU141" i="46" a="1"/>
  <c r="AU141" i="46" s="1"/>
  <c r="AU142" i="46" a="1"/>
  <c r="AU142" i="46" s="1"/>
  <c r="AU143" i="46" a="1"/>
  <c r="AU143" i="46" s="1"/>
  <c r="AU144" i="46" a="1"/>
  <c r="AU144" i="46"/>
  <c r="AU145" i="46" a="1"/>
  <c r="AU145" i="46" s="1"/>
  <c r="AU146" i="46" a="1"/>
  <c r="AU146" i="46" s="1"/>
  <c r="AU147" i="46" a="1"/>
  <c r="AU147" i="46" s="1"/>
  <c r="AU148" i="46" a="1"/>
  <c r="AU148" i="46" s="1"/>
  <c r="AU149" i="46" a="1"/>
  <c r="AU149" i="46" s="1"/>
  <c r="AU150" i="46" a="1"/>
  <c r="AU150" i="46" s="1"/>
  <c r="AU151" i="46" a="1"/>
  <c r="AU151" i="46" s="1"/>
  <c r="AU152" i="46" a="1"/>
  <c r="AU152" i="46" s="1"/>
  <c r="AU153" i="46" a="1"/>
  <c r="AU153" i="46" s="1"/>
  <c r="AU154" i="46" a="1"/>
  <c r="AU154" i="46" s="1"/>
  <c r="AU155" i="46" a="1"/>
  <c r="AU155" i="46" s="1"/>
  <c r="AU156" i="46" a="1"/>
  <c r="AU156" i="46" s="1"/>
  <c r="AU157" i="46" a="1"/>
  <c r="AU157" i="46" s="1"/>
  <c r="AU158" i="46" a="1"/>
  <c r="AU158" i="46" s="1"/>
  <c r="AU159" i="46" a="1"/>
  <c r="AU159" i="46" s="1"/>
  <c r="AU160" i="46" a="1"/>
  <c r="AU160" i="46"/>
  <c r="AU161" i="46" a="1"/>
  <c r="AU161" i="46" s="1"/>
  <c r="AU162" i="46" a="1"/>
  <c r="AU162" i="46" s="1"/>
  <c r="AU163" i="46" a="1"/>
  <c r="AU163" i="46" s="1"/>
  <c r="AU164" i="46" a="1"/>
  <c r="AU164" i="46" s="1"/>
  <c r="AU165" i="46" a="1"/>
  <c r="AU165" i="46" s="1"/>
  <c r="AU166" i="46" a="1"/>
  <c r="AU166" i="46" s="1"/>
  <c r="AU167" i="46" a="1"/>
  <c r="AU167" i="46" s="1"/>
  <c r="AU168" i="46" a="1"/>
  <c r="AU168" i="46"/>
  <c r="AU169" i="46" a="1"/>
  <c r="AU169" i="46" s="1"/>
  <c r="AU170" i="46" a="1"/>
  <c r="AU170" i="46" s="1"/>
  <c r="AU171" i="46" a="1"/>
  <c r="AU171" i="46" s="1"/>
  <c r="AU172" i="46" a="1"/>
  <c r="AU172" i="46"/>
  <c r="AU173" i="46" a="1"/>
  <c r="AU173" i="46" s="1"/>
  <c r="AU174" i="46" a="1"/>
  <c r="AU174" i="46" s="1"/>
  <c r="AU175" i="46" a="1"/>
  <c r="AU175" i="46" s="1"/>
  <c r="AU176" i="46" a="1"/>
  <c r="AU176" i="46"/>
  <c r="AU177" i="46" a="1"/>
  <c r="AU177" i="46" s="1"/>
  <c r="AU178" i="46" a="1"/>
  <c r="AU178" i="46" s="1"/>
  <c r="AU179" i="46" a="1"/>
  <c r="AU179" i="46" s="1"/>
  <c r="AU180" i="46" a="1"/>
  <c r="AU180" i="46" s="1"/>
  <c r="AU181" i="46" a="1"/>
  <c r="AU181" i="46" s="1"/>
  <c r="AU182" i="46" a="1"/>
  <c r="AU182" i="46" s="1"/>
  <c r="AU183" i="46" a="1"/>
  <c r="AU183" i="46" s="1"/>
  <c r="AU184" i="46" a="1"/>
  <c r="AU184" i="46" s="1"/>
  <c r="AU185" i="46" a="1"/>
  <c r="AU185" i="46" s="1"/>
  <c r="AU186" i="46" a="1"/>
  <c r="AU186" i="46" s="1"/>
  <c r="AU187" i="46" a="1"/>
  <c r="AU187" i="46" s="1"/>
  <c r="AU188" i="46" a="1"/>
  <c r="AU188" i="46" s="1"/>
  <c r="AU189" i="46" a="1"/>
  <c r="AU189" i="46" s="1"/>
  <c r="AU190" i="46" a="1"/>
  <c r="AU190" i="46" s="1"/>
  <c r="AU191" i="46" a="1"/>
  <c r="AU191" i="46" s="1"/>
  <c r="AU192" i="46" a="1"/>
  <c r="AU192" i="46"/>
  <c r="AU193" i="46" a="1"/>
  <c r="AU193" i="46" s="1"/>
  <c r="AU194" i="46" a="1"/>
  <c r="AU194" i="46" s="1"/>
  <c r="AU195" i="46" a="1"/>
  <c r="AU195" i="46" s="1"/>
  <c r="AU196" i="46" a="1"/>
  <c r="AU196" i="46" s="1"/>
  <c r="AU197" i="46" a="1"/>
  <c r="AU197" i="46" s="1"/>
  <c r="AU198" i="46" a="1"/>
  <c r="AU198" i="46" s="1"/>
  <c r="AU199" i="46" a="1"/>
  <c r="AU199" i="46" s="1"/>
  <c r="AU200" i="46" a="1"/>
  <c r="AU200" i="46"/>
  <c r="AU201" i="46" a="1"/>
  <c r="AU201" i="46" s="1"/>
  <c r="AU202" i="46" a="1"/>
  <c r="AU202" i="46" s="1"/>
  <c r="AU203" i="46" a="1"/>
  <c r="AU203" i="46" s="1"/>
  <c r="AU204" i="46" a="1"/>
  <c r="AU204" i="46"/>
  <c r="AU205" i="46" a="1"/>
  <c r="AU205" i="46" s="1"/>
  <c r="AU206" i="46" a="1"/>
  <c r="AU206" i="46" s="1"/>
  <c r="AU207" i="46" a="1"/>
  <c r="AU207" i="46" s="1"/>
  <c r="AU208" i="46" a="1"/>
  <c r="AU208" i="46"/>
  <c r="AU209" i="46" a="1"/>
  <c r="AU209" i="46" s="1"/>
  <c r="AU210" i="46" a="1"/>
  <c r="AU210" i="46" s="1"/>
  <c r="AU211" i="46" a="1"/>
  <c r="AU211" i="46" s="1"/>
  <c r="AU212" i="46" a="1"/>
  <c r="AU212" i="46" s="1"/>
  <c r="AU213" i="46" a="1"/>
  <c r="AU213" i="46" s="1"/>
  <c r="AU214" i="46" a="1"/>
  <c r="AU214" i="46" s="1"/>
  <c r="AU215" i="46" a="1"/>
  <c r="AU215" i="46" s="1"/>
  <c r="AU216" i="46" a="1"/>
  <c r="AU216" i="46" s="1"/>
  <c r="AU217" i="46" a="1"/>
  <c r="AU217" i="46" s="1"/>
  <c r="AU218" i="46" a="1"/>
  <c r="AU218" i="46" s="1"/>
  <c r="AU219" i="46" a="1"/>
  <c r="AU219" i="46" s="1"/>
  <c r="AU220" i="46" a="1"/>
  <c r="AU220" i="46" s="1"/>
  <c r="AU221" i="46" a="1"/>
  <c r="AU221" i="46" s="1"/>
  <c r="AU222" i="46" a="1"/>
  <c r="AU222" i="46" s="1"/>
  <c r="AU223" i="46" a="1"/>
  <c r="AU223" i="46" s="1"/>
  <c r="AU224" i="46" a="1"/>
  <c r="AU224" i="46"/>
  <c r="AU225" i="46" a="1"/>
  <c r="AU225" i="46" s="1"/>
  <c r="AU226" i="46" a="1"/>
  <c r="AU226" i="46" s="1"/>
  <c r="AU227" i="46" a="1"/>
  <c r="AU227" i="46" s="1"/>
  <c r="AU228" i="46" a="1"/>
  <c r="AU228" i="46" s="1"/>
  <c r="AU229" i="46" a="1"/>
  <c r="AU229" i="46" s="1"/>
  <c r="AU230" i="46" a="1"/>
  <c r="AU230" i="46" s="1"/>
  <c r="AU231" i="46" a="1"/>
  <c r="AU231" i="46" s="1"/>
  <c r="AU232" i="46" a="1"/>
  <c r="AU232" i="46"/>
  <c r="AU233" i="46" a="1"/>
  <c r="AU233" i="46" s="1"/>
  <c r="AU234" i="46" a="1"/>
  <c r="AU234" i="46" s="1"/>
  <c r="AU235" i="46" a="1"/>
  <c r="AU235" i="46" s="1"/>
  <c r="AU236" i="46" a="1"/>
  <c r="AU236" i="46"/>
  <c r="AU237" i="46" a="1"/>
  <c r="AU237" i="46" s="1"/>
  <c r="AU238" i="46" a="1"/>
  <c r="AU238" i="46" s="1"/>
  <c r="AU239" i="46" a="1"/>
  <c r="AU239" i="46" s="1"/>
  <c r="AU240" i="46" a="1"/>
  <c r="AU240" i="46"/>
  <c r="AU241" i="46" a="1"/>
  <c r="AU241" i="46" s="1"/>
  <c r="AU242" i="46" a="1"/>
  <c r="AU242" i="46" s="1"/>
  <c r="AU243" i="46" a="1"/>
  <c r="AU243" i="46" s="1"/>
  <c r="AU244" i="46" a="1"/>
  <c r="AU244" i="46" s="1"/>
  <c r="AU245" i="46" a="1"/>
  <c r="AU245" i="46" s="1"/>
  <c r="AU246" i="46" a="1"/>
  <c r="AU246" i="46" s="1"/>
  <c r="AU247" i="46" a="1"/>
  <c r="AU247" i="46" s="1"/>
  <c r="AU248" i="46" a="1"/>
  <c r="AU248" i="46" s="1"/>
  <c r="AU249" i="46" a="1"/>
  <c r="AU249" i="46" s="1"/>
  <c r="AU250" i="46" a="1"/>
  <c r="AU250" i="46" s="1"/>
  <c r="AU251" i="46" a="1"/>
  <c r="AU251" i="46" s="1"/>
  <c r="AU252" i="46" a="1"/>
  <c r="AU252" i="46" s="1"/>
  <c r="AU253" i="46" a="1"/>
  <c r="AU253" i="46" s="1"/>
  <c r="AU254" i="46" a="1"/>
  <c r="AU254" i="46" s="1"/>
  <c r="AU255" i="46" a="1"/>
  <c r="AU255" i="46" s="1"/>
  <c r="AU256" i="46" a="1"/>
  <c r="AU256" i="46"/>
  <c r="AU257" i="46" a="1"/>
  <c r="AU257" i="46" s="1"/>
  <c r="AU258" i="46" a="1"/>
  <c r="AU258" i="46" s="1"/>
  <c r="AU259" i="46" a="1"/>
  <c r="AU259" i="46" s="1"/>
  <c r="AU260" i="46" a="1"/>
  <c r="AU260" i="46" s="1"/>
  <c r="AU261" i="46" a="1"/>
  <c r="AU261" i="46" s="1"/>
  <c r="AU262" i="46" a="1"/>
  <c r="AU262" i="46" s="1"/>
  <c r="AU263" i="46" a="1"/>
  <c r="AU263" i="46" s="1"/>
  <c r="AU264" i="46" a="1"/>
  <c r="AU264" i="46"/>
  <c r="AU265" i="46" a="1"/>
  <c r="AU265" i="46" s="1"/>
  <c r="AU266" i="46" a="1"/>
  <c r="AU266" i="46" s="1"/>
  <c r="AU267" i="46" a="1"/>
  <c r="AU267" i="46" s="1"/>
  <c r="AU268" i="46" a="1"/>
  <c r="AU268" i="46"/>
  <c r="AU269" i="46" a="1"/>
  <c r="AU269" i="46" s="1"/>
  <c r="AU270" i="46" a="1"/>
  <c r="AU270" i="46" s="1"/>
  <c r="AU271" i="46" a="1"/>
  <c r="AU271" i="46" s="1"/>
  <c r="AU272" i="46" a="1"/>
  <c r="AU272" i="46"/>
  <c r="AU273" i="46" a="1"/>
  <c r="AU273" i="46" s="1"/>
  <c r="AU274" i="46" a="1"/>
  <c r="AU274" i="46" s="1"/>
  <c r="AU275" i="46" a="1"/>
  <c r="AU275" i="46" s="1"/>
  <c r="AU276" i="46" a="1"/>
  <c r="AU276" i="46" s="1"/>
  <c r="AU277" i="46" a="1"/>
  <c r="AU277" i="46" s="1"/>
  <c r="AU278" i="46" a="1"/>
  <c r="AU278" i="46" s="1"/>
  <c r="AU279" i="46" a="1"/>
  <c r="AU279" i="46" s="1"/>
  <c r="AU280" i="46" a="1"/>
  <c r="AU280" i="46" s="1"/>
  <c r="AU281" i="46" a="1"/>
  <c r="AU281" i="46" s="1"/>
  <c r="AU282" i="46" a="1"/>
  <c r="AU282" i="46" s="1"/>
  <c r="AU283" i="46" a="1"/>
  <c r="AU283" i="46" s="1"/>
  <c r="AU284" i="46" a="1"/>
  <c r="AU284" i="46" s="1"/>
  <c r="AU285" i="46" a="1"/>
  <c r="AU285" i="46" s="1"/>
  <c r="AU286" i="46" a="1"/>
  <c r="AU286" i="46" s="1"/>
  <c r="AU287" i="46" a="1"/>
  <c r="AU287" i="46" s="1"/>
  <c r="AU288" i="46" a="1"/>
  <c r="AU288" i="46"/>
  <c r="AU289" i="46" a="1"/>
  <c r="AU289" i="46" s="1"/>
  <c r="AU290" i="46" a="1"/>
  <c r="AU290" i="46" s="1"/>
  <c r="AU291" i="46" a="1"/>
  <c r="AU291" i="46" s="1"/>
  <c r="AU292" i="46" a="1"/>
  <c r="AU292" i="46" s="1"/>
  <c r="AU293" i="46" a="1"/>
  <c r="AU293" i="46" s="1"/>
  <c r="AU294" i="46" a="1"/>
  <c r="AU294" i="46" s="1"/>
  <c r="AU295" i="46" a="1"/>
  <c r="AU295" i="46" s="1"/>
  <c r="AU296" i="46" a="1"/>
  <c r="AU296" i="46"/>
  <c r="AU297" i="46" a="1"/>
  <c r="AU297" i="46" s="1"/>
  <c r="AU298" i="46" a="1"/>
  <c r="AU298" i="46" s="1"/>
  <c r="AU299" i="46" a="1"/>
  <c r="AU299" i="46" s="1"/>
  <c r="AU300" i="46" a="1"/>
  <c r="AU300" i="46"/>
  <c r="AU301" i="46" a="1"/>
  <c r="AU301" i="46" s="1"/>
  <c r="AU302" i="46" a="1"/>
  <c r="AU302" i="46" s="1"/>
  <c r="AU303" i="46" a="1"/>
  <c r="AU303" i="46" s="1"/>
  <c r="AU304" i="46" a="1"/>
  <c r="AU304" i="46"/>
  <c r="AU305" i="46" a="1"/>
  <c r="AU305" i="46" s="1"/>
  <c r="AU306" i="46" a="1"/>
  <c r="AU306" i="46" s="1"/>
  <c r="AU307" i="46" a="1"/>
  <c r="AU307" i="46" s="1"/>
  <c r="AU308" i="46" a="1"/>
  <c r="AU308" i="46" s="1"/>
  <c r="AU309" i="46" a="1"/>
  <c r="AU309" i="46" s="1"/>
  <c r="AU310" i="46" a="1"/>
  <c r="AU310" i="46" s="1"/>
  <c r="AU311" i="46" a="1"/>
  <c r="AU311" i="46" s="1"/>
  <c r="AU312" i="46" a="1"/>
  <c r="AU312" i="46" s="1"/>
  <c r="AU313" i="46" a="1"/>
  <c r="AU313" i="46" s="1"/>
  <c r="AU314" i="46" a="1"/>
  <c r="AU314" i="46" s="1"/>
  <c r="AU315" i="46" a="1"/>
  <c r="AU315" i="46" s="1"/>
  <c r="AU316" i="46" a="1"/>
  <c r="AU316" i="46" s="1"/>
  <c r="AU317" i="46" a="1"/>
  <c r="AU317" i="46" s="1"/>
  <c r="AU318" i="46" a="1"/>
  <c r="AU318" i="46" s="1"/>
  <c r="AU319" i="46" a="1"/>
  <c r="AU319" i="46" s="1"/>
  <c r="AU320" i="46" a="1"/>
  <c r="AU320" i="46"/>
  <c r="AU321" i="46" a="1"/>
  <c r="AU321" i="46" s="1"/>
  <c r="AU322" i="46" a="1"/>
  <c r="AU322" i="46" s="1"/>
  <c r="AU323" i="46" a="1"/>
  <c r="AU323" i="46" s="1"/>
  <c r="AU324" i="46" a="1"/>
  <c r="AU324" i="46" s="1"/>
  <c r="AU325" i="46" a="1"/>
  <c r="AU325" i="46" s="1"/>
  <c r="AU326" i="46" a="1"/>
  <c r="AU326" i="46" s="1"/>
  <c r="AU327" i="46" a="1"/>
  <c r="AU327" i="46" s="1"/>
  <c r="AU328" i="46" a="1"/>
  <c r="AU328" i="46"/>
  <c r="AU329" i="46" a="1"/>
  <c r="AU329" i="46" s="1"/>
  <c r="AU330" i="46" a="1"/>
  <c r="AU330" i="46" s="1"/>
  <c r="AU331" i="46" a="1"/>
  <c r="AU331" i="46" s="1"/>
  <c r="AU332" i="46" a="1"/>
  <c r="AU332" i="46"/>
  <c r="AU333" i="46" a="1"/>
  <c r="AU333" i="46" s="1"/>
  <c r="AU334" i="46" a="1"/>
  <c r="AU334" i="46" s="1"/>
  <c r="AU335" i="46" a="1"/>
  <c r="AU335" i="46" s="1"/>
  <c r="AU336" i="46" a="1"/>
  <c r="AU336" i="46"/>
  <c r="AU337" i="46" a="1"/>
  <c r="AU337" i="46" s="1"/>
  <c r="AU338" i="46" a="1"/>
  <c r="AU338" i="46" s="1"/>
  <c r="AU339" i="46" a="1"/>
  <c r="AU339" i="46" s="1"/>
  <c r="AU340" i="46" a="1"/>
  <c r="AU340" i="46" s="1"/>
  <c r="AU341" i="46" a="1"/>
  <c r="AU341" i="46" s="1"/>
  <c r="AU342" i="46" a="1"/>
  <c r="AU342" i="46" s="1"/>
  <c r="AU343" i="46" a="1"/>
  <c r="AU343" i="46" s="1"/>
  <c r="AU344" i="46" a="1"/>
  <c r="AU344" i="46" s="1"/>
  <c r="AU345" i="46" a="1"/>
  <c r="AU345" i="46" s="1"/>
  <c r="AU346" i="46" a="1"/>
  <c r="AU346" i="46" s="1"/>
  <c r="AU347" i="46" a="1"/>
  <c r="AU347" i="46" s="1"/>
  <c r="AU348" i="46" a="1"/>
  <c r="AU348" i="46" s="1"/>
  <c r="AU349" i="46" a="1"/>
  <c r="AU349" i="46" s="1"/>
  <c r="AU350" i="46" a="1"/>
  <c r="AU350" i="46" s="1"/>
  <c r="AU351" i="46" a="1"/>
  <c r="AU351" i="46" s="1"/>
  <c r="AU352" i="46" a="1"/>
  <c r="AU352" i="46"/>
  <c r="AU353" i="46" a="1"/>
  <c r="AU353" i="46" s="1"/>
  <c r="AU354" i="46" a="1"/>
  <c r="AU354" i="46" s="1"/>
  <c r="AU355" i="46" a="1"/>
  <c r="AU355" i="46" s="1"/>
  <c r="AU356" i="46" a="1"/>
  <c r="AU356" i="46" s="1"/>
  <c r="AU357" i="46" a="1"/>
  <c r="AU357" i="46" s="1"/>
  <c r="AU358" i="46" a="1"/>
  <c r="AU358" i="46" s="1"/>
  <c r="AU359" i="46" a="1"/>
  <c r="AU359" i="46" s="1"/>
  <c r="AU360" i="46" a="1"/>
  <c r="AU360" i="46"/>
  <c r="AU361" i="46" a="1"/>
  <c r="AU361" i="46" s="1"/>
  <c r="AU362" i="46" a="1"/>
  <c r="AU362" i="46" s="1"/>
  <c r="AU363" i="46" a="1"/>
  <c r="AU363" i="46" s="1"/>
  <c r="AU364" i="46" a="1"/>
  <c r="AU364" i="46"/>
  <c r="AU365" i="46" a="1"/>
  <c r="AU365" i="46" s="1"/>
  <c r="AU366" i="46" a="1"/>
  <c r="AU366" i="46" s="1"/>
  <c r="AU367" i="46" a="1"/>
  <c r="AU367" i="46" s="1"/>
  <c r="AU368" i="46" a="1"/>
  <c r="AU368" i="46"/>
  <c r="AU369" i="46" a="1"/>
  <c r="AU369" i="46" s="1"/>
  <c r="AU370" i="46" a="1"/>
  <c r="AU370" i="46" s="1"/>
  <c r="AU371" i="46" a="1"/>
  <c r="AU371" i="46" s="1"/>
  <c r="AU372" i="46" a="1"/>
  <c r="AU372" i="46" s="1"/>
  <c r="AU373" i="46" a="1"/>
  <c r="AU373" i="46" s="1"/>
  <c r="AU374" i="46" a="1"/>
  <c r="AU374" i="46" s="1"/>
  <c r="AU375" i="46" a="1"/>
  <c r="AU375" i="46"/>
  <c r="AU376" i="46" a="1"/>
  <c r="AU376" i="46" s="1"/>
  <c r="AU377" i="46" a="1"/>
  <c r="AU377" i="46" s="1"/>
  <c r="AU378" i="46" a="1"/>
  <c r="AU378" i="46" s="1"/>
  <c r="AU379" i="46" a="1"/>
  <c r="AU379" i="46"/>
  <c r="AU380" i="46" a="1"/>
  <c r="AU380" i="46" s="1"/>
  <c r="AU381" i="46" a="1"/>
  <c r="AU381" i="46" s="1"/>
  <c r="AU382" i="46" a="1"/>
  <c r="AU382" i="46" s="1"/>
  <c r="AU383" i="46" a="1"/>
  <c r="AU383" i="46"/>
  <c r="AU384" i="46" a="1"/>
  <c r="AU384" i="46" s="1"/>
  <c r="AU385" i="46" a="1"/>
  <c r="AU385" i="46" s="1"/>
  <c r="AU386" i="46" a="1"/>
  <c r="AU386" i="46" s="1"/>
  <c r="AU387" i="46" a="1"/>
  <c r="AU387" i="46"/>
  <c r="AU388" i="46" a="1"/>
  <c r="AU388" i="46" s="1"/>
  <c r="AU389" i="46" a="1"/>
  <c r="AU389" i="46" s="1"/>
  <c r="AU390" i="46" a="1"/>
  <c r="AU390" i="46" s="1"/>
  <c r="AU391" i="46" a="1"/>
  <c r="AU391" i="46"/>
  <c r="AU392" i="46" a="1"/>
  <c r="AU392" i="46" s="1"/>
  <c r="AU393" i="46" a="1"/>
  <c r="AU393" i="46" s="1"/>
  <c r="AU394" i="46" a="1"/>
  <c r="AU394" i="46" s="1"/>
  <c r="AU395" i="46" a="1"/>
  <c r="AU395" i="46"/>
  <c r="AU396" i="46" a="1"/>
  <c r="AU396" i="46" s="1"/>
  <c r="AU397" i="46" a="1"/>
  <c r="AU397" i="46" s="1"/>
  <c r="AU398" i="46" a="1"/>
  <c r="AU398" i="46" s="1"/>
  <c r="AU399" i="46" a="1"/>
  <c r="AU399" i="46"/>
  <c r="AU400" i="46" a="1"/>
  <c r="AU400" i="46" s="1"/>
  <c r="AU401" i="46" a="1"/>
  <c r="AU401" i="46" s="1"/>
  <c r="AU402" i="46" a="1"/>
  <c r="AU402" i="46" s="1"/>
  <c r="AU403" i="46" a="1"/>
  <c r="AU403" i="46"/>
  <c r="AU404" i="46" a="1"/>
  <c r="AU404" i="46" s="1"/>
  <c r="AU405" i="46" a="1"/>
  <c r="AU405" i="46" s="1"/>
  <c r="AU406" i="46" a="1"/>
  <c r="AU406" i="46" s="1"/>
  <c r="AU407" i="46" a="1"/>
  <c r="AU407" i="46"/>
  <c r="AU408" i="46" a="1"/>
  <c r="AU408" i="46" s="1"/>
  <c r="AU409" i="46" a="1"/>
  <c r="AU409" i="46" s="1"/>
  <c r="AU410" i="46" a="1"/>
  <c r="AU410" i="46" s="1"/>
  <c r="AU411" i="46" a="1"/>
  <c r="AU411" i="46"/>
  <c r="AU412" i="46" a="1"/>
  <c r="AU412" i="46" s="1"/>
  <c r="AU413" i="46" a="1"/>
  <c r="AU413" i="46" s="1"/>
  <c r="AU414" i="46" a="1"/>
  <c r="AU414" i="46" s="1"/>
  <c r="AU415" i="46" a="1"/>
  <c r="AU415" i="46"/>
  <c r="AU416" i="46" a="1"/>
  <c r="AU416" i="46" s="1"/>
  <c r="AU417" i="46" a="1"/>
  <c r="AU417" i="46" s="1"/>
  <c r="AU418" i="46" a="1"/>
  <c r="AU418" i="46" s="1"/>
  <c r="AU419" i="46" a="1"/>
  <c r="AU419" i="46"/>
  <c r="AU420" i="46" a="1"/>
  <c r="AU420" i="46" s="1"/>
  <c r="AU421" i="46" a="1"/>
  <c r="AU421" i="46" s="1"/>
  <c r="AU422" i="46" a="1"/>
  <c r="AU422" i="46" s="1"/>
  <c r="AU423" i="46" a="1"/>
  <c r="AU423" i="46"/>
  <c r="AU424" i="46" a="1"/>
  <c r="AU424" i="46" s="1"/>
  <c r="AU425" i="46" a="1"/>
  <c r="AU425" i="46" s="1"/>
  <c r="AU426" i="46" a="1"/>
  <c r="AU426" i="46" s="1"/>
  <c r="AU427" i="46" a="1"/>
  <c r="AU427" i="46"/>
  <c r="AU428" i="46" a="1"/>
  <c r="AU428" i="46" s="1"/>
  <c r="AU429" i="46" a="1"/>
  <c r="AU429" i="46" s="1"/>
  <c r="AU430" i="46" a="1"/>
  <c r="AU430" i="46" s="1"/>
  <c r="AU431" i="46" a="1"/>
  <c r="AU431" i="46"/>
  <c r="AU432" i="46" a="1"/>
  <c r="AU432" i="46" s="1"/>
  <c r="AU433" i="46" a="1"/>
  <c r="AU433" i="46" s="1"/>
  <c r="AU434" i="46" a="1"/>
  <c r="AU434" i="46" s="1"/>
  <c r="AU435" i="46" a="1"/>
  <c r="AU435" i="46"/>
  <c r="AU436" i="46" a="1"/>
  <c r="AU436" i="46" s="1"/>
  <c r="AU437" i="46" a="1"/>
  <c r="AU437" i="46" s="1"/>
  <c r="AU14" i="46" a="1"/>
  <c r="AU14" i="46"/>
  <c r="AU15" i="46" a="1"/>
  <c r="AU15" i="46" s="1"/>
  <c r="AU16" i="46" a="1"/>
  <c r="AU16" i="46"/>
  <c r="AU17" i="46" a="1"/>
  <c r="AU17" i="46"/>
  <c r="AU18" i="46" a="1"/>
  <c r="AU18" i="46"/>
  <c r="AU19" i="46" a="1"/>
  <c r="AU19" i="46" s="1"/>
  <c r="AU20" i="46" a="1"/>
  <c r="AU20" i="46"/>
  <c r="AU21" i="46" a="1"/>
  <c r="AU21" i="46"/>
  <c r="AU22" i="46" a="1"/>
  <c r="AU22" i="46" s="1"/>
  <c r="AU23" i="46" a="1"/>
  <c r="AU23" i="46" s="1"/>
  <c r="AU24" i="46" a="1"/>
  <c r="AU24" i="46"/>
  <c r="AU25" i="46" a="1"/>
  <c r="AU25" i="46"/>
  <c r="AU26" i="46" a="1"/>
  <c r="AU26" i="46" s="1"/>
  <c r="AU27" i="46" a="1"/>
  <c r="AU27" i="46" s="1"/>
  <c r="AU28" i="46" a="1"/>
  <c r="AU28" i="46" s="1"/>
  <c r="AU29" i="46" a="1"/>
  <c r="AU29" i="46"/>
  <c r="AU30" i="46" a="1"/>
  <c r="AU30" i="46" s="1"/>
  <c r="AU31" i="46" a="1"/>
  <c r="AU31" i="46" s="1"/>
  <c r="AU32" i="46" a="1"/>
  <c r="AU32" i="46" s="1"/>
  <c r="AU8" i="46" a="1"/>
  <c r="AU8" i="46" s="1"/>
  <c r="AU9" i="46" a="1"/>
  <c r="AU9" i="46" s="1"/>
  <c r="AU10" i="46" a="1"/>
  <c r="AU10" i="46"/>
  <c r="AU11" i="46" a="1"/>
  <c r="AU11" i="46"/>
  <c r="AU12" i="46" a="1"/>
  <c r="AU12" i="46" s="1"/>
  <c r="AU13" i="46" a="1"/>
  <c r="AU13" i="46" s="1"/>
  <c r="AT13" i="46"/>
  <c r="AT14" i="46"/>
  <c r="AT15" i="46"/>
  <c r="AT16" i="46"/>
  <c r="AT17" i="46"/>
  <c r="AT18" i="46"/>
  <c r="AT19" i="46"/>
  <c r="AT20" i="46"/>
  <c r="AT21" i="46"/>
  <c r="AT22" i="46"/>
  <c r="AT23" i="46"/>
  <c r="AT24" i="46"/>
  <c r="AT25" i="46"/>
  <c r="AT26" i="46"/>
  <c r="AT27" i="46"/>
  <c r="AT28" i="46"/>
  <c r="AT29" i="46"/>
  <c r="AT30" i="46"/>
  <c r="AT31" i="46"/>
  <c r="AT32" i="46"/>
  <c r="AT33" i="46"/>
  <c r="AT34" i="46"/>
  <c r="AT35" i="46"/>
  <c r="AT36" i="46"/>
  <c r="AT37" i="46"/>
  <c r="AT38" i="46"/>
  <c r="AT39" i="46"/>
  <c r="AT40" i="46"/>
  <c r="AT41" i="46"/>
  <c r="AT42" i="46"/>
  <c r="AT43" i="46"/>
  <c r="AT44" i="46"/>
  <c r="AT45" i="46"/>
  <c r="AT46" i="46"/>
  <c r="AT47" i="46"/>
  <c r="AT48" i="46"/>
  <c r="AT49" i="46"/>
  <c r="AT50" i="46"/>
  <c r="AT51" i="46"/>
  <c r="AT52" i="46"/>
  <c r="AT53" i="46"/>
  <c r="AT54" i="46"/>
  <c r="AT55" i="46"/>
  <c r="AT56" i="46"/>
  <c r="AT57" i="46"/>
  <c r="AT58" i="46"/>
  <c r="AT59" i="46"/>
  <c r="AT60" i="46"/>
  <c r="AT61" i="46"/>
  <c r="AT62" i="46"/>
  <c r="AT63" i="46"/>
  <c r="AT64" i="46"/>
  <c r="AT65" i="46"/>
  <c r="AT66" i="46"/>
  <c r="AT67" i="46"/>
  <c r="AT68" i="46"/>
  <c r="AT69" i="46"/>
  <c r="AT70" i="46"/>
  <c r="AT71" i="46"/>
  <c r="AT72" i="46"/>
  <c r="AT73" i="46"/>
  <c r="AT74" i="46"/>
  <c r="AT75" i="46"/>
  <c r="AT76" i="46"/>
  <c r="AT77" i="46"/>
  <c r="AT78" i="46"/>
  <c r="AT79" i="46"/>
  <c r="AT80" i="46"/>
  <c r="AT81" i="46"/>
  <c r="AT82" i="46"/>
  <c r="AT83" i="46"/>
  <c r="AT84" i="46"/>
  <c r="AT85" i="46"/>
  <c r="AT86" i="46"/>
  <c r="AT87" i="46"/>
  <c r="AT88" i="46"/>
  <c r="AT89" i="46"/>
  <c r="AT90" i="46"/>
  <c r="AT91" i="46"/>
  <c r="AT92" i="46"/>
  <c r="AT93" i="46"/>
  <c r="AT94" i="46"/>
  <c r="AT95" i="46"/>
  <c r="AT96" i="46"/>
  <c r="AT97" i="46"/>
  <c r="AT98" i="46"/>
  <c r="AT99" i="46"/>
  <c r="AT100" i="46"/>
  <c r="AT101" i="46"/>
  <c r="AT102" i="46"/>
  <c r="AT103" i="46"/>
  <c r="AT104" i="46"/>
  <c r="AT105" i="46"/>
  <c r="AT106" i="46"/>
  <c r="AT107" i="46"/>
  <c r="AT108" i="46"/>
  <c r="AT109" i="46"/>
  <c r="AT110" i="46"/>
  <c r="AT111" i="46"/>
  <c r="AT112" i="46"/>
  <c r="AT113" i="46"/>
  <c r="AT114" i="46"/>
  <c r="AT115" i="46"/>
  <c r="AT116" i="46"/>
  <c r="AT117" i="46"/>
  <c r="AT118" i="46"/>
  <c r="AT119" i="46"/>
  <c r="AT120" i="46"/>
  <c r="AT121" i="46"/>
  <c r="AT122" i="46"/>
  <c r="AT123" i="46"/>
  <c r="AT124" i="46"/>
  <c r="AT125" i="46"/>
  <c r="AT126" i="46"/>
  <c r="AT127" i="46"/>
  <c r="AT128" i="46"/>
  <c r="AT129" i="46"/>
  <c r="AT130" i="46"/>
  <c r="AT131" i="46"/>
  <c r="AT132" i="46"/>
  <c r="AT133" i="46"/>
  <c r="AT134" i="46"/>
  <c r="AT135" i="46"/>
  <c r="AT136" i="46"/>
  <c r="AT137" i="46"/>
  <c r="AT138" i="46"/>
  <c r="AT139" i="46"/>
  <c r="AT140" i="46"/>
  <c r="AT141" i="46"/>
  <c r="AT142" i="46"/>
  <c r="AT143" i="46"/>
  <c r="AT144" i="46"/>
  <c r="AT145" i="46"/>
  <c r="AT146" i="46"/>
  <c r="AT147" i="46"/>
  <c r="AT148" i="46"/>
  <c r="AT149" i="46"/>
  <c r="AT150" i="46"/>
  <c r="AT151" i="46"/>
  <c r="AT152" i="46"/>
  <c r="AT153" i="46"/>
  <c r="AT154" i="46"/>
  <c r="AT155" i="46"/>
  <c r="AT156" i="46"/>
  <c r="AT157" i="46"/>
  <c r="AT158" i="46"/>
  <c r="AT159" i="46"/>
  <c r="AT160" i="46"/>
  <c r="AT161" i="46"/>
  <c r="AT162" i="46"/>
  <c r="AT163" i="46"/>
  <c r="AT164" i="46"/>
  <c r="AT165" i="46"/>
  <c r="AT166" i="46"/>
  <c r="AT167" i="46"/>
  <c r="AT168" i="46"/>
  <c r="AT169" i="46"/>
  <c r="AT170" i="46"/>
  <c r="AT171" i="46"/>
  <c r="AT172" i="46"/>
  <c r="AT173" i="46"/>
  <c r="AT174" i="46"/>
  <c r="AT175" i="46"/>
  <c r="AT176" i="46"/>
  <c r="AT177" i="46"/>
  <c r="AT178" i="46"/>
  <c r="AT179" i="46"/>
  <c r="AT180" i="46"/>
  <c r="AT181" i="46"/>
  <c r="AT182" i="46"/>
  <c r="AT183" i="46"/>
  <c r="AT184" i="46"/>
  <c r="AT185" i="46"/>
  <c r="AT186" i="46"/>
  <c r="AT187" i="46"/>
  <c r="AT188" i="46"/>
  <c r="AT189" i="46"/>
  <c r="AT190" i="46"/>
  <c r="AT191" i="46"/>
  <c r="AT192" i="46"/>
  <c r="AT193" i="46"/>
  <c r="AT194" i="46"/>
  <c r="AT195" i="46"/>
  <c r="AT196" i="46"/>
  <c r="AT197" i="46"/>
  <c r="AT198" i="46"/>
  <c r="AT199" i="46"/>
  <c r="AT200" i="46"/>
  <c r="AT201" i="46"/>
  <c r="AT202" i="46"/>
  <c r="AT203" i="46"/>
  <c r="AT204" i="46"/>
  <c r="AT205" i="46"/>
  <c r="AT206" i="46"/>
  <c r="AT207" i="46"/>
  <c r="AT208" i="46"/>
  <c r="AT209" i="46"/>
  <c r="AT210" i="46"/>
  <c r="AT211" i="46"/>
  <c r="AT212" i="46"/>
  <c r="AT213" i="46"/>
  <c r="AT214" i="46"/>
  <c r="AT215" i="46"/>
  <c r="AT216" i="46"/>
  <c r="AT217" i="46"/>
  <c r="AT218" i="46"/>
  <c r="AT219" i="46"/>
  <c r="AT220" i="46"/>
  <c r="AT221" i="46"/>
  <c r="AT222" i="46"/>
  <c r="AT223" i="46"/>
  <c r="AT224" i="46"/>
  <c r="AT225" i="46"/>
  <c r="AT226" i="46"/>
  <c r="AT227" i="46"/>
  <c r="AT228" i="46"/>
  <c r="AT229" i="46"/>
  <c r="AT230" i="46"/>
  <c r="AT231" i="46"/>
  <c r="AT232" i="46"/>
  <c r="AT233" i="46"/>
  <c r="AT234" i="46"/>
  <c r="AT235" i="46"/>
  <c r="AT236" i="46"/>
  <c r="AT237" i="46"/>
  <c r="AT238" i="46"/>
  <c r="AT239" i="46"/>
  <c r="AT240" i="46"/>
  <c r="AT241" i="46"/>
  <c r="AT242" i="46"/>
  <c r="AT243" i="46"/>
  <c r="AT244" i="46"/>
  <c r="AT245" i="46"/>
  <c r="AT246" i="46"/>
  <c r="AT247" i="46"/>
  <c r="AT248" i="46"/>
  <c r="AT249" i="46"/>
  <c r="AT250" i="46"/>
  <c r="AT251" i="46"/>
  <c r="AT252" i="46"/>
  <c r="AT253" i="46"/>
  <c r="AT254" i="46"/>
  <c r="AT255" i="46"/>
  <c r="AT256" i="46"/>
  <c r="AT257" i="46"/>
  <c r="AT258" i="46"/>
  <c r="AT259" i="46"/>
  <c r="AT260" i="46"/>
  <c r="AT261" i="46"/>
  <c r="AT262" i="46"/>
  <c r="AT263" i="46"/>
  <c r="AT264" i="46"/>
  <c r="AT265" i="46"/>
  <c r="AT266" i="46"/>
  <c r="AT267" i="46"/>
  <c r="AT268" i="46"/>
  <c r="AT269" i="46"/>
  <c r="AT270" i="46"/>
  <c r="AT271" i="46"/>
  <c r="AT272" i="46"/>
  <c r="AT273" i="46"/>
  <c r="AT274" i="46"/>
  <c r="AT275" i="46"/>
  <c r="AT276" i="46"/>
  <c r="AT277" i="46"/>
  <c r="AT278" i="46"/>
  <c r="AT279" i="46"/>
  <c r="AT280" i="46"/>
  <c r="AT281" i="46"/>
  <c r="AT282" i="46"/>
  <c r="AT283" i="46"/>
  <c r="AT284" i="46"/>
  <c r="AT285" i="46"/>
  <c r="AT286" i="46"/>
  <c r="AT287" i="46"/>
  <c r="AT288" i="46"/>
  <c r="AT289" i="46"/>
  <c r="AT290" i="46"/>
  <c r="AT291" i="46"/>
  <c r="AT292" i="46"/>
  <c r="AT293" i="46"/>
  <c r="AT294" i="46"/>
  <c r="AT295" i="46"/>
  <c r="AT296" i="46"/>
  <c r="AT297" i="46"/>
  <c r="AT298" i="46"/>
  <c r="AT299" i="46"/>
  <c r="AT300" i="46"/>
  <c r="AT301" i="46"/>
  <c r="AT302" i="46"/>
  <c r="AT303" i="46"/>
  <c r="AT304" i="46"/>
  <c r="AT305" i="46"/>
  <c r="AT306" i="46"/>
  <c r="AT307" i="46"/>
  <c r="AT308" i="46"/>
  <c r="AT309" i="46"/>
  <c r="AT310" i="46"/>
  <c r="AT311" i="46"/>
  <c r="AT312" i="46"/>
  <c r="AT313" i="46"/>
  <c r="AT314" i="46"/>
  <c r="AT315" i="46"/>
  <c r="AT316" i="46"/>
  <c r="AT317" i="46"/>
  <c r="AT318" i="46"/>
  <c r="AT319" i="46"/>
  <c r="AT320" i="46"/>
  <c r="AT321" i="46"/>
  <c r="AT322" i="46"/>
  <c r="AT323" i="46"/>
  <c r="AT324" i="46"/>
  <c r="AT325" i="46"/>
  <c r="AT326" i="46"/>
  <c r="AT327" i="46"/>
  <c r="AT328" i="46"/>
  <c r="AT329" i="46"/>
  <c r="AT330" i="46"/>
  <c r="AT331" i="46"/>
  <c r="AT332" i="46"/>
  <c r="AT333" i="46"/>
  <c r="AT334" i="46"/>
  <c r="AT335" i="46"/>
  <c r="AT336" i="46"/>
  <c r="AT337" i="46"/>
  <c r="AT338" i="46"/>
  <c r="AT339" i="46"/>
  <c r="AT340" i="46"/>
  <c r="AT341" i="46"/>
  <c r="AT342" i="46"/>
  <c r="AT343" i="46"/>
  <c r="AT344" i="46"/>
  <c r="AT345" i="46"/>
  <c r="AT346" i="46"/>
  <c r="AT347" i="46"/>
  <c r="AT348" i="46"/>
  <c r="AT349" i="46"/>
  <c r="AT350" i="46"/>
  <c r="AT351" i="46"/>
  <c r="AT352" i="46"/>
  <c r="AT353" i="46"/>
  <c r="AT354" i="46"/>
  <c r="AT355" i="46"/>
  <c r="AT356" i="46"/>
  <c r="AT357" i="46"/>
  <c r="AT358" i="46"/>
  <c r="AT359" i="46"/>
  <c r="AT360" i="46"/>
  <c r="AT361" i="46"/>
  <c r="AT362" i="46"/>
  <c r="AT363" i="46"/>
  <c r="AT364" i="46"/>
  <c r="AT365" i="46"/>
  <c r="AT366" i="46"/>
  <c r="AT367" i="46"/>
  <c r="AT368" i="46"/>
  <c r="AT369" i="46"/>
  <c r="AT370" i="46"/>
  <c r="AT371" i="46"/>
  <c r="AT372" i="46"/>
  <c r="AT373" i="46"/>
  <c r="AT374" i="46"/>
  <c r="AT375" i="46"/>
  <c r="AT376" i="46"/>
  <c r="AT377" i="46"/>
  <c r="AT378" i="46"/>
  <c r="AT379" i="46"/>
  <c r="AT380" i="46"/>
  <c r="AT381" i="46"/>
  <c r="AT382" i="46"/>
  <c r="AT383" i="46"/>
  <c r="AT384" i="46"/>
  <c r="AT385" i="46"/>
  <c r="AT386" i="46"/>
  <c r="AT387" i="46"/>
  <c r="AT388" i="46"/>
  <c r="AT389" i="46"/>
  <c r="AT390" i="46"/>
  <c r="AT391" i="46"/>
  <c r="AT392" i="46"/>
  <c r="AT393" i="46"/>
  <c r="AT394" i="46"/>
  <c r="AT395" i="46"/>
  <c r="AT396" i="46"/>
  <c r="AT397" i="46"/>
  <c r="AT398" i="46"/>
  <c r="AT399" i="46"/>
  <c r="AT400" i="46"/>
  <c r="AT401" i="46"/>
  <c r="AT402" i="46"/>
  <c r="AT403" i="46"/>
  <c r="AT404" i="46"/>
  <c r="AT405" i="46"/>
  <c r="AT406" i="46"/>
  <c r="AT407" i="46"/>
  <c r="AT408" i="46"/>
  <c r="AT409" i="46"/>
  <c r="AT410" i="46"/>
  <c r="AT411" i="46"/>
  <c r="AT412" i="46"/>
  <c r="AT413" i="46"/>
  <c r="AT414" i="46"/>
  <c r="AT415" i="46"/>
  <c r="AT416" i="46"/>
  <c r="AT417" i="46"/>
  <c r="AT418" i="46"/>
  <c r="AT419" i="46"/>
  <c r="AT420" i="46"/>
  <c r="AT421" i="46"/>
  <c r="AT422" i="46"/>
  <c r="AT423" i="46"/>
  <c r="AT424" i="46"/>
  <c r="AT425" i="46"/>
  <c r="AT426" i="46"/>
  <c r="AT427" i="46"/>
  <c r="AT428" i="46"/>
  <c r="AT429" i="46"/>
  <c r="AT430" i="46"/>
  <c r="AT431" i="46"/>
  <c r="AT432" i="46"/>
  <c r="AT433" i="46"/>
  <c r="AT434" i="46"/>
  <c r="AT435" i="46"/>
  <c r="AT436" i="46"/>
  <c r="AT437" i="46"/>
  <c r="AT8" i="46"/>
  <c r="AT9" i="46"/>
  <c r="AT10" i="46"/>
  <c r="AT11" i="46"/>
  <c r="AT12" i="46"/>
  <c r="AT7" i="46"/>
  <c r="AU7" i="46" s="1" a="1"/>
  <c r="AU7" i="46" s="1"/>
  <c r="AQ447" i="46"/>
  <c r="AQ442" i="46"/>
  <c r="AS8" i="46"/>
  <c r="AS9" i="46"/>
  <c r="AS10" i="46"/>
  <c r="AS11" i="46"/>
  <c r="AS12" i="46"/>
  <c r="AS13" i="46"/>
  <c r="AS14" i="46"/>
  <c r="AS15" i="46"/>
  <c r="AS16" i="46"/>
  <c r="AS17" i="46"/>
  <c r="AS18" i="46"/>
  <c r="AS19" i="46"/>
  <c r="AS20" i="46"/>
  <c r="AS21" i="46"/>
  <c r="AS22" i="46"/>
  <c r="AS23" i="46"/>
  <c r="AS24" i="46"/>
  <c r="AS25" i="46"/>
  <c r="AS26" i="46"/>
  <c r="AS27" i="46"/>
  <c r="AS28" i="46"/>
  <c r="AS29" i="46"/>
  <c r="AS30" i="46"/>
  <c r="AS31" i="46"/>
  <c r="AS32" i="46"/>
  <c r="AS33" i="46"/>
  <c r="AS34" i="46"/>
  <c r="AS35" i="46"/>
  <c r="AS36" i="46"/>
  <c r="AS37" i="46"/>
  <c r="AS38" i="46"/>
  <c r="AS39" i="46"/>
  <c r="AS40" i="46"/>
  <c r="AS41" i="46"/>
  <c r="AS42" i="46"/>
  <c r="AS43" i="46"/>
  <c r="AS44" i="46"/>
  <c r="AS45" i="46"/>
  <c r="AS46" i="46"/>
  <c r="AS47" i="46"/>
  <c r="AS48" i="46"/>
  <c r="AS49" i="46"/>
  <c r="AS50" i="46"/>
  <c r="AS51" i="46"/>
  <c r="AS52" i="46"/>
  <c r="AS53" i="46"/>
  <c r="AS54" i="46"/>
  <c r="AS55" i="46"/>
  <c r="AS56" i="46"/>
  <c r="AS57" i="46"/>
  <c r="AS58" i="46"/>
  <c r="AS59" i="46"/>
  <c r="AS60" i="46"/>
  <c r="AS61" i="46"/>
  <c r="AS62" i="46"/>
  <c r="AS63" i="46"/>
  <c r="AS64" i="46"/>
  <c r="AS65" i="46"/>
  <c r="AS66" i="46"/>
  <c r="AS67" i="46"/>
  <c r="AS68" i="46"/>
  <c r="AS69" i="46"/>
  <c r="AS70" i="46"/>
  <c r="AS71" i="46"/>
  <c r="AS72" i="46"/>
  <c r="AS73" i="46"/>
  <c r="AS74" i="46"/>
  <c r="AS75" i="46"/>
  <c r="AS76" i="46"/>
  <c r="AS77" i="46"/>
  <c r="AS78" i="46"/>
  <c r="AS79" i="46"/>
  <c r="AS80" i="46"/>
  <c r="AS81" i="46"/>
  <c r="AS82" i="46"/>
  <c r="AS83" i="46"/>
  <c r="AS84" i="46"/>
  <c r="AS85" i="46"/>
  <c r="AS86" i="46"/>
  <c r="AS87" i="46"/>
  <c r="AS88" i="46"/>
  <c r="AS89" i="46"/>
  <c r="AS90" i="46"/>
  <c r="AS91" i="46"/>
  <c r="AS92" i="46"/>
  <c r="AS93" i="46"/>
  <c r="AS94" i="46"/>
  <c r="AS95" i="46"/>
  <c r="AS96" i="46"/>
  <c r="AS97" i="46"/>
  <c r="AS98" i="46"/>
  <c r="AS99" i="46"/>
  <c r="AS100" i="46"/>
  <c r="AS101" i="46"/>
  <c r="AS102" i="46"/>
  <c r="AS103" i="46"/>
  <c r="AS104" i="46"/>
  <c r="AS105" i="46"/>
  <c r="AS106" i="46"/>
  <c r="AS107" i="46"/>
  <c r="AS108" i="46"/>
  <c r="AS109" i="46"/>
  <c r="AS110" i="46"/>
  <c r="AS111" i="46"/>
  <c r="AS112" i="46"/>
  <c r="AS113" i="46"/>
  <c r="AS114" i="46"/>
  <c r="AS115" i="46"/>
  <c r="AS116" i="46"/>
  <c r="AS117" i="46"/>
  <c r="AS118" i="46"/>
  <c r="AS119" i="46"/>
  <c r="AS120" i="46"/>
  <c r="AS121" i="46"/>
  <c r="AS122" i="46"/>
  <c r="AS123" i="46"/>
  <c r="AS124" i="46"/>
  <c r="AS125" i="46"/>
  <c r="AS126" i="46"/>
  <c r="AS127" i="46"/>
  <c r="AS128" i="46"/>
  <c r="AS129" i="46"/>
  <c r="AS130" i="46"/>
  <c r="AS131" i="46"/>
  <c r="AS132" i="46"/>
  <c r="AS133" i="46"/>
  <c r="AS134" i="46"/>
  <c r="AS135" i="46"/>
  <c r="AS136" i="46"/>
  <c r="AS137" i="46"/>
  <c r="AS138" i="46"/>
  <c r="AS139" i="46"/>
  <c r="AS140" i="46"/>
  <c r="AS141" i="46"/>
  <c r="AS142" i="46"/>
  <c r="AS143" i="46"/>
  <c r="AS144" i="46"/>
  <c r="AS145" i="46"/>
  <c r="AS146" i="46"/>
  <c r="AS147" i="46"/>
  <c r="AS148" i="46"/>
  <c r="AS149" i="46"/>
  <c r="AS150" i="46"/>
  <c r="AS151" i="46"/>
  <c r="AS152" i="46"/>
  <c r="AS153" i="46"/>
  <c r="AS154" i="46"/>
  <c r="AS155" i="46"/>
  <c r="AS156" i="46"/>
  <c r="AS157" i="46"/>
  <c r="AS158" i="46"/>
  <c r="AS159" i="46"/>
  <c r="AS160" i="46"/>
  <c r="AS161" i="46"/>
  <c r="AS162" i="46"/>
  <c r="AS163" i="46"/>
  <c r="AS164" i="46"/>
  <c r="AS165" i="46"/>
  <c r="AS166" i="46"/>
  <c r="AS167" i="46"/>
  <c r="AS168" i="46"/>
  <c r="AS169" i="46"/>
  <c r="AS170" i="46"/>
  <c r="AS171" i="46"/>
  <c r="AS172" i="46"/>
  <c r="AS173" i="46"/>
  <c r="AS174" i="46"/>
  <c r="AS175" i="46"/>
  <c r="AS176" i="46"/>
  <c r="AS177" i="46"/>
  <c r="AS178" i="46"/>
  <c r="AS179" i="46"/>
  <c r="AS180" i="46"/>
  <c r="AS181" i="46"/>
  <c r="AS182" i="46"/>
  <c r="AS183" i="46"/>
  <c r="AS184" i="46"/>
  <c r="AS185" i="46"/>
  <c r="AS186" i="46"/>
  <c r="AS187" i="46"/>
  <c r="AS188" i="46"/>
  <c r="AS189" i="46"/>
  <c r="AS190" i="46"/>
  <c r="AS191" i="46"/>
  <c r="AS192" i="46"/>
  <c r="AS193" i="46"/>
  <c r="AS194" i="46"/>
  <c r="AS195" i="46"/>
  <c r="AS196" i="46"/>
  <c r="AS197" i="46"/>
  <c r="AS198" i="46"/>
  <c r="AS199" i="46"/>
  <c r="AS200" i="46"/>
  <c r="AS201" i="46"/>
  <c r="AS202" i="46"/>
  <c r="AS203" i="46"/>
  <c r="AS204" i="46"/>
  <c r="AS205" i="46"/>
  <c r="AS206" i="46"/>
  <c r="AS207" i="46"/>
  <c r="AS208" i="46"/>
  <c r="AS209" i="46"/>
  <c r="AS210" i="46"/>
  <c r="AS211" i="46"/>
  <c r="AS212" i="46"/>
  <c r="AS213" i="46"/>
  <c r="AS214" i="46"/>
  <c r="AS215" i="46"/>
  <c r="AS216" i="46"/>
  <c r="AS217" i="46"/>
  <c r="AS218" i="46"/>
  <c r="AS219" i="46"/>
  <c r="AS220" i="46"/>
  <c r="AS221" i="46"/>
  <c r="AS222" i="46"/>
  <c r="AS223" i="46"/>
  <c r="AS224" i="46"/>
  <c r="AS225" i="46"/>
  <c r="AS226" i="46"/>
  <c r="AS227" i="46"/>
  <c r="AS228" i="46"/>
  <c r="AS229" i="46"/>
  <c r="AS230" i="46"/>
  <c r="AS231" i="46"/>
  <c r="AS232" i="46"/>
  <c r="AS233" i="46"/>
  <c r="AS234" i="46"/>
  <c r="AS235" i="46"/>
  <c r="AS236" i="46"/>
  <c r="AS237" i="46"/>
  <c r="AS238" i="46"/>
  <c r="AS239" i="46"/>
  <c r="AS240" i="46"/>
  <c r="AS241" i="46"/>
  <c r="AS242" i="46"/>
  <c r="AS243" i="46"/>
  <c r="AS244" i="46"/>
  <c r="AS245" i="46"/>
  <c r="AS246" i="46"/>
  <c r="AS247" i="46"/>
  <c r="AS248" i="46"/>
  <c r="AS249" i="46"/>
  <c r="AS250" i="46"/>
  <c r="AS251" i="46"/>
  <c r="AS252" i="46"/>
  <c r="AS253" i="46"/>
  <c r="AS254" i="46"/>
  <c r="AS255" i="46"/>
  <c r="AS256" i="46"/>
  <c r="AS257" i="46"/>
  <c r="AS258" i="46"/>
  <c r="AS259" i="46"/>
  <c r="AS260" i="46"/>
  <c r="AS261" i="46"/>
  <c r="AS262" i="46"/>
  <c r="AS263" i="46"/>
  <c r="AS264" i="46"/>
  <c r="AS265" i="46"/>
  <c r="AS266" i="46"/>
  <c r="AS267" i="46"/>
  <c r="AS268" i="46"/>
  <c r="AS269" i="46"/>
  <c r="AS270" i="46"/>
  <c r="AS271" i="46"/>
  <c r="AS272" i="46"/>
  <c r="AS273" i="46"/>
  <c r="AS274" i="46"/>
  <c r="AS275" i="46"/>
  <c r="AS276" i="46"/>
  <c r="AS277" i="46"/>
  <c r="AS278" i="46"/>
  <c r="AS279" i="46"/>
  <c r="AS280" i="46"/>
  <c r="AS281" i="46"/>
  <c r="AS282" i="46"/>
  <c r="AS283" i="46"/>
  <c r="AS284" i="46"/>
  <c r="AS285" i="46"/>
  <c r="AS286" i="46"/>
  <c r="AS287" i="46"/>
  <c r="AS288" i="46"/>
  <c r="AS289" i="46"/>
  <c r="AS290" i="46"/>
  <c r="AS291" i="46"/>
  <c r="AS292" i="46"/>
  <c r="AS293" i="46"/>
  <c r="AS294" i="46"/>
  <c r="AS295" i="46"/>
  <c r="AS296" i="46"/>
  <c r="AS297" i="46"/>
  <c r="AS298" i="46"/>
  <c r="AS299" i="46"/>
  <c r="AS300" i="46"/>
  <c r="AS301" i="46"/>
  <c r="AS302" i="46"/>
  <c r="AS303" i="46"/>
  <c r="AS304" i="46"/>
  <c r="AS305" i="46"/>
  <c r="AS306" i="46"/>
  <c r="AS307" i="46"/>
  <c r="AS308" i="46"/>
  <c r="AS309" i="46"/>
  <c r="AS310" i="46"/>
  <c r="AS311" i="46"/>
  <c r="AS312" i="46"/>
  <c r="AS313" i="46"/>
  <c r="AS314" i="46"/>
  <c r="AS315" i="46"/>
  <c r="AS316" i="46"/>
  <c r="AS317" i="46"/>
  <c r="AS318" i="46"/>
  <c r="AS319" i="46"/>
  <c r="AS320" i="46"/>
  <c r="AS321" i="46"/>
  <c r="AS322" i="46"/>
  <c r="AS323" i="46"/>
  <c r="AS324" i="46"/>
  <c r="AS325" i="46"/>
  <c r="AS326" i="46"/>
  <c r="AS327" i="46"/>
  <c r="AS328" i="46"/>
  <c r="AS329" i="46"/>
  <c r="AS330" i="46"/>
  <c r="AS331" i="46"/>
  <c r="AS332" i="46"/>
  <c r="AS333" i="46"/>
  <c r="AS334" i="46"/>
  <c r="AS335" i="46"/>
  <c r="AS336" i="46"/>
  <c r="AS337" i="46"/>
  <c r="AS338" i="46"/>
  <c r="AS339" i="46"/>
  <c r="AS340" i="46"/>
  <c r="AS341" i="46"/>
  <c r="AS342" i="46"/>
  <c r="AS343" i="46"/>
  <c r="AS344" i="46"/>
  <c r="AS345" i="46"/>
  <c r="AS346" i="46"/>
  <c r="AS347" i="46"/>
  <c r="AS348" i="46"/>
  <c r="AS349" i="46"/>
  <c r="AS350" i="46"/>
  <c r="AS351" i="46"/>
  <c r="AS352" i="46"/>
  <c r="AS353" i="46"/>
  <c r="AS354" i="46"/>
  <c r="AS355" i="46"/>
  <c r="AS356" i="46"/>
  <c r="AS357" i="46"/>
  <c r="AS358" i="46"/>
  <c r="AS359" i="46"/>
  <c r="AS360" i="46"/>
  <c r="AS361" i="46"/>
  <c r="AS362" i="46"/>
  <c r="AS363" i="46"/>
  <c r="AS364" i="46"/>
  <c r="AS365" i="46"/>
  <c r="AS366" i="46"/>
  <c r="AS367" i="46"/>
  <c r="AS368" i="46"/>
  <c r="AS369" i="46"/>
  <c r="AS370" i="46"/>
  <c r="AS371" i="46"/>
  <c r="AS372" i="46"/>
  <c r="AS373" i="46"/>
  <c r="AS374" i="46"/>
  <c r="AS375" i="46"/>
  <c r="AS376" i="46"/>
  <c r="AS377" i="46"/>
  <c r="AS378" i="46"/>
  <c r="AS379" i="46"/>
  <c r="AS380" i="46"/>
  <c r="AS381" i="46"/>
  <c r="AS382" i="46"/>
  <c r="AS383" i="46"/>
  <c r="AS384" i="46"/>
  <c r="AS385" i="46"/>
  <c r="AS386" i="46"/>
  <c r="AS387" i="46"/>
  <c r="AS388" i="46"/>
  <c r="AS389" i="46"/>
  <c r="AS390" i="46"/>
  <c r="AS391" i="46"/>
  <c r="AS392" i="46"/>
  <c r="AS393" i="46"/>
  <c r="AS394" i="46"/>
  <c r="AS395" i="46"/>
  <c r="AS396" i="46"/>
  <c r="AS397" i="46"/>
  <c r="AS398" i="46"/>
  <c r="AS399" i="46"/>
  <c r="AS400" i="46"/>
  <c r="AS401" i="46"/>
  <c r="AS402" i="46"/>
  <c r="AS403" i="46"/>
  <c r="AS404" i="46"/>
  <c r="AS405" i="46"/>
  <c r="AS406" i="46"/>
  <c r="AS407" i="46"/>
  <c r="AS408" i="46"/>
  <c r="AS409" i="46"/>
  <c r="AS410" i="46"/>
  <c r="AS411" i="46"/>
  <c r="AS412" i="46"/>
  <c r="AS413" i="46"/>
  <c r="AS414" i="46"/>
  <c r="AS415" i="46"/>
  <c r="AS416" i="46"/>
  <c r="AS417" i="46"/>
  <c r="AS418" i="46"/>
  <c r="AS419" i="46"/>
  <c r="AS420" i="46"/>
  <c r="AS421" i="46"/>
  <c r="AS422" i="46"/>
  <c r="AS423" i="46"/>
  <c r="AS424" i="46"/>
  <c r="AS425" i="46"/>
  <c r="AS426" i="46"/>
  <c r="AS427" i="46"/>
  <c r="AS428" i="46"/>
  <c r="AS429" i="46"/>
  <c r="AS430" i="46"/>
  <c r="AS431" i="46"/>
  <c r="AS432" i="46"/>
  <c r="AS433" i="46"/>
  <c r="AS434" i="46"/>
  <c r="AS435" i="46"/>
  <c r="AS436" i="46"/>
  <c r="AS437" i="46"/>
  <c r="AS7" i="46"/>
  <c r="AR8" i="46"/>
  <c r="AR9" i="46"/>
  <c r="AR10" i="46"/>
  <c r="AR11" i="46"/>
  <c r="AR12" i="46"/>
  <c r="AR13" i="46"/>
  <c r="AR14" i="46"/>
  <c r="AR15" i="46"/>
  <c r="AR16" i="46"/>
  <c r="AR17" i="46"/>
  <c r="AR18" i="46"/>
  <c r="AR19" i="46"/>
  <c r="AR20" i="46"/>
  <c r="AR21" i="46"/>
  <c r="AR22" i="46"/>
  <c r="AR23" i="46"/>
  <c r="AR24" i="46"/>
  <c r="AR25" i="46"/>
  <c r="AR26" i="46"/>
  <c r="AR27" i="46"/>
  <c r="AR28" i="46"/>
  <c r="AR29" i="46"/>
  <c r="AR30" i="46"/>
  <c r="AR31" i="46"/>
  <c r="AR32" i="46"/>
  <c r="AR33" i="46"/>
  <c r="AR34" i="46"/>
  <c r="AR35" i="46"/>
  <c r="AR36" i="46"/>
  <c r="AR37" i="46"/>
  <c r="AR38" i="46"/>
  <c r="AR39" i="46"/>
  <c r="AR40" i="46"/>
  <c r="AR41" i="46"/>
  <c r="AR42" i="46"/>
  <c r="AR43" i="46"/>
  <c r="AR44" i="46"/>
  <c r="AR45" i="46"/>
  <c r="AR46" i="46"/>
  <c r="AR47" i="46"/>
  <c r="AR48" i="46"/>
  <c r="AR49" i="46"/>
  <c r="AR50" i="46"/>
  <c r="AR51" i="46"/>
  <c r="AR52" i="46"/>
  <c r="AR53" i="46"/>
  <c r="AR54" i="46"/>
  <c r="AR55" i="46"/>
  <c r="AR56" i="46"/>
  <c r="AR57" i="46"/>
  <c r="AR58" i="46"/>
  <c r="AR59" i="46"/>
  <c r="AR60" i="46"/>
  <c r="AR61" i="46"/>
  <c r="AR62" i="46"/>
  <c r="AR63" i="46"/>
  <c r="AR64" i="46"/>
  <c r="AR65" i="46"/>
  <c r="AR66" i="46"/>
  <c r="AR67" i="46"/>
  <c r="AR68" i="46"/>
  <c r="AR69" i="46"/>
  <c r="AR70" i="46"/>
  <c r="AR71" i="46"/>
  <c r="AR72" i="46"/>
  <c r="AR73" i="46"/>
  <c r="AR74" i="46"/>
  <c r="AR75" i="46"/>
  <c r="AR76" i="46"/>
  <c r="AR77" i="46"/>
  <c r="AR78" i="46"/>
  <c r="AR79" i="46"/>
  <c r="AR80" i="46"/>
  <c r="AR81" i="46"/>
  <c r="AR82" i="46"/>
  <c r="AR83" i="46"/>
  <c r="AR84" i="46"/>
  <c r="AR85" i="46"/>
  <c r="AR86" i="46"/>
  <c r="AR87" i="46"/>
  <c r="AR88" i="46"/>
  <c r="AR89" i="46"/>
  <c r="AR90" i="46"/>
  <c r="AR91" i="46"/>
  <c r="AR92" i="46"/>
  <c r="AR93" i="46"/>
  <c r="AR94" i="46"/>
  <c r="AR95" i="46"/>
  <c r="AR96" i="46"/>
  <c r="AR97" i="46"/>
  <c r="AR98" i="46"/>
  <c r="AR99" i="46"/>
  <c r="AR100" i="46"/>
  <c r="AR101" i="46"/>
  <c r="AR102" i="46"/>
  <c r="AR103" i="46"/>
  <c r="AR104" i="46"/>
  <c r="AR105" i="46"/>
  <c r="AR106" i="46"/>
  <c r="AR107" i="46"/>
  <c r="AR108" i="46"/>
  <c r="AR109" i="46"/>
  <c r="AR110" i="46"/>
  <c r="AR111" i="46"/>
  <c r="AR112" i="46"/>
  <c r="AR113" i="46"/>
  <c r="AR114" i="46"/>
  <c r="AR115" i="46"/>
  <c r="AR116" i="46"/>
  <c r="AR117" i="46"/>
  <c r="AR118" i="46"/>
  <c r="AR119" i="46"/>
  <c r="AR120" i="46"/>
  <c r="AR121" i="46"/>
  <c r="AR122" i="46"/>
  <c r="AR123" i="46"/>
  <c r="AR124" i="46"/>
  <c r="AR125" i="46"/>
  <c r="AR126" i="46"/>
  <c r="AR127" i="46"/>
  <c r="AR128" i="46"/>
  <c r="AR129" i="46"/>
  <c r="AR130" i="46"/>
  <c r="AR131" i="46"/>
  <c r="AR132" i="46"/>
  <c r="AR133" i="46"/>
  <c r="AR134" i="46"/>
  <c r="AR135" i="46"/>
  <c r="AR136" i="46"/>
  <c r="AR137" i="46"/>
  <c r="AR138" i="46"/>
  <c r="AR139" i="46"/>
  <c r="AR140" i="46"/>
  <c r="AR141" i="46"/>
  <c r="AR142" i="46"/>
  <c r="AR143" i="46"/>
  <c r="AR144" i="46"/>
  <c r="AR145" i="46"/>
  <c r="AR146" i="46"/>
  <c r="AR147" i="46"/>
  <c r="AR148" i="46"/>
  <c r="AR149" i="46"/>
  <c r="AR150" i="46"/>
  <c r="AR151" i="46"/>
  <c r="AR152" i="46"/>
  <c r="AR153" i="46"/>
  <c r="AR154" i="46"/>
  <c r="AR155" i="46"/>
  <c r="AR156" i="46"/>
  <c r="AR157" i="46"/>
  <c r="AR158" i="46"/>
  <c r="AR159" i="46"/>
  <c r="AR160" i="46"/>
  <c r="AR161" i="46"/>
  <c r="AR162" i="46"/>
  <c r="AR163" i="46"/>
  <c r="AR164" i="46"/>
  <c r="AR165" i="46"/>
  <c r="AR166" i="46"/>
  <c r="AR167" i="46"/>
  <c r="AR168" i="46"/>
  <c r="AR169" i="46"/>
  <c r="AR170" i="46"/>
  <c r="AR171" i="46"/>
  <c r="AR172" i="46"/>
  <c r="AR173" i="46"/>
  <c r="AR174" i="46"/>
  <c r="AR175" i="46"/>
  <c r="AR176" i="46"/>
  <c r="AR177" i="46"/>
  <c r="AR178" i="46"/>
  <c r="AR179" i="46"/>
  <c r="AR180" i="46"/>
  <c r="AR181" i="46"/>
  <c r="AR182" i="46"/>
  <c r="AR183" i="46"/>
  <c r="AR184" i="46"/>
  <c r="AR185" i="46"/>
  <c r="AR186" i="46"/>
  <c r="AR187" i="46"/>
  <c r="AR188" i="46"/>
  <c r="AR189" i="46"/>
  <c r="AR190" i="46"/>
  <c r="AR191" i="46"/>
  <c r="AR192" i="46"/>
  <c r="AR193" i="46"/>
  <c r="AR194" i="46"/>
  <c r="AR195" i="46"/>
  <c r="AR196" i="46"/>
  <c r="AR197" i="46"/>
  <c r="AR198" i="46"/>
  <c r="AR199" i="46"/>
  <c r="AR200" i="46"/>
  <c r="AR201" i="46"/>
  <c r="AR202" i="46"/>
  <c r="AR203" i="46"/>
  <c r="AR204" i="46"/>
  <c r="AR205" i="46"/>
  <c r="AR206" i="46"/>
  <c r="AR207" i="46"/>
  <c r="AR208" i="46"/>
  <c r="AR209" i="46"/>
  <c r="AR210" i="46"/>
  <c r="AR211" i="46"/>
  <c r="AR212" i="46"/>
  <c r="AR213" i="46"/>
  <c r="AR214" i="46"/>
  <c r="AR215" i="46"/>
  <c r="AR216" i="46"/>
  <c r="AR217" i="46"/>
  <c r="AR218" i="46"/>
  <c r="AR219" i="46"/>
  <c r="AR220" i="46"/>
  <c r="AR221" i="46"/>
  <c r="AR222" i="46"/>
  <c r="AR223" i="46"/>
  <c r="AR224" i="46"/>
  <c r="AR225" i="46"/>
  <c r="AR226" i="46"/>
  <c r="AR227" i="46"/>
  <c r="AR228" i="46"/>
  <c r="AR229" i="46"/>
  <c r="AR230" i="46"/>
  <c r="AR231" i="46"/>
  <c r="AR232" i="46"/>
  <c r="AR233" i="46"/>
  <c r="AR234" i="46"/>
  <c r="AR235" i="46"/>
  <c r="AR236" i="46"/>
  <c r="AR237" i="46"/>
  <c r="AR238" i="46"/>
  <c r="AR239" i="46"/>
  <c r="AR240" i="46"/>
  <c r="AR241" i="46"/>
  <c r="AR242" i="46"/>
  <c r="AR243" i="46"/>
  <c r="AR244" i="46"/>
  <c r="AR245" i="46"/>
  <c r="AR246" i="46"/>
  <c r="AR247" i="46"/>
  <c r="AR248" i="46"/>
  <c r="AR249" i="46"/>
  <c r="AR250" i="46"/>
  <c r="AR251" i="46"/>
  <c r="AR252" i="46"/>
  <c r="AR253" i="46"/>
  <c r="AR254" i="46"/>
  <c r="AR255" i="46"/>
  <c r="AR256" i="46"/>
  <c r="AR257" i="46"/>
  <c r="AR258" i="46"/>
  <c r="AR259" i="46"/>
  <c r="AR260" i="46"/>
  <c r="AR261" i="46"/>
  <c r="AR262" i="46"/>
  <c r="AR263" i="46"/>
  <c r="AR264" i="46"/>
  <c r="AR265" i="46"/>
  <c r="AR266" i="46"/>
  <c r="AR267" i="46"/>
  <c r="AR268" i="46"/>
  <c r="AR269" i="46"/>
  <c r="AR270" i="46"/>
  <c r="AR271" i="46"/>
  <c r="AR272" i="46"/>
  <c r="AR273" i="46"/>
  <c r="AR274" i="46"/>
  <c r="AR275" i="46"/>
  <c r="AR276" i="46"/>
  <c r="AR277" i="46"/>
  <c r="AR278" i="46"/>
  <c r="AR279" i="46"/>
  <c r="AR280" i="46"/>
  <c r="AR281" i="46"/>
  <c r="AR282" i="46"/>
  <c r="AR283" i="46"/>
  <c r="AR284" i="46"/>
  <c r="AR285" i="46"/>
  <c r="AR286" i="46"/>
  <c r="AR287" i="46"/>
  <c r="AR288" i="46"/>
  <c r="AR289" i="46"/>
  <c r="AR290" i="46"/>
  <c r="AR291" i="46"/>
  <c r="AR292" i="46"/>
  <c r="AR293" i="46"/>
  <c r="AR294" i="46"/>
  <c r="AR295" i="46"/>
  <c r="AR296" i="46"/>
  <c r="AR297" i="46"/>
  <c r="AR298" i="46"/>
  <c r="AR299" i="46"/>
  <c r="AR300" i="46"/>
  <c r="AR301" i="46"/>
  <c r="AR302" i="46"/>
  <c r="AR303" i="46"/>
  <c r="AR304" i="46"/>
  <c r="AR305" i="46"/>
  <c r="AR306" i="46"/>
  <c r="AR307" i="46"/>
  <c r="AR308" i="46"/>
  <c r="AR309" i="46"/>
  <c r="AR310" i="46"/>
  <c r="AR311" i="46"/>
  <c r="AR312" i="46"/>
  <c r="AR313" i="46"/>
  <c r="AR314" i="46"/>
  <c r="AR315" i="46"/>
  <c r="AR316" i="46"/>
  <c r="AR317" i="46"/>
  <c r="AR318" i="46"/>
  <c r="AR319" i="46"/>
  <c r="AR320" i="46"/>
  <c r="AR321" i="46"/>
  <c r="AR322" i="46"/>
  <c r="AR323" i="46"/>
  <c r="AR324" i="46"/>
  <c r="AR325" i="46"/>
  <c r="AR326" i="46"/>
  <c r="AR327" i="46"/>
  <c r="AR328" i="46"/>
  <c r="AR329" i="46"/>
  <c r="AR330" i="46"/>
  <c r="AR331" i="46"/>
  <c r="AR332" i="46"/>
  <c r="AR333" i="46"/>
  <c r="AR334" i="46"/>
  <c r="AR335" i="46"/>
  <c r="AR336" i="46"/>
  <c r="AR337" i="46"/>
  <c r="AR338" i="46"/>
  <c r="AR339" i="46"/>
  <c r="AR340" i="46"/>
  <c r="AR341" i="46"/>
  <c r="AR342" i="46"/>
  <c r="AR343" i="46"/>
  <c r="AR344" i="46"/>
  <c r="AR345" i="46"/>
  <c r="AR346" i="46"/>
  <c r="AR347" i="46"/>
  <c r="AR348" i="46"/>
  <c r="AR349" i="46"/>
  <c r="AR350" i="46"/>
  <c r="AR351" i="46"/>
  <c r="AR352" i="46"/>
  <c r="AR353" i="46"/>
  <c r="AR354" i="46"/>
  <c r="AR355" i="46"/>
  <c r="AR356" i="46"/>
  <c r="AR357" i="46"/>
  <c r="AR358" i="46"/>
  <c r="AR359" i="46"/>
  <c r="AR360" i="46"/>
  <c r="AR361" i="46"/>
  <c r="AR362" i="46"/>
  <c r="AR363" i="46"/>
  <c r="AR364" i="46"/>
  <c r="AR365" i="46"/>
  <c r="AR366" i="46"/>
  <c r="AR367" i="46"/>
  <c r="AR368" i="46"/>
  <c r="AR369" i="46"/>
  <c r="AR370" i="46"/>
  <c r="AR371" i="46"/>
  <c r="AR372" i="46"/>
  <c r="AR373" i="46"/>
  <c r="AR374" i="46"/>
  <c r="AR375" i="46"/>
  <c r="AR376" i="46"/>
  <c r="AR377" i="46"/>
  <c r="AR378" i="46"/>
  <c r="AR379" i="46"/>
  <c r="AR380" i="46"/>
  <c r="AR381" i="46"/>
  <c r="AR382" i="46"/>
  <c r="AR383" i="46"/>
  <c r="AR384" i="46"/>
  <c r="AR385" i="46"/>
  <c r="AR386" i="46"/>
  <c r="AR387" i="46"/>
  <c r="AR388" i="46"/>
  <c r="AR389" i="46"/>
  <c r="AR390" i="46"/>
  <c r="AR391" i="46"/>
  <c r="AR392" i="46"/>
  <c r="AR393" i="46"/>
  <c r="AR394" i="46"/>
  <c r="AR395" i="46"/>
  <c r="AR396" i="46"/>
  <c r="AR397" i="46"/>
  <c r="AR398" i="46"/>
  <c r="AR399" i="46"/>
  <c r="AR400" i="46"/>
  <c r="AR401" i="46"/>
  <c r="AR402" i="46"/>
  <c r="AR403" i="46"/>
  <c r="AR404" i="46"/>
  <c r="AR405" i="46"/>
  <c r="AR406" i="46"/>
  <c r="AR407" i="46"/>
  <c r="AR408" i="46"/>
  <c r="AR409" i="46"/>
  <c r="AR410" i="46"/>
  <c r="AR411" i="46"/>
  <c r="AR412" i="46"/>
  <c r="AR413" i="46"/>
  <c r="AR414" i="46"/>
  <c r="AR415" i="46"/>
  <c r="AR416" i="46"/>
  <c r="AR417" i="46"/>
  <c r="AR418" i="46"/>
  <c r="AR419" i="46"/>
  <c r="AR420" i="46"/>
  <c r="AR421" i="46"/>
  <c r="AR422" i="46"/>
  <c r="AR423" i="46"/>
  <c r="AR424" i="46"/>
  <c r="AR425" i="46"/>
  <c r="AR426" i="46"/>
  <c r="AR427" i="46"/>
  <c r="AR428" i="46"/>
  <c r="AR429" i="46"/>
  <c r="AR430" i="46"/>
  <c r="AR431" i="46"/>
  <c r="AR432" i="46"/>
  <c r="AR433" i="46"/>
  <c r="AR434" i="46"/>
  <c r="AR435" i="46"/>
  <c r="AR436" i="46"/>
  <c r="AR437" i="46"/>
  <c r="AR438" i="46"/>
  <c r="AR439" i="46"/>
  <c r="AR7" i="46"/>
  <c r="AQ8" i="46"/>
  <c r="AQ9" i="46"/>
  <c r="AQ10" i="46"/>
  <c r="AQ11" i="46"/>
  <c r="AQ12" i="46"/>
  <c r="AQ13" i="46"/>
  <c r="AQ14" i="46"/>
  <c r="AQ15" i="46"/>
  <c r="AQ16" i="46"/>
  <c r="AQ17" i="46"/>
  <c r="AQ18" i="46"/>
  <c r="AQ19" i="46"/>
  <c r="AQ20" i="46"/>
  <c r="AQ21" i="46"/>
  <c r="AQ22" i="46"/>
  <c r="AQ23" i="46"/>
  <c r="AQ24" i="46"/>
  <c r="AQ25" i="46"/>
  <c r="AQ26" i="46"/>
  <c r="AQ27" i="46"/>
  <c r="AQ28" i="46"/>
  <c r="AQ29" i="46"/>
  <c r="AQ30" i="46"/>
  <c r="AQ31" i="46"/>
  <c r="AQ32" i="46"/>
  <c r="AQ33" i="46"/>
  <c r="AQ34" i="46"/>
  <c r="AQ35" i="46"/>
  <c r="AQ36" i="46"/>
  <c r="AQ37" i="46"/>
  <c r="AQ38" i="46"/>
  <c r="AQ39" i="46"/>
  <c r="AQ40" i="46"/>
  <c r="AQ41" i="46"/>
  <c r="AQ42" i="46"/>
  <c r="AQ43" i="46"/>
  <c r="AQ44" i="46"/>
  <c r="AQ45" i="46"/>
  <c r="AQ46" i="46"/>
  <c r="AQ47" i="46"/>
  <c r="AQ48" i="46"/>
  <c r="AQ49" i="46"/>
  <c r="AQ50" i="46"/>
  <c r="AQ51" i="46"/>
  <c r="AQ52" i="46"/>
  <c r="AQ53" i="46"/>
  <c r="AQ54" i="46"/>
  <c r="AQ55" i="46"/>
  <c r="AQ56" i="46"/>
  <c r="AQ57" i="46"/>
  <c r="AQ58" i="46"/>
  <c r="AQ59" i="46"/>
  <c r="AQ60" i="46"/>
  <c r="AQ61" i="46"/>
  <c r="AQ62" i="46"/>
  <c r="AQ63" i="46"/>
  <c r="AQ64" i="46"/>
  <c r="AQ65" i="46"/>
  <c r="AQ66" i="46"/>
  <c r="AQ67" i="46"/>
  <c r="AQ68" i="46"/>
  <c r="AQ69" i="46"/>
  <c r="AQ70" i="46"/>
  <c r="AQ71" i="46"/>
  <c r="AQ72" i="46"/>
  <c r="AQ73" i="46"/>
  <c r="AQ74" i="46"/>
  <c r="AQ75" i="46"/>
  <c r="AQ76" i="46"/>
  <c r="AQ77" i="46"/>
  <c r="AQ78" i="46"/>
  <c r="AQ79" i="46"/>
  <c r="AQ80" i="46"/>
  <c r="AQ81" i="46"/>
  <c r="AQ82" i="46"/>
  <c r="AQ83" i="46"/>
  <c r="AQ84" i="46"/>
  <c r="AQ85" i="46"/>
  <c r="AQ86" i="46"/>
  <c r="AQ87" i="46"/>
  <c r="AQ88" i="46"/>
  <c r="AQ89" i="46"/>
  <c r="AQ90" i="46"/>
  <c r="AQ91" i="46"/>
  <c r="AQ92" i="46"/>
  <c r="AQ93" i="46"/>
  <c r="AQ94" i="46"/>
  <c r="AQ95" i="46"/>
  <c r="AQ96" i="46"/>
  <c r="AQ97" i="46"/>
  <c r="AQ98" i="46"/>
  <c r="AQ99" i="46"/>
  <c r="AQ100" i="46"/>
  <c r="AQ101" i="46"/>
  <c r="AQ102" i="46"/>
  <c r="AQ103" i="46"/>
  <c r="AQ104" i="46"/>
  <c r="AQ105" i="46"/>
  <c r="AQ106" i="46"/>
  <c r="AQ107" i="46"/>
  <c r="AQ108" i="46"/>
  <c r="AQ109" i="46"/>
  <c r="AQ110" i="46"/>
  <c r="AQ111" i="46"/>
  <c r="AQ112" i="46"/>
  <c r="AQ113" i="46"/>
  <c r="AQ114" i="46"/>
  <c r="AQ115" i="46"/>
  <c r="AQ116" i="46"/>
  <c r="AQ117" i="46"/>
  <c r="AQ118" i="46"/>
  <c r="AQ119" i="46"/>
  <c r="AQ120" i="46"/>
  <c r="AQ121" i="46"/>
  <c r="AQ122" i="46"/>
  <c r="AQ123" i="46"/>
  <c r="AQ124" i="46"/>
  <c r="AQ125" i="46"/>
  <c r="AQ126" i="46"/>
  <c r="AQ127" i="46"/>
  <c r="AQ128" i="46"/>
  <c r="AQ129" i="46"/>
  <c r="AQ130" i="46"/>
  <c r="AQ131" i="46"/>
  <c r="AQ132" i="46"/>
  <c r="AQ133" i="46"/>
  <c r="AQ134" i="46"/>
  <c r="AQ135" i="46"/>
  <c r="AQ136" i="46"/>
  <c r="AQ137" i="46"/>
  <c r="AQ138" i="46"/>
  <c r="AQ139" i="46"/>
  <c r="AQ140" i="46"/>
  <c r="AQ141" i="46"/>
  <c r="AQ142" i="46"/>
  <c r="AQ143" i="46"/>
  <c r="AQ144" i="46"/>
  <c r="AQ145" i="46"/>
  <c r="AQ146" i="46"/>
  <c r="AQ147" i="46"/>
  <c r="AQ148" i="46"/>
  <c r="AQ149" i="46"/>
  <c r="AQ150" i="46"/>
  <c r="AQ151" i="46"/>
  <c r="AQ152" i="46"/>
  <c r="AQ153" i="46"/>
  <c r="AQ154" i="46"/>
  <c r="AQ155" i="46"/>
  <c r="AQ156" i="46"/>
  <c r="AQ157" i="46"/>
  <c r="AQ158" i="46"/>
  <c r="AQ159" i="46"/>
  <c r="AQ160" i="46"/>
  <c r="AQ161" i="46"/>
  <c r="AQ162" i="46"/>
  <c r="AQ163" i="46"/>
  <c r="AQ164" i="46"/>
  <c r="AQ165" i="46"/>
  <c r="AQ166" i="46"/>
  <c r="AQ167" i="46"/>
  <c r="AQ168" i="46"/>
  <c r="AQ169" i="46"/>
  <c r="AQ170" i="46"/>
  <c r="AQ171" i="46"/>
  <c r="AQ172" i="46"/>
  <c r="AQ173" i="46"/>
  <c r="AQ174" i="46"/>
  <c r="AQ175" i="46"/>
  <c r="AQ176" i="46"/>
  <c r="AQ177" i="46"/>
  <c r="AQ178" i="46"/>
  <c r="AQ179" i="46"/>
  <c r="AQ180" i="46"/>
  <c r="AQ181" i="46"/>
  <c r="AQ182" i="46"/>
  <c r="AQ183" i="46"/>
  <c r="AQ184" i="46"/>
  <c r="AQ185" i="46"/>
  <c r="AQ186" i="46"/>
  <c r="AQ187" i="46"/>
  <c r="AQ188" i="46"/>
  <c r="AQ189" i="46"/>
  <c r="AQ190" i="46"/>
  <c r="AQ191" i="46"/>
  <c r="AQ192" i="46"/>
  <c r="AQ193" i="46"/>
  <c r="AQ194" i="46"/>
  <c r="AQ195" i="46"/>
  <c r="AQ196" i="46"/>
  <c r="AQ197" i="46"/>
  <c r="AQ198" i="46"/>
  <c r="AQ199" i="46"/>
  <c r="AQ200" i="46"/>
  <c r="AQ201" i="46"/>
  <c r="AQ202" i="46"/>
  <c r="AQ203" i="46"/>
  <c r="AQ204" i="46"/>
  <c r="AQ205" i="46"/>
  <c r="AQ206" i="46"/>
  <c r="AQ207" i="46"/>
  <c r="AQ208" i="46"/>
  <c r="AQ209" i="46"/>
  <c r="AQ210" i="46"/>
  <c r="AQ211" i="46"/>
  <c r="AQ212" i="46"/>
  <c r="AQ213" i="46"/>
  <c r="AQ214" i="46"/>
  <c r="AQ215" i="46"/>
  <c r="AQ216" i="46"/>
  <c r="AQ217" i="46"/>
  <c r="AQ218" i="46"/>
  <c r="AQ219" i="46"/>
  <c r="AQ220" i="46"/>
  <c r="AQ221" i="46"/>
  <c r="AQ222" i="46"/>
  <c r="AQ223" i="46"/>
  <c r="AQ224" i="46"/>
  <c r="AQ225" i="46"/>
  <c r="AQ226" i="46"/>
  <c r="AQ227" i="46"/>
  <c r="AQ228" i="46"/>
  <c r="AQ229" i="46"/>
  <c r="AQ230" i="46"/>
  <c r="AQ231" i="46"/>
  <c r="AQ232" i="46"/>
  <c r="AQ233" i="46"/>
  <c r="AQ234" i="46"/>
  <c r="AQ235" i="46"/>
  <c r="AQ236" i="46"/>
  <c r="AQ237" i="46"/>
  <c r="AQ238" i="46"/>
  <c r="AQ239" i="46"/>
  <c r="AQ240" i="46"/>
  <c r="AQ241" i="46"/>
  <c r="AQ242" i="46"/>
  <c r="AQ243" i="46"/>
  <c r="AQ244" i="46"/>
  <c r="AQ245" i="46"/>
  <c r="AQ246" i="46"/>
  <c r="AQ247" i="46"/>
  <c r="AQ248" i="46"/>
  <c r="AQ249" i="46"/>
  <c r="AQ250" i="46"/>
  <c r="AQ251" i="46"/>
  <c r="AQ252" i="46"/>
  <c r="AQ253" i="46"/>
  <c r="AQ254" i="46"/>
  <c r="AQ255" i="46"/>
  <c r="AQ256" i="46"/>
  <c r="AQ257" i="46"/>
  <c r="AQ258" i="46"/>
  <c r="AQ259" i="46"/>
  <c r="AQ260" i="46"/>
  <c r="AQ261" i="46"/>
  <c r="AQ262" i="46"/>
  <c r="AQ263" i="46"/>
  <c r="AQ264" i="46"/>
  <c r="AQ265" i="46"/>
  <c r="AQ266" i="46"/>
  <c r="AQ267" i="46"/>
  <c r="AQ268" i="46"/>
  <c r="AQ269" i="46"/>
  <c r="AQ270" i="46"/>
  <c r="AQ271" i="46"/>
  <c r="AQ272" i="46"/>
  <c r="AQ273" i="46"/>
  <c r="AQ274" i="46"/>
  <c r="AQ275" i="46"/>
  <c r="AQ276" i="46"/>
  <c r="AQ277" i="46"/>
  <c r="AQ278" i="46"/>
  <c r="AQ279" i="46"/>
  <c r="AQ280" i="46"/>
  <c r="AQ281" i="46"/>
  <c r="AQ282" i="46"/>
  <c r="AQ283" i="46"/>
  <c r="AQ284" i="46"/>
  <c r="AQ285" i="46"/>
  <c r="AQ286" i="46"/>
  <c r="AQ287" i="46"/>
  <c r="AQ288" i="46"/>
  <c r="AQ289" i="46"/>
  <c r="AQ290" i="46"/>
  <c r="AQ291" i="46"/>
  <c r="AQ292" i="46"/>
  <c r="AQ293" i="46"/>
  <c r="AQ294" i="46"/>
  <c r="AQ295" i="46"/>
  <c r="AQ296" i="46"/>
  <c r="AQ297" i="46"/>
  <c r="AQ298" i="46"/>
  <c r="AQ299" i="46"/>
  <c r="AQ300" i="46"/>
  <c r="AQ301" i="46"/>
  <c r="AQ302" i="46"/>
  <c r="AQ303" i="46"/>
  <c r="AQ304" i="46"/>
  <c r="AQ305" i="46"/>
  <c r="AQ306" i="46"/>
  <c r="AQ307" i="46"/>
  <c r="AQ308" i="46"/>
  <c r="AQ309" i="46"/>
  <c r="AQ310" i="46"/>
  <c r="AQ311" i="46"/>
  <c r="AQ312" i="46"/>
  <c r="AQ313" i="46"/>
  <c r="AQ314" i="46"/>
  <c r="AQ315" i="46"/>
  <c r="AQ316" i="46"/>
  <c r="AQ317" i="46"/>
  <c r="AQ318" i="46"/>
  <c r="AQ319" i="46"/>
  <c r="AQ320" i="46"/>
  <c r="AQ321" i="46"/>
  <c r="AQ322" i="46"/>
  <c r="AQ323" i="46"/>
  <c r="AQ324" i="46"/>
  <c r="AQ325" i="46"/>
  <c r="AQ326" i="46"/>
  <c r="AQ327" i="46"/>
  <c r="AQ328" i="46"/>
  <c r="AQ329" i="46"/>
  <c r="AQ330" i="46"/>
  <c r="AQ331" i="46"/>
  <c r="AQ332" i="46"/>
  <c r="AQ333" i="46"/>
  <c r="AQ334" i="46"/>
  <c r="AQ335" i="46"/>
  <c r="AQ336" i="46"/>
  <c r="AQ337" i="46"/>
  <c r="AQ338" i="46"/>
  <c r="AQ339" i="46"/>
  <c r="AQ340" i="46"/>
  <c r="AQ341" i="46"/>
  <c r="AQ342" i="46"/>
  <c r="AQ343" i="46"/>
  <c r="AQ344" i="46"/>
  <c r="AQ345" i="46"/>
  <c r="AQ346" i="46"/>
  <c r="AQ347" i="46"/>
  <c r="AQ348" i="46"/>
  <c r="AQ349" i="46"/>
  <c r="AQ350" i="46"/>
  <c r="AQ351" i="46"/>
  <c r="AQ352" i="46"/>
  <c r="AQ353" i="46"/>
  <c r="AQ354" i="46"/>
  <c r="AQ355" i="46"/>
  <c r="AQ356" i="46"/>
  <c r="AQ357" i="46"/>
  <c r="AQ358" i="46"/>
  <c r="AQ359" i="46"/>
  <c r="AQ360" i="46"/>
  <c r="AQ361" i="46"/>
  <c r="AQ362" i="46"/>
  <c r="AQ363" i="46"/>
  <c r="AQ364" i="46"/>
  <c r="AQ365" i="46"/>
  <c r="AQ366" i="46"/>
  <c r="AQ367" i="46"/>
  <c r="AQ368" i="46"/>
  <c r="AQ369" i="46"/>
  <c r="AQ370" i="46"/>
  <c r="AQ371" i="46"/>
  <c r="AQ372" i="46"/>
  <c r="AQ373" i="46"/>
  <c r="AQ374" i="46"/>
  <c r="AQ375" i="46"/>
  <c r="AQ376" i="46"/>
  <c r="AQ377" i="46"/>
  <c r="AQ378" i="46"/>
  <c r="AQ379" i="46"/>
  <c r="AQ380" i="46"/>
  <c r="AQ381" i="46"/>
  <c r="AQ382" i="46"/>
  <c r="AQ383" i="46"/>
  <c r="AQ384" i="46"/>
  <c r="AQ385" i="46"/>
  <c r="AQ386" i="46"/>
  <c r="AQ387" i="46"/>
  <c r="AQ388" i="46"/>
  <c r="AQ389" i="46"/>
  <c r="AQ390" i="46"/>
  <c r="AQ391" i="46"/>
  <c r="AQ392" i="46"/>
  <c r="AQ393" i="46"/>
  <c r="AQ394" i="46"/>
  <c r="AQ395" i="46"/>
  <c r="AQ396" i="46"/>
  <c r="AQ397" i="46"/>
  <c r="AQ398" i="46"/>
  <c r="AQ399" i="46"/>
  <c r="AQ400" i="46"/>
  <c r="AQ401" i="46"/>
  <c r="AQ402" i="46"/>
  <c r="AQ403" i="46"/>
  <c r="AQ404" i="46"/>
  <c r="AQ405" i="46"/>
  <c r="AQ406" i="46"/>
  <c r="AQ407" i="46"/>
  <c r="AQ408" i="46"/>
  <c r="AQ409" i="46"/>
  <c r="AQ410" i="46"/>
  <c r="AQ411" i="46"/>
  <c r="AQ412" i="46"/>
  <c r="AQ413" i="46"/>
  <c r="AQ414" i="46"/>
  <c r="AQ415" i="46"/>
  <c r="AQ416" i="46"/>
  <c r="AQ417" i="46"/>
  <c r="AQ418" i="46"/>
  <c r="AQ419" i="46"/>
  <c r="AQ420" i="46"/>
  <c r="AQ421" i="46"/>
  <c r="AQ422" i="46"/>
  <c r="AQ423" i="46"/>
  <c r="AQ424" i="46"/>
  <c r="AQ425" i="46"/>
  <c r="AQ426" i="46"/>
  <c r="AQ427" i="46"/>
  <c r="AQ428" i="46"/>
  <c r="AQ429" i="46"/>
  <c r="AQ430" i="46"/>
  <c r="AQ431" i="46"/>
  <c r="AQ432" i="46"/>
  <c r="AQ433" i="46"/>
  <c r="AQ434" i="46"/>
  <c r="AQ435" i="46"/>
  <c r="AQ436" i="46"/>
  <c r="AQ437" i="46"/>
  <c r="AQ438" i="46"/>
  <c r="AQ439" i="46"/>
  <c r="AQ7" i="46"/>
  <c r="AP13" i="46"/>
  <c r="AP14" i="46"/>
  <c r="AP15" i="46"/>
  <c r="AP16" i="46"/>
  <c r="AP17" i="46"/>
  <c r="AP18" i="46"/>
  <c r="AP19" i="46"/>
  <c r="AP20" i="46"/>
  <c r="AP21" i="46"/>
  <c r="AP22" i="46"/>
  <c r="AP23" i="46"/>
  <c r="AP24" i="46"/>
  <c r="AP25" i="46"/>
  <c r="AP26" i="46"/>
  <c r="AP27" i="46"/>
  <c r="AP28" i="46"/>
  <c r="AP29" i="46"/>
  <c r="AP30" i="46"/>
  <c r="AP31" i="46"/>
  <c r="AP32" i="46"/>
  <c r="AP33" i="46"/>
  <c r="AP34" i="46"/>
  <c r="AP35" i="46"/>
  <c r="AP36" i="46"/>
  <c r="AP37" i="46"/>
  <c r="AP38" i="46"/>
  <c r="AP39" i="46"/>
  <c r="AP40" i="46"/>
  <c r="AP41" i="46"/>
  <c r="AP42" i="46"/>
  <c r="AP43" i="46"/>
  <c r="AP44" i="46"/>
  <c r="AP45" i="46"/>
  <c r="AP46" i="46"/>
  <c r="AP47" i="46"/>
  <c r="AP48" i="46"/>
  <c r="AP49" i="46"/>
  <c r="AP50" i="46"/>
  <c r="AP51" i="46"/>
  <c r="AP52" i="46"/>
  <c r="AP53" i="46"/>
  <c r="AP54" i="46"/>
  <c r="AP55" i="46"/>
  <c r="AP56" i="46"/>
  <c r="AP57" i="46"/>
  <c r="AP58" i="46"/>
  <c r="AP59" i="46"/>
  <c r="AP60" i="46"/>
  <c r="AP61" i="46"/>
  <c r="AP62" i="46"/>
  <c r="AP63" i="46"/>
  <c r="AP64" i="46"/>
  <c r="AP65" i="46"/>
  <c r="AP66" i="46"/>
  <c r="AP67" i="46"/>
  <c r="AP68" i="46"/>
  <c r="AP69" i="46"/>
  <c r="AP70" i="46"/>
  <c r="AP71" i="46"/>
  <c r="AP72" i="46"/>
  <c r="AP73" i="46"/>
  <c r="AP74" i="46"/>
  <c r="AP75" i="46"/>
  <c r="AP76" i="46"/>
  <c r="AP77" i="46"/>
  <c r="AP78" i="46"/>
  <c r="AP79" i="46"/>
  <c r="AP80" i="46"/>
  <c r="AP81" i="46"/>
  <c r="AP82" i="46"/>
  <c r="AP83" i="46"/>
  <c r="AP84" i="46"/>
  <c r="AP85" i="46"/>
  <c r="AP86" i="46"/>
  <c r="AP87" i="46"/>
  <c r="AP88" i="46"/>
  <c r="AP89" i="46"/>
  <c r="AP90" i="46"/>
  <c r="AP91" i="46"/>
  <c r="AP92" i="46"/>
  <c r="AP93" i="46"/>
  <c r="AP94" i="46"/>
  <c r="AP95" i="46"/>
  <c r="AP96" i="46"/>
  <c r="AP97" i="46"/>
  <c r="AP98" i="46"/>
  <c r="AP99" i="46"/>
  <c r="AP100" i="46"/>
  <c r="AP101" i="46"/>
  <c r="AP102" i="46"/>
  <c r="AP103" i="46"/>
  <c r="AP104" i="46"/>
  <c r="AP105" i="46"/>
  <c r="AP106" i="46"/>
  <c r="AP107" i="46"/>
  <c r="AP108" i="46"/>
  <c r="AP109" i="46"/>
  <c r="AP110" i="46"/>
  <c r="AP111" i="46"/>
  <c r="AP112" i="46"/>
  <c r="AP113" i="46"/>
  <c r="AP114" i="46"/>
  <c r="AP115" i="46"/>
  <c r="AP116" i="46"/>
  <c r="AP117" i="46"/>
  <c r="AP118" i="46"/>
  <c r="AP119" i="46"/>
  <c r="AP120" i="46"/>
  <c r="AP121" i="46"/>
  <c r="AP122" i="46"/>
  <c r="AP123" i="46"/>
  <c r="AP124" i="46"/>
  <c r="AP125" i="46"/>
  <c r="AP126" i="46"/>
  <c r="AP127" i="46"/>
  <c r="AP128" i="46"/>
  <c r="AP129" i="46"/>
  <c r="AP130" i="46"/>
  <c r="AP131" i="46"/>
  <c r="AP132" i="46"/>
  <c r="AP133" i="46"/>
  <c r="AP134" i="46"/>
  <c r="AP135" i="46"/>
  <c r="AP136" i="46"/>
  <c r="AP137" i="46"/>
  <c r="AP138" i="46"/>
  <c r="AP139" i="46"/>
  <c r="AP140" i="46"/>
  <c r="AP141" i="46"/>
  <c r="AP142" i="46"/>
  <c r="AP143" i="46"/>
  <c r="AP144" i="46"/>
  <c r="AP145" i="46"/>
  <c r="AP146" i="46"/>
  <c r="AP147" i="46"/>
  <c r="AP148" i="46"/>
  <c r="AP149" i="46"/>
  <c r="AP150" i="46"/>
  <c r="AP151" i="46"/>
  <c r="AP152" i="46"/>
  <c r="AP153" i="46"/>
  <c r="AP154" i="46"/>
  <c r="AP155" i="46"/>
  <c r="AP156" i="46"/>
  <c r="AP157" i="46"/>
  <c r="AP158" i="46"/>
  <c r="AP159" i="46"/>
  <c r="AP160" i="46"/>
  <c r="AP161" i="46"/>
  <c r="AP162" i="46"/>
  <c r="AP163" i="46"/>
  <c r="AP164" i="46"/>
  <c r="AP165" i="46"/>
  <c r="AP166" i="46"/>
  <c r="AP167" i="46"/>
  <c r="AP168" i="46"/>
  <c r="AP169" i="46"/>
  <c r="AP170" i="46"/>
  <c r="AP171" i="46"/>
  <c r="AP172" i="46"/>
  <c r="AP173" i="46"/>
  <c r="AP174" i="46"/>
  <c r="AP175" i="46"/>
  <c r="AP176" i="46"/>
  <c r="AP177" i="46"/>
  <c r="AP178" i="46"/>
  <c r="AP179" i="46"/>
  <c r="AP180" i="46"/>
  <c r="AP181" i="46"/>
  <c r="AP182" i="46"/>
  <c r="AP183" i="46"/>
  <c r="AP184" i="46"/>
  <c r="AP185" i="46"/>
  <c r="AP186" i="46"/>
  <c r="AP187" i="46"/>
  <c r="AP188" i="46"/>
  <c r="AP189" i="46"/>
  <c r="AP190" i="46"/>
  <c r="AP191" i="46"/>
  <c r="AP192" i="46"/>
  <c r="AP193" i="46"/>
  <c r="AP194" i="46"/>
  <c r="AP195" i="46"/>
  <c r="AP196" i="46"/>
  <c r="AP197" i="46"/>
  <c r="AP198" i="46"/>
  <c r="AP199" i="46"/>
  <c r="AP200" i="46"/>
  <c r="AP201" i="46"/>
  <c r="AP202" i="46"/>
  <c r="AP203" i="46"/>
  <c r="AP204" i="46"/>
  <c r="AP205" i="46"/>
  <c r="AP206" i="46"/>
  <c r="AP207" i="46"/>
  <c r="AP208" i="46"/>
  <c r="AP209" i="46"/>
  <c r="AP210" i="46"/>
  <c r="AP211" i="46"/>
  <c r="AP212" i="46"/>
  <c r="AP213" i="46"/>
  <c r="AP214" i="46"/>
  <c r="AP215" i="46"/>
  <c r="AP216" i="46"/>
  <c r="AP217" i="46"/>
  <c r="AP218" i="46"/>
  <c r="AP219" i="46"/>
  <c r="AP220" i="46"/>
  <c r="AP221" i="46"/>
  <c r="AP222" i="46"/>
  <c r="AP223" i="46"/>
  <c r="AP224" i="46"/>
  <c r="AP225" i="46"/>
  <c r="AP226" i="46"/>
  <c r="AP227" i="46"/>
  <c r="AP228" i="46"/>
  <c r="AP229" i="46"/>
  <c r="AP230" i="46"/>
  <c r="AP231" i="46"/>
  <c r="AP232" i="46"/>
  <c r="AP233" i="46"/>
  <c r="AP234" i="46"/>
  <c r="AP235" i="46"/>
  <c r="AP236" i="46"/>
  <c r="AP237" i="46"/>
  <c r="AP238" i="46"/>
  <c r="AP239" i="46"/>
  <c r="AP240" i="46"/>
  <c r="AP241" i="46"/>
  <c r="AP242" i="46"/>
  <c r="AP243" i="46"/>
  <c r="AP244" i="46"/>
  <c r="AP245" i="46"/>
  <c r="AP246" i="46"/>
  <c r="AP247" i="46"/>
  <c r="AP248" i="46"/>
  <c r="AP249" i="46"/>
  <c r="AP250" i="46"/>
  <c r="AP251" i="46"/>
  <c r="AP252" i="46"/>
  <c r="AP253" i="46"/>
  <c r="AP254" i="46"/>
  <c r="AP255" i="46"/>
  <c r="AP256" i="46"/>
  <c r="AP257" i="46"/>
  <c r="AP258" i="46"/>
  <c r="AP259" i="46"/>
  <c r="AP260" i="46"/>
  <c r="AP261" i="46"/>
  <c r="AP262" i="46"/>
  <c r="AP263" i="46"/>
  <c r="AP264" i="46"/>
  <c r="AP265" i="46"/>
  <c r="AP266" i="46"/>
  <c r="AP267" i="46"/>
  <c r="AP268" i="46"/>
  <c r="AP269" i="46"/>
  <c r="AP270" i="46"/>
  <c r="AP271" i="46"/>
  <c r="AP272" i="46"/>
  <c r="AP273" i="46"/>
  <c r="AP274" i="46"/>
  <c r="AP275" i="46"/>
  <c r="AP276" i="46"/>
  <c r="AP277" i="46"/>
  <c r="AP278" i="46"/>
  <c r="AP279" i="46"/>
  <c r="AP280" i="46"/>
  <c r="AP281" i="46"/>
  <c r="AP282" i="46"/>
  <c r="AP283" i="46"/>
  <c r="AP284" i="46"/>
  <c r="AP285" i="46"/>
  <c r="AP286" i="46"/>
  <c r="AP287" i="46"/>
  <c r="AP288" i="46"/>
  <c r="AP289" i="46"/>
  <c r="AP290" i="46"/>
  <c r="AP291" i="46"/>
  <c r="AP292" i="46"/>
  <c r="AP293" i="46"/>
  <c r="AP294" i="46"/>
  <c r="AP295" i="46"/>
  <c r="AP296" i="46"/>
  <c r="AP297" i="46"/>
  <c r="AP298" i="46"/>
  <c r="AP299" i="46"/>
  <c r="AP300" i="46"/>
  <c r="AP301" i="46"/>
  <c r="AP302" i="46"/>
  <c r="AP303" i="46"/>
  <c r="AP304" i="46"/>
  <c r="AP305" i="46"/>
  <c r="AP306" i="46"/>
  <c r="AP307" i="46"/>
  <c r="AP308" i="46"/>
  <c r="AP309" i="46"/>
  <c r="AP310" i="46"/>
  <c r="AP311" i="46"/>
  <c r="AP312" i="46"/>
  <c r="AP313" i="46"/>
  <c r="AP314" i="46"/>
  <c r="AP315" i="46"/>
  <c r="AP316" i="46"/>
  <c r="AP317" i="46"/>
  <c r="AP318" i="46"/>
  <c r="AP319" i="46"/>
  <c r="AP320" i="46"/>
  <c r="AP321" i="46"/>
  <c r="AP322" i="46"/>
  <c r="AP323" i="46"/>
  <c r="AP324" i="46"/>
  <c r="AP325" i="46"/>
  <c r="AP326" i="46"/>
  <c r="AP327" i="46"/>
  <c r="AP328" i="46"/>
  <c r="AP329" i="46"/>
  <c r="AP330" i="46"/>
  <c r="AP331" i="46"/>
  <c r="AP332" i="46"/>
  <c r="AP333" i="46"/>
  <c r="AP334" i="46"/>
  <c r="AP335" i="46"/>
  <c r="AP336" i="46"/>
  <c r="AP337" i="46"/>
  <c r="AP338" i="46"/>
  <c r="AP339" i="46"/>
  <c r="AP340" i="46"/>
  <c r="AP341" i="46"/>
  <c r="AP342" i="46"/>
  <c r="AP343" i="46"/>
  <c r="AP344" i="46"/>
  <c r="AP345" i="46"/>
  <c r="AP346" i="46"/>
  <c r="AP347" i="46"/>
  <c r="AP348" i="46"/>
  <c r="AP349" i="46"/>
  <c r="AP350" i="46"/>
  <c r="AP351" i="46"/>
  <c r="AP352" i="46"/>
  <c r="AP353" i="46"/>
  <c r="AP354" i="46"/>
  <c r="AP355" i="46"/>
  <c r="AP356" i="46"/>
  <c r="AP357" i="46"/>
  <c r="AP358" i="46"/>
  <c r="AP359" i="46"/>
  <c r="AP360" i="46"/>
  <c r="AP361" i="46"/>
  <c r="AP362" i="46"/>
  <c r="AP363" i="46"/>
  <c r="AP364" i="46"/>
  <c r="AP365" i="46"/>
  <c r="AP366" i="46"/>
  <c r="AP367" i="46"/>
  <c r="AP368" i="46"/>
  <c r="AP369" i="46"/>
  <c r="AP370" i="46"/>
  <c r="AP371" i="46"/>
  <c r="AP372" i="46"/>
  <c r="AP373" i="46"/>
  <c r="AP374" i="46"/>
  <c r="AP375" i="46"/>
  <c r="AP376" i="46"/>
  <c r="AP377" i="46"/>
  <c r="AP378" i="46"/>
  <c r="AP379" i="46"/>
  <c r="AP380" i="46"/>
  <c r="AP381" i="46"/>
  <c r="AP382" i="46"/>
  <c r="AP383" i="46"/>
  <c r="AP384" i="46"/>
  <c r="AP385" i="46"/>
  <c r="AP386" i="46"/>
  <c r="AP387" i="46"/>
  <c r="AP388" i="46"/>
  <c r="AP389" i="46"/>
  <c r="AP390" i="46"/>
  <c r="AP391" i="46"/>
  <c r="AP392" i="46"/>
  <c r="AP393" i="46"/>
  <c r="AP394" i="46"/>
  <c r="AP395" i="46"/>
  <c r="AP396" i="46"/>
  <c r="AP397" i="46"/>
  <c r="AP398" i="46"/>
  <c r="AP399" i="46"/>
  <c r="AP400" i="46"/>
  <c r="AP401" i="46"/>
  <c r="AP402" i="46"/>
  <c r="AP403" i="46"/>
  <c r="AP404" i="46"/>
  <c r="AP405" i="46"/>
  <c r="AP406" i="46"/>
  <c r="AP407" i="46"/>
  <c r="AP408" i="46"/>
  <c r="AP409" i="46"/>
  <c r="AP410" i="46"/>
  <c r="AP411" i="46"/>
  <c r="AP412" i="46"/>
  <c r="AP413" i="46"/>
  <c r="AP414" i="46"/>
  <c r="AP415" i="46"/>
  <c r="AP416" i="46"/>
  <c r="AP417" i="46"/>
  <c r="AP418" i="46"/>
  <c r="AP419" i="46"/>
  <c r="AP420" i="46"/>
  <c r="AP421" i="46"/>
  <c r="AP422" i="46"/>
  <c r="AP423" i="46"/>
  <c r="AP424" i="46"/>
  <c r="AP425" i="46"/>
  <c r="AP426" i="46"/>
  <c r="AP427" i="46"/>
  <c r="AP428" i="46"/>
  <c r="AP429" i="46"/>
  <c r="AP430" i="46"/>
  <c r="AP431" i="46"/>
  <c r="AP432" i="46"/>
  <c r="AP433" i="46"/>
  <c r="AP434" i="46"/>
  <c r="AP435" i="46"/>
  <c r="AP436" i="46"/>
  <c r="AP437" i="46"/>
  <c r="AP438" i="46"/>
  <c r="AP439" i="46"/>
  <c r="AP8" i="46"/>
  <c r="AP9" i="46"/>
  <c r="AP10" i="46"/>
  <c r="AP11" i="46"/>
  <c r="AP12" i="46"/>
  <c r="AP7" i="46"/>
  <c r="AL439" i="46"/>
  <c r="AK439" i="46"/>
  <c r="AM8" i="46"/>
  <c r="AM9" i="46"/>
  <c r="AM10" i="46"/>
  <c r="AM11" i="46"/>
  <c r="AM12" i="46"/>
  <c r="AM13" i="46"/>
  <c r="AM14" i="46"/>
  <c r="AM15" i="46"/>
  <c r="AM16" i="46"/>
  <c r="AM17" i="46"/>
  <c r="AM18" i="46"/>
  <c r="AM19" i="46"/>
  <c r="AM20" i="46"/>
  <c r="AM21" i="46"/>
  <c r="AM22" i="46"/>
  <c r="AM23" i="46"/>
  <c r="AM24" i="46"/>
  <c r="AM25" i="46"/>
  <c r="AM26" i="46"/>
  <c r="AM27" i="46"/>
  <c r="AM28" i="46"/>
  <c r="AM29" i="46"/>
  <c r="AM30" i="46"/>
  <c r="AM31" i="46"/>
  <c r="AM32" i="46"/>
  <c r="AM33" i="46"/>
  <c r="AM34" i="46"/>
  <c r="AM35" i="46"/>
  <c r="AM36" i="46"/>
  <c r="AM37" i="46"/>
  <c r="AM38" i="46"/>
  <c r="AM39" i="46"/>
  <c r="AM40" i="46"/>
  <c r="AM41" i="46"/>
  <c r="AM42" i="46"/>
  <c r="AM43" i="46"/>
  <c r="AM44" i="46"/>
  <c r="AM45" i="46"/>
  <c r="AM46" i="46"/>
  <c r="AM47" i="46"/>
  <c r="AM48" i="46"/>
  <c r="AM49" i="46"/>
  <c r="AM50" i="46"/>
  <c r="AM51" i="46"/>
  <c r="AM52" i="46"/>
  <c r="AM53" i="46"/>
  <c r="AM54" i="46"/>
  <c r="AM55" i="46"/>
  <c r="AM56" i="46"/>
  <c r="AM57" i="46"/>
  <c r="AM58" i="46"/>
  <c r="AM59" i="46"/>
  <c r="AM60" i="46"/>
  <c r="AM61" i="46"/>
  <c r="AM62" i="46"/>
  <c r="AM63" i="46"/>
  <c r="AM64" i="46"/>
  <c r="AM65" i="46"/>
  <c r="AM66" i="46"/>
  <c r="AM67" i="46"/>
  <c r="AM68" i="46"/>
  <c r="AM69" i="46"/>
  <c r="AM70" i="46"/>
  <c r="AM71" i="46"/>
  <c r="AM72" i="46"/>
  <c r="AM73" i="46"/>
  <c r="AM74" i="46"/>
  <c r="AM75" i="46"/>
  <c r="AM76" i="46"/>
  <c r="AM77" i="46"/>
  <c r="AM78" i="46"/>
  <c r="AM79" i="46"/>
  <c r="AM80" i="46"/>
  <c r="AM81" i="46"/>
  <c r="AM82" i="46"/>
  <c r="AM83" i="46"/>
  <c r="AM84" i="46"/>
  <c r="AM85" i="46"/>
  <c r="AM86" i="46"/>
  <c r="AM87" i="46"/>
  <c r="AM88" i="46"/>
  <c r="AM89" i="46"/>
  <c r="AM90" i="46"/>
  <c r="AM91" i="46"/>
  <c r="AM92" i="46"/>
  <c r="AM93" i="46"/>
  <c r="AM94" i="46"/>
  <c r="AM95" i="46"/>
  <c r="AM96" i="46"/>
  <c r="AM97" i="46"/>
  <c r="AM98" i="46"/>
  <c r="AM99" i="46"/>
  <c r="AM100" i="46"/>
  <c r="AM101" i="46"/>
  <c r="AM102" i="46"/>
  <c r="AM103" i="46"/>
  <c r="AM104" i="46"/>
  <c r="AM105" i="46"/>
  <c r="AM106" i="46"/>
  <c r="AM107" i="46"/>
  <c r="AM108" i="46"/>
  <c r="AM109" i="46"/>
  <c r="AM110" i="46"/>
  <c r="AM111" i="46"/>
  <c r="AM112" i="46"/>
  <c r="AM113" i="46"/>
  <c r="AM114" i="46"/>
  <c r="AM115" i="46"/>
  <c r="AM116" i="46"/>
  <c r="AM117" i="46"/>
  <c r="AM118" i="46"/>
  <c r="AM119" i="46"/>
  <c r="AM120" i="46"/>
  <c r="AM121" i="46"/>
  <c r="AM122" i="46"/>
  <c r="AM123" i="46"/>
  <c r="AM124" i="46"/>
  <c r="AM125" i="46"/>
  <c r="AM126" i="46"/>
  <c r="AM127" i="46"/>
  <c r="AM128" i="46"/>
  <c r="AM129" i="46"/>
  <c r="AM130" i="46"/>
  <c r="AM131" i="46"/>
  <c r="AM132" i="46"/>
  <c r="AM133" i="46"/>
  <c r="AM134" i="46"/>
  <c r="AM135" i="46"/>
  <c r="AM136" i="46"/>
  <c r="AM137" i="46"/>
  <c r="AM138" i="46"/>
  <c r="AM139" i="46"/>
  <c r="AM140" i="46"/>
  <c r="AM141" i="46"/>
  <c r="AM142" i="46"/>
  <c r="AM143" i="46"/>
  <c r="AM144" i="46"/>
  <c r="AM145" i="46"/>
  <c r="AM146" i="46"/>
  <c r="AM147" i="46"/>
  <c r="AM148" i="46"/>
  <c r="AM149" i="46"/>
  <c r="AM150" i="46"/>
  <c r="AM151" i="46"/>
  <c r="AM152" i="46"/>
  <c r="AM153" i="46"/>
  <c r="AM154" i="46"/>
  <c r="AM155" i="46"/>
  <c r="AM156" i="46"/>
  <c r="AM157" i="46"/>
  <c r="AM158" i="46"/>
  <c r="AM159" i="46"/>
  <c r="AM160" i="46"/>
  <c r="AM161" i="46"/>
  <c r="AM162" i="46"/>
  <c r="AM163" i="46"/>
  <c r="AM164" i="46"/>
  <c r="AM165" i="46"/>
  <c r="AM166" i="46"/>
  <c r="AM167" i="46"/>
  <c r="AM168" i="46"/>
  <c r="AM169" i="46"/>
  <c r="AM170" i="46"/>
  <c r="AM171" i="46"/>
  <c r="AM172" i="46"/>
  <c r="AM173" i="46"/>
  <c r="AM174" i="46"/>
  <c r="AM175" i="46"/>
  <c r="AM176" i="46"/>
  <c r="AM177" i="46"/>
  <c r="AM178" i="46"/>
  <c r="AM179" i="46"/>
  <c r="AM180" i="46"/>
  <c r="AM181" i="46"/>
  <c r="AM182" i="46"/>
  <c r="AM183" i="46"/>
  <c r="AM184" i="46"/>
  <c r="AM185" i="46"/>
  <c r="AM186" i="46"/>
  <c r="AM187" i="46"/>
  <c r="AM188" i="46"/>
  <c r="AM189" i="46"/>
  <c r="AM190" i="46"/>
  <c r="AM191" i="46"/>
  <c r="AM192" i="46"/>
  <c r="AM193" i="46"/>
  <c r="AM194" i="46"/>
  <c r="AM195" i="46"/>
  <c r="AM196" i="46"/>
  <c r="AM197" i="46"/>
  <c r="AM198" i="46"/>
  <c r="AM199" i="46"/>
  <c r="AM200" i="46"/>
  <c r="AM201" i="46"/>
  <c r="AM202" i="46"/>
  <c r="AM203" i="46"/>
  <c r="AM204" i="46"/>
  <c r="AM205" i="46"/>
  <c r="AM206" i="46"/>
  <c r="AM207" i="46"/>
  <c r="AM208" i="46"/>
  <c r="AM209" i="46"/>
  <c r="AM210" i="46"/>
  <c r="AM211" i="46"/>
  <c r="AM212" i="46"/>
  <c r="AM213" i="46"/>
  <c r="AM214" i="46"/>
  <c r="AM215" i="46"/>
  <c r="AM216" i="46"/>
  <c r="AM217" i="46"/>
  <c r="AM218" i="46"/>
  <c r="AM219" i="46"/>
  <c r="AM220" i="46"/>
  <c r="AM221" i="46"/>
  <c r="AM222" i="46"/>
  <c r="AM223" i="46"/>
  <c r="AM224" i="46"/>
  <c r="AM225" i="46"/>
  <c r="AM226" i="46"/>
  <c r="AM227" i="46"/>
  <c r="AM228" i="46"/>
  <c r="AM229" i="46"/>
  <c r="AM230" i="46"/>
  <c r="AM231" i="46"/>
  <c r="AM232" i="46"/>
  <c r="AM233" i="46"/>
  <c r="AM234" i="46"/>
  <c r="AM235" i="46"/>
  <c r="AM236" i="46"/>
  <c r="AM237" i="46"/>
  <c r="AM238" i="46"/>
  <c r="AM239" i="46"/>
  <c r="AM240" i="46"/>
  <c r="AM241" i="46"/>
  <c r="AM242" i="46"/>
  <c r="AM243" i="46"/>
  <c r="AM244" i="46"/>
  <c r="AM245" i="46"/>
  <c r="AM246" i="46"/>
  <c r="AM247" i="46"/>
  <c r="AM248" i="46"/>
  <c r="AM249" i="46"/>
  <c r="AM250" i="46"/>
  <c r="AM251" i="46"/>
  <c r="AM252" i="46"/>
  <c r="AM253" i="46"/>
  <c r="AM254" i="46"/>
  <c r="AM255" i="46"/>
  <c r="AM256" i="46"/>
  <c r="AM257" i="46"/>
  <c r="AM258" i="46"/>
  <c r="AM259" i="46"/>
  <c r="AM260" i="46"/>
  <c r="AM261" i="46"/>
  <c r="AM262" i="46"/>
  <c r="AM263" i="46"/>
  <c r="AM264" i="46"/>
  <c r="AM265" i="46"/>
  <c r="AM266" i="46"/>
  <c r="AM267" i="46"/>
  <c r="AM268" i="46"/>
  <c r="AM269" i="46"/>
  <c r="AM270" i="46"/>
  <c r="AM271" i="46"/>
  <c r="AM272" i="46"/>
  <c r="AM273" i="46"/>
  <c r="AM274" i="46"/>
  <c r="AM275" i="46"/>
  <c r="AM276" i="46"/>
  <c r="AM277" i="46"/>
  <c r="AM278" i="46"/>
  <c r="AM279" i="46"/>
  <c r="AM280" i="46"/>
  <c r="AM281" i="46"/>
  <c r="AM282" i="46"/>
  <c r="AM283" i="46"/>
  <c r="AM284" i="46"/>
  <c r="AM285" i="46"/>
  <c r="AM286" i="46"/>
  <c r="AM287" i="46"/>
  <c r="AM288" i="46"/>
  <c r="AM289" i="46"/>
  <c r="AM290" i="46"/>
  <c r="AM291" i="46"/>
  <c r="AM292" i="46"/>
  <c r="AM293" i="46"/>
  <c r="AM294" i="46"/>
  <c r="AM295" i="46"/>
  <c r="AM296" i="46"/>
  <c r="AM297" i="46"/>
  <c r="AM298" i="46"/>
  <c r="AM299" i="46"/>
  <c r="AM300" i="46"/>
  <c r="AM301" i="46"/>
  <c r="AM302" i="46"/>
  <c r="AM303" i="46"/>
  <c r="AM304" i="46"/>
  <c r="AM305" i="46"/>
  <c r="AM306" i="46"/>
  <c r="AM307" i="46"/>
  <c r="AM308" i="46"/>
  <c r="AM309" i="46"/>
  <c r="AM310" i="46"/>
  <c r="AM311" i="46"/>
  <c r="AM312" i="46"/>
  <c r="AM313" i="46"/>
  <c r="AM314" i="46"/>
  <c r="AM315" i="46"/>
  <c r="AM316" i="46"/>
  <c r="AM317" i="46"/>
  <c r="AM318" i="46"/>
  <c r="AM319" i="46"/>
  <c r="AM320" i="46"/>
  <c r="AM321" i="46"/>
  <c r="AM322" i="46"/>
  <c r="AM323" i="46"/>
  <c r="AM324" i="46"/>
  <c r="AM325" i="46"/>
  <c r="AM326" i="46"/>
  <c r="AM327" i="46"/>
  <c r="AM328" i="46"/>
  <c r="AM329" i="46"/>
  <c r="AM330" i="46"/>
  <c r="AM331" i="46"/>
  <c r="AM332" i="46"/>
  <c r="AM333" i="46"/>
  <c r="AM334" i="46"/>
  <c r="AM335" i="46"/>
  <c r="AM336" i="46"/>
  <c r="AM337" i="46"/>
  <c r="AM338" i="46"/>
  <c r="AM339" i="46"/>
  <c r="AM340" i="46"/>
  <c r="AM341" i="46"/>
  <c r="AM342" i="46"/>
  <c r="AM343" i="46"/>
  <c r="AM344" i="46"/>
  <c r="AM345" i="46"/>
  <c r="AM346" i="46"/>
  <c r="AM347" i="46"/>
  <c r="AM348" i="46"/>
  <c r="AM349" i="46"/>
  <c r="AM350" i="46"/>
  <c r="AM351" i="46"/>
  <c r="AM352" i="46"/>
  <c r="AM353" i="46"/>
  <c r="AM354" i="46"/>
  <c r="AM355" i="46"/>
  <c r="AM356" i="46"/>
  <c r="AM357" i="46"/>
  <c r="AM358" i="46"/>
  <c r="AM359" i="46"/>
  <c r="AM360" i="46"/>
  <c r="AM361" i="46"/>
  <c r="AM362" i="46"/>
  <c r="AM363" i="46"/>
  <c r="AM364" i="46"/>
  <c r="AM365" i="46"/>
  <c r="AM366" i="46"/>
  <c r="AM367" i="46"/>
  <c r="AM368" i="46"/>
  <c r="AM369" i="46"/>
  <c r="AM370" i="46"/>
  <c r="AM371" i="46"/>
  <c r="AM372" i="46"/>
  <c r="AM373" i="46"/>
  <c r="AM374" i="46"/>
  <c r="AM375" i="46"/>
  <c r="AM376" i="46"/>
  <c r="AM377" i="46"/>
  <c r="AM378" i="46"/>
  <c r="AM379" i="46"/>
  <c r="AM380" i="46"/>
  <c r="AM381" i="46"/>
  <c r="AM382" i="46"/>
  <c r="AM383" i="46"/>
  <c r="AM384" i="46"/>
  <c r="AM385" i="46"/>
  <c r="AM386" i="46"/>
  <c r="AM387" i="46"/>
  <c r="AM388" i="46"/>
  <c r="AM389" i="46"/>
  <c r="AM390" i="46"/>
  <c r="AM391" i="46"/>
  <c r="AM392" i="46"/>
  <c r="AM393" i="46"/>
  <c r="AM394" i="46"/>
  <c r="AM395" i="46"/>
  <c r="AM396" i="46"/>
  <c r="AM397" i="46"/>
  <c r="AM398" i="46"/>
  <c r="AM399" i="46"/>
  <c r="AM400" i="46"/>
  <c r="AM401" i="46"/>
  <c r="AM402" i="46"/>
  <c r="AM403" i="46"/>
  <c r="AM404" i="46"/>
  <c r="AM405" i="46"/>
  <c r="AM406" i="46"/>
  <c r="AM407" i="46"/>
  <c r="AM408" i="46"/>
  <c r="AM409" i="46"/>
  <c r="AM410" i="46"/>
  <c r="AM411" i="46"/>
  <c r="AM412" i="46"/>
  <c r="AM413" i="46"/>
  <c r="AM414" i="46"/>
  <c r="AM415" i="46"/>
  <c r="AM416" i="46"/>
  <c r="AM417" i="46"/>
  <c r="AM418" i="46"/>
  <c r="AM419" i="46"/>
  <c r="AM420" i="46"/>
  <c r="AM421" i="46"/>
  <c r="AM422" i="46"/>
  <c r="AM423" i="46"/>
  <c r="AM424" i="46"/>
  <c r="AM425" i="46"/>
  <c r="AM426" i="46"/>
  <c r="AM427" i="46"/>
  <c r="AM428" i="46"/>
  <c r="AM429" i="46"/>
  <c r="AM430" i="46"/>
  <c r="AM431" i="46"/>
  <c r="AM432" i="46"/>
  <c r="AM433" i="46"/>
  <c r="AM434" i="46"/>
  <c r="AM435" i="46"/>
  <c r="AM436" i="46"/>
  <c r="AM7" i="46"/>
  <c r="AT443" i="46" l="1"/>
  <c r="AQ445" i="46"/>
  <c r="AQ443" i="46"/>
  <c r="AQ444" i="46" s="1"/>
  <c r="AM439" i="46"/>
  <c r="AF436" i="46" l="1"/>
  <c r="AH436" i="46" s="1"/>
  <c r="AE436" i="46"/>
  <c r="AF435" i="46"/>
  <c r="AE435" i="46"/>
  <c r="AF434" i="46"/>
  <c r="AE434" i="46"/>
  <c r="AF433" i="46"/>
  <c r="AG433" i="46" s="1"/>
  <c r="AE433" i="46"/>
  <c r="AF432" i="46"/>
  <c r="AE432" i="46"/>
  <c r="AF431" i="46"/>
  <c r="AH431" i="46" s="1"/>
  <c r="AE431" i="46"/>
  <c r="AF430" i="46"/>
  <c r="AE430" i="46"/>
  <c r="AF429" i="46"/>
  <c r="AH429" i="46" s="1"/>
  <c r="AE429" i="46"/>
  <c r="AF428" i="46"/>
  <c r="AE428" i="46"/>
  <c r="AF427" i="46"/>
  <c r="AH427" i="46" s="1"/>
  <c r="AE427" i="46"/>
  <c r="AF426" i="46"/>
  <c r="AE426" i="46"/>
  <c r="AF425" i="46"/>
  <c r="AG425" i="46" s="1"/>
  <c r="AE425" i="46"/>
  <c r="AF424" i="46"/>
  <c r="AE424" i="46"/>
  <c r="AF423" i="46"/>
  <c r="AG423" i="46" s="1"/>
  <c r="AE423" i="46"/>
  <c r="AF422" i="46"/>
  <c r="AE422" i="46"/>
  <c r="AF421" i="46"/>
  <c r="AE421" i="46"/>
  <c r="AF420" i="46"/>
  <c r="AE420" i="46"/>
  <c r="AF419" i="46"/>
  <c r="AH419" i="46" s="1"/>
  <c r="AE419" i="46"/>
  <c r="AF418" i="46"/>
  <c r="AE418" i="46"/>
  <c r="AF417" i="46"/>
  <c r="AH417" i="46" s="1"/>
  <c r="AE417" i="46"/>
  <c r="AF416" i="46"/>
  <c r="AE416" i="46"/>
  <c r="AF415" i="46"/>
  <c r="AG415" i="46" s="1"/>
  <c r="AE415" i="46"/>
  <c r="AF414" i="46"/>
  <c r="AE414" i="46"/>
  <c r="AF413" i="46"/>
  <c r="AH413" i="46" s="1"/>
  <c r="AE413" i="46"/>
  <c r="AF412" i="46"/>
  <c r="AE412" i="46"/>
  <c r="AF411" i="46"/>
  <c r="AE411" i="46"/>
  <c r="AF410" i="46"/>
  <c r="AE410" i="46"/>
  <c r="AF409" i="46"/>
  <c r="AH409" i="46" s="1"/>
  <c r="AE409" i="46"/>
  <c r="AF408" i="46"/>
  <c r="AE408" i="46"/>
  <c r="AF407" i="46"/>
  <c r="AH407" i="46" s="1"/>
  <c r="AE407" i="46"/>
  <c r="AF406" i="46"/>
  <c r="AE406" i="46"/>
  <c r="AF405" i="46"/>
  <c r="AH405" i="46" s="1"/>
  <c r="AE405" i="46"/>
  <c r="AF404" i="46"/>
  <c r="AG404" i="46" s="1"/>
  <c r="AE404" i="46"/>
  <c r="AF403" i="46"/>
  <c r="AG403" i="46" s="1"/>
  <c r="AE403" i="46"/>
  <c r="AF402" i="46"/>
  <c r="AG402" i="46" s="1"/>
  <c r="AE402" i="46"/>
  <c r="AF401" i="46"/>
  <c r="AH401" i="46" s="1"/>
  <c r="AE401" i="46"/>
  <c r="AF400" i="46"/>
  <c r="AG400" i="46" s="1"/>
  <c r="AE400" i="46"/>
  <c r="AF399" i="46"/>
  <c r="AH399" i="46" s="1"/>
  <c r="AE399" i="46"/>
  <c r="AF398" i="46"/>
  <c r="AG398" i="46" s="1"/>
  <c r="AE398" i="46"/>
  <c r="AF397" i="46"/>
  <c r="AE397" i="46"/>
  <c r="AF396" i="46"/>
  <c r="AG396" i="46" s="1"/>
  <c r="AE396" i="46"/>
  <c r="AF395" i="46"/>
  <c r="AH395" i="46" s="1"/>
  <c r="AE395" i="46"/>
  <c r="AF394" i="46"/>
  <c r="AE394" i="46"/>
  <c r="AF393" i="46"/>
  <c r="AG393" i="46" s="1"/>
  <c r="AE393" i="46"/>
  <c r="AF392" i="46"/>
  <c r="AG392" i="46" s="1"/>
  <c r="AE392" i="46"/>
  <c r="AF391" i="46"/>
  <c r="AG391" i="46" s="1"/>
  <c r="AE391" i="46"/>
  <c r="AF390" i="46"/>
  <c r="AE390" i="46"/>
  <c r="AF389" i="46"/>
  <c r="AH389" i="46" s="1"/>
  <c r="AE389" i="46"/>
  <c r="AF388" i="46"/>
  <c r="AG388" i="46" s="1"/>
  <c r="AE388" i="46"/>
  <c r="AF387" i="46"/>
  <c r="AG387" i="46" s="1"/>
  <c r="AE387" i="46"/>
  <c r="AF386" i="46"/>
  <c r="AG386" i="46" s="1"/>
  <c r="AE386" i="46"/>
  <c r="AF385" i="46"/>
  <c r="AG385" i="46" s="1"/>
  <c r="AE385" i="46"/>
  <c r="AF384" i="46"/>
  <c r="AG384" i="46" s="1"/>
  <c r="AE384" i="46"/>
  <c r="AF383" i="46"/>
  <c r="AH383" i="46" s="1"/>
  <c r="AE383" i="46"/>
  <c r="AF382" i="46"/>
  <c r="AG382" i="46" s="1"/>
  <c r="AE382" i="46"/>
  <c r="AF381" i="46"/>
  <c r="AE381" i="46"/>
  <c r="AF380" i="46"/>
  <c r="AG380" i="46" s="1"/>
  <c r="AE380" i="46"/>
  <c r="AF379" i="46"/>
  <c r="AG379" i="46" s="1"/>
  <c r="AE379" i="46"/>
  <c r="AF378" i="46"/>
  <c r="AG378" i="46" s="1"/>
  <c r="AE378" i="46"/>
  <c r="AF377" i="46"/>
  <c r="AG377" i="46" s="1"/>
  <c r="AE377" i="46"/>
  <c r="AF376" i="46"/>
  <c r="AG376" i="46" s="1"/>
  <c r="AE376" i="46"/>
  <c r="AF375" i="46"/>
  <c r="AH375" i="46" s="1"/>
  <c r="AE375" i="46"/>
  <c r="AF374" i="46"/>
  <c r="AE374" i="46"/>
  <c r="AF373" i="46"/>
  <c r="AH373" i="46" s="1"/>
  <c r="AE373" i="46"/>
  <c r="AF372" i="46"/>
  <c r="AG372" i="46" s="1"/>
  <c r="AE372" i="46"/>
  <c r="AF371" i="46"/>
  <c r="AE371" i="46"/>
  <c r="AF370" i="46"/>
  <c r="AG370" i="46" s="1"/>
  <c r="AE370" i="46"/>
  <c r="AF369" i="46"/>
  <c r="AG369" i="46" s="1"/>
  <c r="AE369" i="46"/>
  <c r="AF368" i="46"/>
  <c r="AG368" i="46" s="1"/>
  <c r="AE368" i="46"/>
  <c r="AF367" i="46"/>
  <c r="AE367" i="46"/>
  <c r="AF366" i="46"/>
  <c r="AG366" i="46" s="1"/>
  <c r="AE366" i="46"/>
  <c r="AF365" i="46"/>
  <c r="AE365" i="46"/>
  <c r="AF364" i="46"/>
  <c r="AE364" i="46"/>
  <c r="AF363" i="46"/>
  <c r="AH363" i="46" s="1"/>
  <c r="AE363" i="46"/>
  <c r="AF362" i="46"/>
  <c r="AG362" i="46" s="1"/>
  <c r="AE362" i="46"/>
  <c r="AF361" i="46"/>
  <c r="AG361" i="46" s="1"/>
  <c r="AE361" i="46"/>
  <c r="AF360" i="46"/>
  <c r="AG360" i="46" s="1"/>
  <c r="AE360" i="46"/>
  <c r="AF359" i="46"/>
  <c r="AH359" i="46" s="1"/>
  <c r="AE359" i="46"/>
  <c r="AF358" i="46"/>
  <c r="AE358" i="46"/>
  <c r="AF357" i="46"/>
  <c r="AH357" i="46" s="1"/>
  <c r="AE357" i="46"/>
  <c r="AF356" i="46"/>
  <c r="AG356" i="46" s="1"/>
  <c r="AE356" i="46"/>
  <c r="AF355" i="46"/>
  <c r="AH355" i="46" s="1"/>
  <c r="AE355" i="46"/>
  <c r="AF354" i="46"/>
  <c r="AG354" i="46" s="1"/>
  <c r="AE354" i="46"/>
  <c r="AF353" i="46"/>
  <c r="AE353" i="46"/>
  <c r="AF352" i="46"/>
  <c r="AG352" i="46" s="1"/>
  <c r="AE352" i="46"/>
  <c r="AF351" i="46"/>
  <c r="AH351" i="46" s="1"/>
  <c r="AE351" i="46"/>
  <c r="AF350" i="46"/>
  <c r="AG350" i="46" s="1"/>
  <c r="AE350" i="46"/>
  <c r="AF349" i="46"/>
  <c r="AE349" i="46"/>
  <c r="AF348" i="46"/>
  <c r="AG348" i="46" s="1"/>
  <c r="AE348" i="46"/>
  <c r="AF347" i="46"/>
  <c r="AH347" i="46" s="1"/>
  <c r="AE347" i="46"/>
  <c r="AF346" i="46"/>
  <c r="AG346" i="46" s="1"/>
  <c r="AE346" i="46"/>
  <c r="AF345" i="46"/>
  <c r="AG345" i="46" s="1"/>
  <c r="AE345" i="46"/>
  <c r="AF344" i="46"/>
  <c r="AG344" i="46" s="1"/>
  <c r="AE344" i="46"/>
  <c r="AF343" i="46"/>
  <c r="AH343" i="46" s="1"/>
  <c r="AE343" i="46"/>
  <c r="AF342" i="46"/>
  <c r="AE342" i="46"/>
  <c r="AF341" i="46"/>
  <c r="AH341" i="46" s="1"/>
  <c r="AE341" i="46"/>
  <c r="AF340" i="46"/>
  <c r="AG340" i="46" s="1"/>
  <c r="AE340" i="46"/>
  <c r="AF339" i="46"/>
  <c r="AG339" i="46" s="1"/>
  <c r="AE339" i="46"/>
  <c r="AF338" i="46"/>
  <c r="AG338" i="46" s="1"/>
  <c r="AE338" i="46"/>
  <c r="AF337" i="46"/>
  <c r="AH337" i="46" s="1"/>
  <c r="AE337" i="46"/>
  <c r="AF336" i="46"/>
  <c r="AG336" i="46" s="1"/>
  <c r="AE336" i="46"/>
  <c r="AF335" i="46"/>
  <c r="AE335" i="46"/>
  <c r="AF334" i="46"/>
  <c r="AG334" i="46" s="1"/>
  <c r="AE334" i="46"/>
  <c r="AF333" i="46"/>
  <c r="AE333" i="46"/>
  <c r="AF332" i="46"/>
  <c r="AE332" i="46"/>
  <c r="AF331" i="46"/>
  <c r="AH331" i="46" s="1"/>
  <c r="AE331" i="46"/>
  <c r="AF330" i="46"/>
  <c r="AG330" i="46" s="1"/>
  <c r="AE330" i="46"/>
  <c r="AF329" i="46"/>
  <c r="AG329" i="46" s="1"/>
  <c r="AE329" i="46"/>
  <c r="AF328" i="46"/>
  <c r="AG328" i="46" s="1"/>
  <c r="AE328" i="46"/>
  <c r="AF327" i="46"/>
  <c r="AH327" i="46" s="1"/>
  <c r="AE327" i="46"/>
  <c r="AF326" i="46"/>
  <c r="AE326" i="46"/>
  <c r="AF325" i="46"/>
  <c r="AH325" i="46" s="1"/>
  <c r="AE325" i="46"/>
  <c r="AF324" i="46"/>
  <c r="AG324" i="46" s="1"/>
  <c r="AE324" i="46"/>
  <c r="AF323" i="46"/>
  <c r="AG323" i="46" s="1"/>
  <c r="AE323" i="46"/>
  <c r="AF322" i="46"/>
  <c r="AG322" i="46" s="1"/>
  <c r="AE322" i="46"/>
  <c r="AF321" i="46"/>
  <c r="AG321" i="46" s="1"/>
  <c r="AE321" i="46"/>
  <c r="AF320" i="46"/>
  <c r="AG320" i="46" s="1"/>
  <c r="AE320" i="46"/>
  <c r="AF319" i="46"/>
  <c r="AH319" i="46" s="1"/>
  <c r="AE319" i="46"/>
  <c r="AF318" i="46"/>
  <c r="AG318" i="46" s="1"/>
  <c r="AE318" i="46"/>
  <c r="AF317" i="46"/>
  <c r="AE317" i="46"/>
  <c r="AF316" i="46"/>
  <c r="AG316" i="46" s="1"/>
  <c r="AE316" i="46"/>
  <c r="AF315" i="46"/>
  <c r="AG315" i="46" s="1"/>
  <c r="AE315" i="46"/>
  <c r="AF314" i="46"/>
  <c r="AG314" i="46" s="1"/>
  <c r="AE314" i="46"/>
  <c r="AF313" i="46"/>
  <c r="AG313" i="46" s="1"/>
  <c r="AE313" i="46"/>
  <c r="AF312" i="46"/>
  <c r="AG312" i="46" s="1"/>
  <c r="AE312" i="46"/>
  <c r="AF311" i="46"/>
  <c r="AH311" i="46" s="1"/>
  <c r="AE311" i="46"/>
  <c r="AF310" i="46"/>
  <c r="AE310" i="46"/>
  <c r="AF309" i="46"/>
  <c r="AH309" i="46" s="1"/>
  <c r="AE309" i="46"/>
  <c r="AF308" i="46"/>
  <c r="AG308" i="46" s="1"/>
  <c r="AE308" i="46"/>
  <c r="AF307" i="46"/>
  <c r="AE307" i="46"/>
  <c r="AF306" i="46"/>
  <c r="AG306" i="46" s="1"/>
  <c r="AE306" i="46"/>
  <c r="AF305" i="46"/>
  <c r="AG305" i="46" s="1"/>
  <c r="AE305" i="46"/>
  <c r="AF304" i="46"/>
  <c r="AG304" i="46" s="1"/>
  <c r="AE304" i="46"/>
  <c r="AF303" i="46"/>
  <c r="AE303" i="46"/>
  <c r="AF302" i="46"/>
  <c r="AG302" i="46" s="1"/>
  <c r="AE302" i="46"/>
  <c r="AF301" i="46"/>
  <c r="AE301" i="46"/>
  <c r="AF300" i="46"/>
  <c r="AE300" i="46"/>
  <c r="AF299" i="46"/>
  <c r="AH299" i="46" s="1"/>
  <c r="AE299" i="46"/>
  <c r="AF298" i="46"/>
  <c r="AG298" i="46" s="1"/>
  <c r="AE298" i="46"/>
  <c r="AF297" i="46"/>
  <c r="AG297" i="46" s="1"/>
  <c r="AE297" i="46"/>
  <c r="AF296" i="46"/>
  <c r="AG296" i="46" s="1"/>
  <c r="AE296" i="46"/>
  <c r="AF295" i="46"/>
  <c r="AH295" i="46" s="1"/>
  <c r="AE295" i="46"/>
  <c r="AF294" i="46"/>
  <c r="AE294" i="46"/>
  <c r="AF293" i="46"/>
  <c r="AH293" i="46" s="1"/>
  <c r="AE293" i="46"/>
  <c r="AF292" i="46"/>
  <c r="AG292" i="46" s="1"/>
  <c r="AE292" i="46"/>
  <c r="AF291" i="46"/>
  <c r="AH291" i="46" s="1"/>
  <c r="AE291" i="46"/>
  <c r="AF290" i="46"/>
  <c r="AG290" i="46" s="1"/>
  <c r="AE290" i="46"/>
  <c r="AF289" i="46"/>
  <c r="AE289" i="46"/>
  <c r="AF288" i="46"/>
  <c r="AG288" i="46" s="1"/>
  <c r="AE288" i="46"/>
  <c r="AF287" i="46"/>
  <c r="AH287" i="46" s="1"/>
  <c r="AE287" i="46"/>
  <c r="AF286" i="46"/>
  <c r="AG286" i="46" s="1"/>
  <c r="AE286" i="46"/>
  <c r="AF285" i="46"/>
  <c r="AE285" i="46"/>
  <c r="AF284" i="46"/>
  <c r="AG284" i="46" s="1"/>
  <c r="AE284" i="46"/>
  <c r="AF283" i="46"/>
  <c r="AG283" i="46" s="1"/>
  <c r="AE283" i="46"/>
  <c r="AF282" i="46"/>
  <c r="AG282" i="46" s="1"/>
  <c r="AE282" i="46"/>
  <c r="AF281" i="46"/>
  <c r="AG281" i="46" s="1"/>
  <c r="AE281" i="46"/>
  <c r="AF280" i="46"/>
  <c r="AG280" i="46" s="1"/>
  <c r="AE280" i="46"/>
  <c r="AF279" i="46"/>
  <c r="AH279" i="46" s="1"/>
  <c r="AE279" i="46"/>
  <c r="AF278" i="46"/>
  <c r="AE278" i="46"/>
  <c r="AF277" i="46"/>
  <c r="AH277" i="46" s="1"/>
  <c r="AE277" i="46"/>
  <c r="AF276" i="46"/>
  <c r="AG276" i="46" s="1"/>
  <c r="AE276" i="46"/>
  <c r="AF275" i="46"/>
  <c r="AG275" i="46" s="1"/>
  <c r="AE275" i="46"/>
  <c r="AF274" i="46"/>
  <c r="AG274" i="46" s="1"/>
  <c r="AE274" i="46"/>
  <c r="AF273" i="46"/>
  <c r="AH273" i="46" s="1"/>
  <c r="AE273" i="46"/>
  <c r="AF272" i="46"/>
  <c r="AG272" i="46" s="1"/>
  <c r="AE272" i="46"/>
  <c r="AF271" i="46"/>
  <c r="AE271" i="46"/>
  <c r="AF270" i="46"/>
  <c r="AG270" i="46" s="1"/>
  <c r="AE270" i="46"/>
  <c r="AF269" i="46"/>
  <c r="AE269" i="46"/>
  <c r="AF268" i="46"/>
  <c r="AE268" i="46"/>
  <c r="AF267" i="46"/>
  <c r="AG267" i="46" s="1"/>
  <c r="AE267" i="46"/>
  <c r="AF266" i="46"/>
  <c r="AE266" i="46"/>
  <c r="AF265" i="46"/>
  <c r="AH265" i="46" s="1"/>
  <c r="AE265" i="46"/>
  <c r="AF264" i="46"/>
  <c r="AE264" i="46"/>
  <c r="AF263" i="46"/>
  <c r="AG263" i="46" s="1"/>
  <c r="AE263" i="46"/>
  <c r="AF262" i="46"/>
  <c r="AE262" i="46"/>
  <c r="AF261" i="46"/>
  <c r="AG261" i="46" s="1"/>
  <c r="AE261" i="46"/>
  <c r="AF260" i="46"/>
  <c r="AE260" i="46"/>
  <c r="AF259" i="46"/>
  <c r="AG259" i="46" s="1"/>
  <c r="AE259" i="46"/>
  <c r="AF258" i="46"/>
  <c r="AE258" i="46"/>
  <c r="AF257" i="46"/>
  <c r="AH257" i="46" s="1"/>
  <c r="AE257" i="46"/>
  <c r="AF256" i="46"/>
  <c r="AE256" i="46"/>
  <c r="AF255" i="46"/>
  <c r="AG255" i="46" s="1"/>
  <c r="AE255" i="46"/>
  <c r="AF254" i="46"/>
  <c r="AE254" i="46"/>
  <c r="AF253" i="46"/>
  <c r="AH253" i="46" s="1"/>
  <c r="AE253" i="46"/>
  <c r="AF252" i="46"/>
  <c r="AE252" i="46"/>
  <c r="AF251" i="46"/>
  <c r="AG251" i="46" s="1"/>
  <c r="AE251" i="46"/>
  <c r="AF250" i="46"/>
  <c r="AE250" i="46"/>
  <c r="AF249" i="46"/>
  <c r="AH249" i="46" s="1"/>
  <c r="AE249" i="46"/>
  <c r="AF248" i="46"/>
  <c r="AE248" i="46"/>
  <c r="AF247" i="46"/>
  <c r="AG247" i="46" s="1"/>
  <c r="AE247" i="46"/>
  <c r="AF246" i="46"/>
  <c r="AE246" i="46"/>
  <c r="AF245" i="46"/>
  <c r="AG245" i="46" s="1"/>
  <c r="AE245" i="46"/>
  <c r="AF244" i="46"/>
  <c r="AE244" i="46"/>
  <c r="AF243" i="46"/>
  <c r="AG243" i="46" s="1"/>
  <c r="AE243" i="46"/>
  <c r="AF242" i="46"/>
  <c r="AE242" i="46"/>
  <c r="AF241" i="46"/>
  <c r="AH241" i="46" s="1"/>
  <c r="AE241" i="46"/>
  <c r="AF240" i="46"/>
  <c r="AE240" i="46"/>
  <c r="AF239" i="46"/>
  <c r="AG239" i="46" s="1"/>
  <c r="AE239" i="46"/>
  <c r="AF238" i="46"/>
  <c r="AE238" i="46"/>
  <c r="AF237" i="46"/>
  <c r="AH237" i="46" s="1"/>
  <c r="AE237" i="46"/>
  <c r="AF236" i="46"/>
  <c r="AE236" i="46"/>
  <c r="AF235" i="46"/>
  <c r="AG235" i="46" s="1"/>
  <c r="AE235" i="46"/>
  <c r="AF234" i="46"/>
  <c r="AE234" i="46"/>
  <c r="AF233" i="46"/>
  <c r="AH233" i="46" s="1"/>
  <c r="AE233" i="46"/>
  <c r="AF232" i="46"/>
  <c r="AE232" i="46"/>
  <c r="AF231" i="46"/>
  <c r="AG231" i="46" s="1"/>
  <c r="AE231" i="46"/>
  <c r="AF230" i="46"/>
  <c r="AE230" i="46"/>
  <c r="AF229" i="46"/>
  <c r="AG229" i="46" s="1"/>
  <c r="AE229" i="46"/>
  <c r="AF228" i="46"/>
  <c r="AE228" i="46"/>
  <c r="AF227" i="46"/>
  <c r="AG227" i="46" s="1"/>
  <c r="AE227" i="46"/>
  <c r="AF226" i="46"/>
  <c r="AE226" i="46"/>
  <c r="AF225" i="46"/>
  <c r="AH225" i="46" s="1"/>
  <c r="AE225" i="46"/>
  <c r="AF224" i="46"/>
  <c r="AE224" i="46"/>
  <c r="AF223" i="46"/>
  <c r="AG223" i="46" s="1"/>
  <c r="AE223" i="46"/>
  <c r="AF222" i="46"/>
  <c r="AE222" i="46"/>
  <c r="AF221" i="46"/>
  <c r="AH221" i="46" s="1"/>
  <c r="AE221" i="46"/>
  <c r="AF220" i="46"/>
  <c r="AE220" i="46"/>
  <c r="AF219" i="46"/>
  <c r="AG219" i="46" s="1"/>
  <c r="AE219" i="46"/>
  <c r="AF218" i="46"/>
  <c r="AE218" i="46"/>
  <c r="AF217" i="46"/>
  <c r="AH217" i="46" s="1"/>
  <c r="AE217" i="46"/>
  <c r="AF216" i="46"/>
  <c r="AE216" i="46"/>
  <c r="AF215" i="46"/>
  <c r="AG215" i="46" s="1"/>
  <c r="AE215" i="46"/>
  <c r="AF214" i="46"/>
  <c r="AE214" i="46"/>
  <c r="AF213" i="46"/>
  <c r="AH213" i="46" s="1"/>
  <c r="AE213" i="46"/>
  <c r="AF212" i="46"/>
  <c r="AE212" i="46"/>
  <c r="AF211" i="46"/>
  <c r="AH211" i="46" s="1"/>
  <c r="AE211" i="46"/>
  <c r="AF210" i="46"/>
  <c r="AH210" i="46" s="1"/>
  <c r="AE210" i="46"/>
  <c r="AF209" i="46"/>
  <c r="AH209" i="46" s="1"/>
  <c r="AE209" i="46"/>
  <c r="AF208" i="46"/>
  <c r="AG208" i="46" s="1"/>
  <c r="AE208" i="46"/>
  <c r="AF207" i="46"/>
  <c r="AH207" i="46" s="1"/>
  <c r="AE207" i="46"/>
  <c r="AF206" i="46"/>
  <c r="AH206" i="46" s="1"/>
  <c r="AE206" i="46"/>
  <c r="AF205" i="46"/>
  <c r="AH205" i="46" s="1"/>
  <c r="AE205" i="46"/>
  <c r="AF204" i="46"/>
  <c r="AG204" i="46" s="1"/>
  <c r="AE204" i="46"/>
  <c r="AF203" i="46"/>
  <c r="AH203" i="46" s="1"/>
  <c r="AE203" i="46"/>
  <c r="AF202" i="46"/>
  <c r="AH202" i="46" s="1"/>
  <c r="AE202" i="46"/>
  <c r="AF201" i="46"/>
  <c r="AH201" i="46" s="1"/>
  <c r="AE201" i="46"/>
  <c r="AF200" i="46"/>
  <c r="AH200" i="46" s="1"/>
  <c r="AE200" i="46"/>
  <c r="AF199" i="46"/>
  <c r="AH199" i="46" s="1"/>
  <c r="AE199" i="46"/>
  <c r="AF198" i="46"/>
  <c r="AH198" i="46" s="1"/>
  <c r="AE198" i="46"/>
  <c r="AF197" i="46"/>
  <c r="AH197" i="46" s="1"/>
  <c r="AE197" i="46"/>
  <c r="AF196" i="46"/>
  <c r="AE196" i="46"/>
  <c r="AF195" i="46"/>
  <c r="AH195" i="46" s="1"/>
  <c r="AE195" i="46"/>
  <c r="AF194" i="46"/>
  <c r="AH194" i="46" s="1"/>
  <c r="AE194" i="46"/>
  <c r="AF193" i="46"/>
  <c r="AH193" i="46" s="1"/>
  <c r="AE193" i="46"/>
  <c r="AF192" i="46"/>
  <c r="AG192" i="46" s="1"/>
  <c r="AE192" i="46"/>
  <c r="AF191" i="46"/>
  <c r="AH191" i="46" s="1"/>
  <c r="AE191" i="46"/>
  <c r="AF190" i="46"/>
  <c r="AH190" i="46" s="1"/>
  <c r="AE190" i="46"/>
  <c r="AF189" i="46"/>
  <c r="AH189" i="46" s="1"/>
  <c r="AE189" i="46"/>
  <c r="AF188" i="46"/>
  <c r="AG188" i="46" s="1"/>
  <c r="AE188" i="46"/>
  <c r="AF187" i="46"/>
  <c r="AH187" i="46" s="1"/>
  <c r="AE187" i="46"/>
  <c r="AF186" i="46"/>
  <c r="AH186" i="46" s="1"/>
  <c r="AE186" i="46"/>
  <c r="AF185" i="46"/>
  <c r="AH185" i="46" s="1"/>
  <c r="AE185" i="46"/>
  <c r="AF184" i="46"/>
  <c r="AH184" i="46" s="1"/>
  <c r="AE184" i="46"/>
  <c r="AF183" i="46"/>
  <c r="AH183" i="46" s="1"/>
  <c r="AE183" i="46"/>
  <c r="AF182" i="46"/>
  <c r="AH182" i="46" s="1"/>
  <c r="AE182" i="46"/>
  <c r="AF181" i="46"/>
  <c r="AH181" i="46" s="1"/>
  <c r="AE181" i="46"/>
  <c r="AF180" i="46"/>
  <c r="AE180" i="46"/>
  <c r="AF179" i="46"/>
  <c r="AH179" i="46" s="1"/>
  <c r="AE179" i="46"/>
  <c r="AF178" i="46"/>
  <c r="AG178" i="46" s="1"/>
  <c r="AE178" i="46"/>
  <c r="AF177" i="46"/>
  <c r="AH177" i="46" s="1"/>
  <c r="AE177" i="46"/>
  <c r="AF176" i="46"/>
  <c r="AG176" i="46" s="1"/>
  <c r="AE176" i="46"/>
  <c r="AF175" i="46"/>
  <c r="AH175" i="46" s="1"/>
  <c r="AE175" i="46"/>
  <c r="AF174" i="46"/>
  <c r="AG174" i="46" s="1"/>
  <c r="AE174" i="46"/>
  <c r="AF173" i="46"/>
  <c r="AH173" i="46" s="1"/>
  <c r="AE173" i="46"/>
  <c r="AF172" i="46"/>
  <c r="AG172" i="46" s="1"/>
  <c r="AE172" i="46"/>
  <c r="AF171" i="46"/>
  <c r="AH171" i="46" s="1"/>
  <c r="AE171" i="46"/>
  <c r="AF170" i="46"/>
  <c r="AH170" i="46" s="1"/>
  <c r="AE170" i="46"/>
  <c r="AF169" i="46"/>
  <c r="AH169" i="46" s="1"/>
  <c r="AE169" i="46"/>
  <c r="AF168" i="46"/>
  <c r="AH168" i="46" s="1"/>
  <c r="AE168" i="46"/>
  <c r="AF167" i="46"/>
  <c r="AH167" i="46" s="1"/>
  <c r="AE167" i="46"/>
  <c r="AF166" i="46"/>
  <c r="AH166" i="46" s="1"/>
  <c r="AE166" i="46"/>
  <c r="AF165" i="46"/>
  <c r="AH165" i="46" s="1"/>
  <c r="AE165" i="46"/>
  <c r="AF164" i="46"/>
  <c r="AE164" i="46"/>
  <c r="AF163" i="46"/>
  <c r="AH163" i="46" s="1"/>
  <c r="AE163" i="46"/>
  <c r="AF162" i="46"/>
  <c r="AH162" i="46" s="1"/>
  <c r="AE162" i="46"/>
  <c r="AF161" i="46"/>
  <c r="AH161" i="46" s="1"/>
  <c r="AE161" i="46"/>
  <c r="AF160" i="46"/>
  <c r="AG160" i="46" s="1"/>
  <c r="AE160" i="46"/>
  <c r="AF159" i="46"/>
  <c r="AH159" i="46" s="1"/>
  <c r="AE159" i="46"/>
  <c r="AF158" i="46"/>
  <c r="AH158" i="46" s="1"/>
  <c r="AE158" i="46"/>
  <c r="AF157" i="46"/>
  <c r="AE157" i="46"/>
  <c r="AF156" i="46"/>
  <c r="AG156" i="46" s="1"/>
  <c r="AE156" i="46"/>
  <c r="AF155" i="46"/>
  <c r="AH155" i="46" s="1"/>
  <c r="AE155" i="46"/>
  <c r="AF154" i="46"/>
  <c r="AH154" i="46" s="1"/>
  <c r="AE154" i="46"/>
  <c r="AF153" i="46"/>
  <c r="AH153" i="46" s="1"/>
  <c r="AE153" i="46"/>
  <c r="AF152" i="46"/>
  <c r="AH152" i="46" s="1"/>
  <c r="AE152" i="46"/>
  <c r="AF151" i="46"/>
  <c r="AH151" i="46" s="1"/>
  <c r="AE151" i="46"/>
  <c r="AF150" i="46"/>
  <c r="AH150" i="46" s="1"/>
  <c r="AE150" i="46"/>
  <c r="AF149" i="46"/>
  <c r="AE149" i="46"/>
  <c r="AF148" i="46"/>
  <c r="AE148" i="46"/>
  <c r="AF147" i="46"/>
  <c r="AH147" i="46" s="1"/>
  <c r="AE147" i="46"/>
  <c r="AF146" i="46"/>
  <c r="AH146" i="46" s="1"/>
  <c r="AE146" i="46"/>
  <c r="AF145" i="46"/>
  <c r="AH145" i="46" s="1"/>
  <c r="AE145" i="46"/>
  <c r="AF144" i="46"/>
  <c r="AH144" i="46" s="1"/>
  <c r="AE144" i="46"/>
  <c r="AF143" i="46"/>
  <c r="AH143" i="46" s="1"/>
  <c r="AE143" i="46"/>
  <c r="AF142" i="46"/>
  <c r="AG142" i="46" s="1"/>
  <c r="AE142" i="46"/>
  <c r="AF141" i="46"/>
  <c r="AE141" i="46"/>
  <c r="AF140" i="46"/>
  <c r="AG140" i="46" s="1"/>
  <c r="AE140" i="46"/>
  <c r="AF139" i="46"/>
  <c r="AH139" i="46" s="1"/>
  <c r="AE139" i="46"/>
  <c r="AF138" i="46"/>
  <c r="AG138" i="46" s="1"/>
  <c r="AE138" i="46"/>
  <c r="AF137" i="46"/>
  <c r="AH137" i="46" s="1"/>
  <c r="AE137" i="46"/>
  <c r="AF136" i="46"/>
  <c r="AH136" i="46" s="1"/>
  <c r="AE136" i="46"/>
  <c r="AF135" i="46"/>
  <c r="AH135" i="46" s="1"/>
  <c r="AE135" i="46"/>
  <c r="AF134" i="46"/>
  <c r="AH134" i="46" s="1"/>
  <c r="AE134" i="46"/>
  <c r="AF133" i="46"/>
  <c r="AE133" i="46"/>
  <c r="AF132" i="46"/>
  <c r="AE132" i="46"/>
  <c r="AF131" i="46"/>
  <c r="AH131" i="46" s="1"/>
  <c r="AE131" i="46"/>
  <c r="AF130" i="46"/>
  <c r="AG130" i="46" s="1"/>
  <c r="AE130" i="46"/>
  <c r="AF129" i="46"/>
  <c r="AH129" i="46" s="1"/>
  <c r="AE129" i="46"/>
  <c r="AF128" i="46"/>
  <c r="AG128" i="46" s="1"/>
  <c r="AE128" i="46"/>
  <c r="AF127" i="46"/>
  <c r="AH127" i="46" s="1"/>
  <c r="AE127" i="46"/>
  <c r="AF126" i="46"/>
  <c r="AG126" i="46" s="1"/>
  <c r="AE126" i="46"/>
  <c r="AF125" i="46"/>
  <c r="AE125" i="46"/>
  <c r="AF124" i="46"/>
  <c r="AG124" i="46" s="1"/>
  <c r="AE124" i="46"/>
  <c r="AF123" i="46"/>
  <c r="AH123" i="46" s="1"/>
  <c r="AE123" i="46"/>
  <c r="AF122" i="46"/>
  <c r="AG122" i="46" s="1"/>
  <c r="AE122" i="46"/>
  <c r="AF121" i="46"/>
  <c r="AH121" i="46" s="1"/>
  <c r="AE121" i="46"/>
  <c r="AF120" i="46"/>
  <c r="AH120" i="46" s="1"/>
  <c r="AE120" i="46"/>
  <c r="AF119" i="46"/>
  <c r="AH119" i="46" s="1"/>
  <c r="AE119" i="46"/>
  <c r="AF118" i="46"/>
  <c r="AH118" i="46" s="1"/>
  <c r="AE118" i="46"/>
  <c r="AF117" i="46"/>
  <c r="AE117" i="46"/>
  <c r="AF116" i="46"/>
  <c r="AE116" i="46"/>
  <c r="AF115" i="46"/>
  <c r="AH115" i="46" s="1"/>
  <c r="AE115" i="46"/>
  <c r="AF114" i="46"/>
  <c r="AG114" i="46" s="1"/>
  <c r="AE114" i="46"/>
  <c r="AF113" i="46"/>
  <c r="AH113" i="46" s="1"/>
  <c r="AE113" i="46"/>
  <c r="AF112" i="46"/>
  <c r="AG112" i="46" s="1"/>
  <c r="AE112" i="46"/>
  <c r="AF111" i="46"/>
  <c r="AH111" i="46" s="1"/>
  <c r="AE111" i="46"/>
  <c r="AF110" i="46"/>
  <c r="AG110" i="46" s="1"/>
  <c r="AE110" i="46"/>
  <c r="AF109" i="46"/>
  <c r="AE109" i="46"/>
  <c r="AF108" i="46"/>
  <c r="AG108" i="46" s="1"/>
  <c r="AE108" i="46"/>
  <c r="AF107" i="46"/>
  <c r="AH107" i="46" s="1"/>
  <c r="AE107" i="46"/>
  <c r="AF106" i="46"/>
  <c r="AG106" i="46" s="1"/>
  <c r="AE106" i="46"/>
  <c r="AF105" i="46"/>
  <c r="AH105" i="46" s="1"/>
  <c r="AE105" i="46"/>
  <c r="AF104" i="46"/>
  <c r="AH104" i="46" s="1"/>
  <c r="AE104" i="46"/>
  <c r="AF103" i="46"/>
  <c r="AH103" i="46" s="1"/>
  <c r="AE103" i="46"/>
  <c r="AF102" i="46"/>
  <c r="AH102" i="46" s="1"/>
  <c r="AE102" i="46"/>
  <c r="AF101" i="46"/>
  <c r="AE101" i="46"/>
  <c r="AF100" i="46"/>
  <c r="AE100" i="46"/>
  <c r="AF99" i="46"/>
  <c r="AH99" i="46" s="1"/>
  <c r="AE99" i="46"/>
  <c r="AF98" i="46"/>
  <c r="AG98" i="46" s="1"/>
  <c r="AE98" i="46"/>
  <c r="AF97" i="46"/>
  <c r="AH97" i="46" s="1"/>
  <c r="AE97" i="46"/>
  <c r="AF96" i="46"/>
  <c r="AG96" i="46" s="1"/>
  <c r="AE96" i="46"/>
  <c r="AF95" i="46"/>
  <c r="AH95" i="46" s="1"/>
  <c r="AE95" i="46"/>
  <c r="AF94" i="46"/>
  <c r="AH94" i="46" s="1"/>
  <c r="AE94" i="46"/>
  <c r="AF93" i="46"/>
  <c r="AE93" i="46"/>
  <c r="AF92" i="46"/>
  <c r="AG92" i="46" s="1"/>
  <c r="AE92" i="46"/>
  <c r="AF91" i="46"/>
  <c r="AH91" i="46" s="1"/>
  <c r="AE91" i="46"/>
  <c r="AF90" i="46"/>
  <c r="AH90" i="46" s="1"/>
  <c r="AE90" i="46"/>
  <c r="AF89" i="46"/>
  <c r="AH89" i="46" s="1"/>
  <c r="AE89" i="46"/>
  <c r="AF88" i="46"/>
  <c r="AH88" i="46" s="1"/>
  <c r="AE88" i="46"/>
  <c r="AF87" i="46"/>
  <c r="AH87" i="46" s="1"/>
  <c r="AE87" i="46"/>
  <c r="AF86" i="46"/>
  <c r="AH86" i="46" s="1"/>
  <c r="AE86" i="46"/>
  <c r="AF85" i="46"/>
  <c r="AH85" i="46" s="1"/>
  <c r="AE85" i="46"/>
  <c r="AF84" i="46"/>
  <c r="AG84" i="46" s="1"/>
  <c r="AE84" i="46"/>
  <c r="AF83" i="46"/>
  <c r="AH83" i="46" s="1"/>
  <c r="AE83" i="46"/>
  <c r="AF82" i="46"/>
  <c r="AH82" i="46" s="1"/>
  <c r="AE82" i="46"/>
  <c r="AF81" i="46"/>
  <c r="AH81" i="46" s="1"/>
  <c r="AE81" i="46"/>
  <c r="AF80" i="46"/>
  <c r="AH80" i="46" s="1"/>
  <c r="AE80" i="46"/>
  <c r="AF79" i="46"/>
  <c r="AH79" i="46" s="1"/>
  <c r="AE79" i="46"/>
  <c r="AF78" i="46"/>
  <c r="AH78" i="46" s="1"/>
  <c r="AE78" i="46"/>
  <c r="AF77" i="46"/>
  <c r="AH77" i="46" s="1"/>
  <c r="AE77" i="46"/>
  <c r="AF76" i="46"/>
  <c r="AH76" i="46" s="1"/>
  <c r="AE76" i="46"/>
  <c r="AF75" i="46"/>
  <c r="AH75" i="46" s="1"/>
  <c r="AE75" i="46"/>
  <c r="AF74" i="46"/>
  <c r="AH74" i="46" s="1"/>
  <c r="AE74" i="46"/>
  <c r="AF73" i="46"/>
  <c r="AH73" i="46" s="1"/>
  <c r="AE73" i="46"/>
  <c r="AF72" i="46"/>
  <c r="AH72" i="46" s="1"/>
  <c r="AE72" i="46"/>
  <c r="AF71" i="46"/>
  <c r="AH71" i="46" s="1"/>
  <c r="AE71" i="46"/>
  <c r="AF70" i="46"/>
  <c r="AH70" i="46" s="1"/>
  <c r="AE70" i="46"/>
  <c r="AF69" i="46"/>
  <c r="AH69" i="46" s="1"/>
  <c r="AE69" i="46"/>
  <c r="AF68" i="46"/>
  <c r="AH68" i="46" s="1"/>
  <c r="AE68" i="46"/>
  <c r="AF67" i="46"/>
  <c r="AH67" i="46" s="1"/>
  <c r="AE67" i="46"/>
  <c r="AF66" i="46"/>
  <c r="AH66" i="46" s="1"/>
  <c r="AE66" i="46"/>
  <c r="AF65" i="46"/>
  <c r="AH65" i="46" s="1"/>
  <c r="AE65" i="46"/>
  <c r="AF64" i="46"/>
  <c r="AG64" i="46" s="1"/>
  <c r="AE64" i="46"/>
  <c r="AF63" i="46"/>
  <c r="AH63" i="46" s="1"/>
  <c r="AE63" i="46"/>
  <c r="AF62" i="46"/>
  <c r="AH62" i="46" s="1"/>
  <c r="AE62" i="46"/>
  <c r="AF61" i="46"/>
  <c r="AH61" i="46" s="1"/>
  <c r="AE61" i="46"/>
  <c r="AF60" i="46"/>
  <c r="AH60" i="46" s="1"/>
  <c r="AE60" i="46"/>
  <c r="AF59" i="46"/>
  <c r="AH59" i="46" s="1"/>
  <c r="AE59" i="46"/>
  <c r="AF58" i="46"/>
  <c r="AH58" i="46" s="1"/>
  <c r="AE58" i="46"/>
  <c r="AF57" i="46"/>
  <c r="AH57" i="46" s="1"/>
  <c r="AE57" i="46"/>
  <c r="AF56" i="46"/>
  <c r="AH56" i="46" s="1"/>
  <c r="AE56" i="46"/>
  <c r="AF55" i="46"/>
  <c r="AH55" i="46" s="1"/>
  <c r="AE55" i="46"/>
  <c r="AF54" i="46"/>
  <c r="AH54" i="46" s="1"/>
  <c r="AE54" i="46"/>
  <c r="AF53" i="46"/>
  <c r="AH53" i="46" s="1"/>
  <c r="AE53" i="46"/>
  <c r="AF52" i="46"/>
  <c r="AH52" i="46" s="1"/>
  <c r="AE52" i="46"/>
  <c r="AF51" i="46"/>
  <c r="AH51" i="46" s="1"/>
  <c r="AE51" i="46"/>
  <c r="AF50" i="46"/>
  <c r="AH50" i="46" s="1"/>
  <c r="AE50" i="46"/>
  <c r="AF49" i="46"/>
  <c r="AH49" i="46" s="1"/>
  <c r="AE49" i="46"/>
  <c r="AF48" i="46"/>
  <c r="AH48" i="46" s="1"/>
  <c r="AE48" i="46"/>
  <c r="AF47" i="46"/>
  <c r="AH47" i="46" s="1"/>
  <c r="AE47" i="46"/>
  <c r="AF46" i="46"/>
  <c r="AH46" i="46" s="1"/>
  <c r="AE46" i="46"/>
  <c r="AF45" i="46"/>
  <c r="AH45" i="46" s="1"/>
  <c r="AE45" i="46"/>
  <c r="AF44" i="46"/>
  <c r="AH44" i="46" s="1"/>
  <c r="AE44" i="46"/>
  <c r="AF43" i="46"/>
  <c r="AH43" i="46" s="1"/>
  <c r="AE43" i="46"/>
  <c r="AF42" i="46"/>
  <c r="AH42" i="46" s="1"/>
  <c r="AE42" i="46"/>
  <c r="AF41" i="46"/>
  <c r="AH41" i="46" s="1"/>
  <c r="AE41" i="46"/>
  <c r="AF40" i="46"/>
  <c r="AH40" i="46" s="1"/>
  <c r="AE40" i="46"/>
  <c r="AF39" i="46"/>
  <c r="AH39" i="46" s="1"/>
  <c r="AE39" i="46"/>
  <c r="AF38" i="46"/>
  <c r="AH38" i="46" s="1"/>
  <c r="AE38" i="46"/>
  <c r="AF37" i="46"/>
  <c r="AH37" i="46" s="1"/>
  <c r="AE37" i="46"/>
  <c r="AF36" i="46"/>
  <c r="AH36" i="46" s="1"/>
  <c r="AE36" i="46"/>
  <c r="AF35" i="46"/>
  <c r="AH35" i="46" s="1"/>
  <c r="AE35" i="46"/>
  <c r="AF34" i="46"/>
  <c r="AG34" i="46" s="1"/>
  <c r="AE34" i="46"/>
  <c r="AF33" i="46"/>
  <c r="AH33" i="46" s="1"/>
  <c r="AE33" i="46"/>
  <c r="AF32" i="46"/>
  <c r="AH32" i="46" s="1"/>
  <c r="AE32" i="46"/>
  <c r="AF31" i="46"/>
  <c r="AH31" i="46" s="1"/>
  <c r="AE31" i="46"/>
  <c r="AF30" i="46"/>
  <c r="AG30" i="46" s="1"/>
  <c r="AE30" i="46"/>
  <c r="AF28" i="46"/>
  <c r="AE28" i="46"/>
  <c r="AF27" i="46"/>
  <c r="AE27" i="46"/>
  <c r="AF26" i="46"/>
  <c r="AE26" i="46"/>
  <c r="AF25" i="46"/>
  <c r="AE25" i="46"/>
  <c r="AF24" i="46"/>
  <c r="AE24" i="46"/>
  <c r="AF23" i="46"/>
  <c r="AE23" i="46"/>
  <c r="AF22" i="46"/>
  <c r="AE22" i="46"/>
  <c r="AF21" i="46"/>
  <c r="AE21" i="46"/>
  <c r="AF20" i="46"/>
  <c r="AE20" i="46"/>
  <c r="AF18" i="46"/>
  <c r="AE18" i="46"/>
  <c r="AF17" i="46"/>
  <c r="AE17" i="46"/>
  <c r="AF16" i="46"/>
  <c r="AE16" i="46"/>
  <c r="AF15" i="46"/>
  <c r="AE15" i="46"/>
  <c r="AF14" i="46"/>
  <c r="AE14" i="46"/>
  <c r="AF13" i="46"/>
  <c r="AE13" i="46"/>
  <c r="AF12" i="46"/>
  <c r="AE12" i="46"/>
  <c r="AF11" i="46"/>
  <c r="AE11" i="46"/>
  <c r="AF10" i="46"/>
  <c r="AE10" i="46"/>
  <c r="AF9" i="46"/>
  <c r="AE9" i="46"/>
  <c r="AF8" i="46"/>
  <c r="AE8" i="46"/>
  <c r="AF7" i="46"/>
  <c r="AE7" i="46"/>
  <c r="AF6" i="46"/>
  <c r="AE6" i="46"/>
  <c r="AF4" i="46"/>
  <c r="AG4" i="46" s="1"/>
  <c r="AE4" i="46"/>
  <c r="AG409" i="46" l="1"/>
  <c r="AG74" i="46"/>
  <c r="AG187" i="46"/>
  <c r="AH160" i="46"/>
  <c r="AG311" i="46"/>
  <c r="AH259" i="46"/>
  <c r="AH403" i="46"/>
  <c r="AH138" i="46"/>
  <c r="AH369" i="46"/>
  <c r="AH174" i="46"/>
  <c r="AG78" i="46"/>
  <c r="AH64" i="46"/>
  <c r="AG154" i="46"/>
  <c r="AH272" i="46"/>
  <c r="AH400" i="46"/>
  <c r="AG407" i="46"/>
  <c r="AH30" i="46"/>
  <c r="AG203" i="46"/>
  <c r="AG343" i="46"/>
  <c r="AH362" i="46"/>
  <c r="AH415" i="46"/>
  <c r="AG50" i="46"/>
  <c r="AG170" i="46"/>
  <c r="AH251" i="46"/>
  <c r="AH336" i="46"/>
  <c r="AG163" i="46"/>
  <c r="AG177" i="46"/>
  <c r="AG325" i="46"/>
  <c r="AG42" i="46"/>
  <c r="AH98" i="46"/>
  <c r="AG113" i="46"/>
  <c r="AH142" i="46"/>
  <c r="AH223" i="46"/>
  <c r="AH245" i="46"/>
  <c r="AG389" i="46"/>
  <c r="AH425" i="46"/>
  <c r="AH227" i="46"/>
  <c r="AH304" i="46"/>
  <c r="AH323" i="46"/>
  <c r="AH433" i="46"/>
  <c r="AG57" i="46"/>
  <c r="AH330" i="46"/>
  <c r="AG103" i="46"/>
  <c r="AH114" i="46"/>
  <c r="AH140" i="46"/>
  <c r="AH235" i="46"/>
  <c r="AG279" i="46"/>
  <c r="AH282" i="46"/>
  <c r="AG327" i="46"/>
  <c r="AH368" i="46"/>
  <c r="AH423" i="46"/>
  <c r="AH178" i="46"/>
  <c r="AH231" i="46"/>
  <c r="AH122" i="46"/>
  <c r="AG155" i="46"/>
  <c r="AG162" i="46"/>
  <c r="AH298" i="46"/>
  <c r="AG51" i="46"/>
  <c r="AH126" i="46"/>
  <c r="AG183" i="46"/>
  <c r="AH247" i="46"/>
  <c r="AH261" i="46"/>
  <c r="AH388" i="46"/>
  <c r="AG71" i="46"/>
  <c r="AG91" i="46"/>
  <c r="AH108" i="46"/>
  <c r="AG135" i="46"/>
  <c r="AG171" i="46"/>
  <c r="AG206" i="46"/>
  <c r="AG209" i="46"/>
  <c r="AH267" i="46"/>
  <c r="AH361" i="46"/>
  <c r="AH4" i="46"/>
  <c r="AH34" i="46"/>
  <c r="AG119" i="46"/>
  <c r="AG129" i="46"/>
  <c r="AG146" i="46"/>
  <c r="AG181" i="46"/>
  <c r="AG194" i="46"/>
  <c r="AH255" i="46"/>
  <c r="AH288" i="46"/>
  <c r="AG295" i="46"/>
  <c r="AH313" i="46"/>
  <c r="AH320" i="46"/>
  <c r="AH346" i="46"/>
  <c r="AH352" i="46"/>
  <c r="AG359" i="46"/>
  <c r="AH377" i="46"/>
  <c r="AH384" i="46"/>
  <c r="AG419" i="46"/>
  <c r="AG48" i="46"/>
  <c r="AG82" i="46"/>
  <c r="AH92" i="46"/>
  <c r="AH106" i="46"/>
  <c r="AG175" i="46"/>
  <c r="AG207" i="46"/>
  <c r="AG341" i="46"/>
  <c r="AG375" i="46"/>
  <c r="AH391" i="46"/>
  <c r="AH398" i="46"/>
  <c r="AG417" i="46"/>
  <c r="AG39" i="46"/>
  <c r="AG46" i="46"/>
  <c r="AG80" i="46"/>
  <c r="AG90" i="46"/>
  <c r="AH110" i="46"/>
  <c r="AH130" i="46"/>
  <c r="AG147" i="46"/>
  <c r="AG167" i="46"/>
  <c r="AH192" i="46"/>
  <c r="AG211" i="46"/>
  <c r="AH239" i="46"/>
  <c r="AG293" i="46"/>
  <c r="AH308" i="46"/>
  <c r="AH344" i="46"/>
  <c r="AG347" i="46"/>
  <c r="AH350" i="46"/>
  <c r="AG357" i="46"/>
  <c r="AG395" i="46"/>
  <c r="AG405" i="46"/>
  <c r="AG59" i="46"/>
  <c r="AG83" i="46"/>
  <c r="AG97" i="46"/>
  <c r="AH124" i="46"/>
  <c r="AG158" i="46"/>
  <c r="AG186" i="46"/>
  <c r="AG189" i="46"/>
  <c r="AG195" i="46"/>
  <c r="AG202" i="46"/>
  <c r="AH215" i="46"/>
  <c r="AH229" i="46"/>
  <c r="AH243" i="46"/>
  <c r="AH263" i="46"/>
  <c r="AG277" i="46"/>
  <c r="AH296" i="46"/>
  <c r="AG299" i="46"/>
  <c r="AH302" i="46"/>
  <c r="AH305" i="46"/>
  <c r="AG363" i="46"/>
  <c r="AH366" i="46"/>
  <c r="AG199" i="46"/>
  <c r="AH219" i="46"/>
  <c r="AH280" i="46"/>
  <c r="AH283" i="46"/>
  <c r="AH315" i="46"/>
  <c r="AH328" i="46"/>
  <c r="AG373" i="46"/>
  <c r="AH379" i="46"/>
  <c r="AG43" i="46"/>
  <c r="AG55" i="46"/>
  <c r="AG58" i="46"/>
  <c r="AG73" i="46"/>
  <c r="AG99" i="46"/>
  <c r="AG123" i="46"/>
  <c r="AG131" i="46"/>
  <c r="AG169" i="46"/>
  <c r="AG179" i="46"/>
  <c r="AG182" i="46"/>
  <c r="AG197" i="46"/>
  <c r="AH208" i="46"/>
  <c r="AH270" i="46"/>
  <c r="AG32" i="46"/>
  <c r="AG41" i="46"/>
  <c r="AG62" i="46"/>
  <c r="AG67" i="46"/>
  <c r="AG85" i="46"/>
  <c r="AH112" i="46"/>
  <c r="AG144" i="46"/>
  <c r="AG161" i="46"/>
  <c r="AG185" i="46"/>
  <c r="AG190" i="46"/>
  <c r="AG201" i="46"/>
  <c r="AG217" i="46"/>
  <c r="AG225" i="46"/>
  <c r="AG233" i="46"/>
  <c r="AG241" i="46"/>
  <c r="AG249" i="46"/>
  <c r="AG257" i="46"/>
  <c r="AG265" i="46"/>
  <c r="AH292" i="46"/>
  <c r="AH297" i="46"/>
  <c r="AG309" i="46"/>
  <c r="AG331" i="46"/>
  <c r="AH334" i="46"/>
  <c r="AG337" i="46"/>
  <c r="AH340" i="46"/>
  <c r="AH345" i="46"/>
  <c r="AH372" i="46"/>
  <c r="AH387" i="46"/>
  <c r="AH392" i="46"/>
  <c r="AG401" i="46"/>
  <c r="AG431" i="46"/>
  <c r="AG35" i="46"/>
  <c r="AG107" i="46"/>
  <c r="AG115" i="46"/>
  <c r="AG139" i="46"/>
  <c r="AG159" i="46"/>
  <c r="AG173" i="46"/>
  <c r="AH188" i="46"/>
  <c r="AG193" i="46"/>
  <c r="AH286" i="46"/>
  <c r="AH312" i="46"/>
  <c r="AH318" i="46"/>
  <c r="AH321" i="46"/>
  <c r="AH324" i="46"/>
  <c r="AH329" i="46"/>
  <c r="AG399" i="46"/>
  <c r="AH404" i="46"/>
  <c r="AG66" i="46"/>
  <c r="AG75" i="46"/>
  <c r="AH96" i="46"/>
  <c r="AH128" i="46"/>
  <c r="AG145" i="46"/>
  <c r="AG151" i="46"/>
  <c r="AG165" i="46"/>
  <c r="AH176" i="46"/>
  <c r="AG184" i="46"/>
  <c r="AG191" i="46"/>
  <c r="AG205" i="46"/>
  <c r="AG210" i="46"/>
  <c r="AG213" i="46"/>
  <c r="AG221" i="46"/>
  <c r="AG237" i="46"/>
  <c r="AG253" i="46"/>
  <c r="AH276" i="46"/>
  <c r="AH281" i="46"/>
  <c r="AH356" i="46"/>
  <c r="AH382" i="46"/>
  <c r="AH100" i="46"/>
  <c r="AG100" i="46"/>
  <c r="AH116" i="46"/>
  <c r="AG116" i="46"/>
  <c r="AH132" i="46"/>
  <c r="AG132" i="46"/>
  <c r="AH271" i="46"/>
  <c r="AG271" i="46"/>
  <c r="AH301" i="46"/>
  <c r="AG301" i="46"/>
  <c r="AG364" i="46"/>
  <c r="AH364" i="46"/>
  <c r="AH421" i="46"/>
  <c r="AG421" i="46"/>
  <c r="AG37" i="46"/>
  <c r="AG44" i="46"/>
  <c r="AG53" i="46"/>
  <c r="AG60" i="46"/>
  <c r="AG69" i="46"/>
  <c r="AG76" i="46"/>
  <c r="AG88" i="46"/>
  <c r="AG95" i="46"/>
  <c r="AG111" i="46"/>
  <c r="AG127" i="46"/>
  <c r="AG143" i="46"/>
  <c r="AH148" i="46"/>
  <c r="AG148" i="46"/>
  <c r="AH156" i="46"/>
  <c r="AH164" i="46"/>
  <c r="AG164" i="46"/>
  <c r="AH204" i="46"/>
  <c r="AH212" i="46"/>
  <c r="AG212" i="46"/>
  <c r="AH220" i="46"/>
  <c r="AG220" i="46"/>
  <c r="AH228" i="46"/>
  <c r="AG228" i="46"/>
  <c r="AH236" i="46"/>
  <c r="AG236" i="46"/>
  <c r="AH244" i="46"/>
  <c r="AG244" i="46"/>
  <c r="AH252" i="46"/>
  <c r="AG252" i="46"/>
  <c r="AH260" i="46"/>
  <c r="AG260" i="46"/>
  <c r="AG268" i="46"/>
  <c r="AH268" i="46"/>
  <c r="AG291" i="46"/>
  <c r="AH371" i="46"/>
  <c r="AG371" i="46"/>
  <c r="AG406" i="46"/>
  <c r="AH406" i="46"/>
  <c r="AH93" i="46"/>
  <c r="AG93" i="46"/>
  <c r="AH101" i="46"/>
  <c r="AG101" i="46"/>
  <c r="AH109" i="46"/>
  <c r="AG109" i="46"/>
  <c r="AH117" i="46"/>
  <c r="AG117" i="46"/>
  <c r="AH125" i="46"/>
  <c r="AG125" i="46"/>
  <c r="AH133" i="46"/>
  <c r="AG133" i="46"/>
  <c r="AH141" i="46"/>
  <c r="AG141" i="46"/>
  <c r="AH335" i="46"/>
  <c r="AG335" i="46"/>
  <c r="AH365" i="46"/>
  <c r="AG365" i="46"/>
  <c r="AG31" i="46"/>
  <c r="AG33" i="46"/>
  <c r="AG40" i="46"/>
  <c r="AG49" i="46"/>
  <c r="AG56" i="46"/>
  <c r="AG65" i="46"/>
  <c r="AG72" i="46"/>
  <c r="AG81" i="46"/>
  <c r="AG86" i="46"/>
  <c r="AG104" i="46"/>
  <c r="AG120" i="46"/>
  <c r="AG136" i="46"/>
  <c r="AH149" i="46"/>
  <c r="AG149" i="46"/>
  <c r="AH157" i="46"/>
  <c r="AG157" i="46"/>
  <c r="AH172" i="46"/>
  <c r="AG200" i="46"/>
  <c r="AH218" i="46"/>
  <c r="AG218" i="46"/>
  <c r="AH226" i="46"/>
  <c r="AG226" i="46"/>
  <c r="AH234" i="46"/>
  <c r="AG234" i="46"/>
  <c r="AH242" i="46"/>
  <c r="AG242" i="46"/>
  <c r="AH250" i="46"/>
  <c r="AG250" i="46"/>
  <c r="AH258" i="46"/>
  <c r="AG258" i="46"/>
  <c r="AH266" i="46"/>
  <c r="AG266" i="46"/>
  <c r="AG332" i="46"/>
  <c r="AH332" i="46"/>
  <c r="AG355" i="46"/>
  <c r="AH385" i="46"/>
  <c r="AH396" i="46"/>
  <c r="AG38" i="46"/>
  <c r="AG47" i="46"/>
  <c r="AG54" i="46"/>
  <c r="AG63" i="46"/>
  <c r="AG70" i="46"/>
  <c r="AG79" i="46"/>
  <c r="AG152" i="46"/>
  <c r="AH180" i="46"/>
  <c r="AG180" i="46"/>
  <c r="AH275" i="46"/>
  <c r="AH289" i="46"/>
  <c r="AG289" i="46"/>
  <c r="AH316" i="46"/>
  <c r="AG319" i="46"/>
  <c r="AH360" i="46"/>
  <c r="AG394" i="46"/>
  <c r="AH394" i="46"/>
  <c r="AG36" i="46"/>
  <c r="AG45" i="46"/>
  <c r="AG52" i="46"/>
  <c r="AG61" i="46"/>
  <c r="AG68" i="46"/>
  <c r="AG77" i="46"/>
  <c r="AH84" i="46"/>
  <c r="AG89" i="46"/>
  <c r="AG94" i="46"/>
  <c r="AG102" i="46"/>
  <c r="AG118" i="46"/>
  <c r="AG134" i="46"/>
  <c r="AG168" i="46"/>
  <c r="AG198" i="46"/>
  <c r="AH216" i="46"/>
  <c r="AG216" i="46"/>
  <c r="AH224" i="46"/>
  <c r="AG224" i="46"/>
  <c r="AH232" i="46"/>
  <c r="AG232" i="46"/>
  <c r="AH240" i="46"/>
  <c r="AG240" i="46"/>
  <c r="AH248" i="46"/>
  <c r="AG248" i="46"/>
  <c r="AH256" i="46"/>
  <c r="AG256" i="46"/>
  <c r="AH264" i="46"/>
  <c r="AG264" i="46"/>
  <c r="AG278" i="46"/>
  <c r="AH278" i="46"/>
  <c r="AH303" i="46"/>
  <c r="AG303" i="46"/>
  <c r="AH314" i="46"/>
  <c r="AH380" i="46"/>
  <c r="AG383" i="46"/>
  <c r="AG429" i="46"/>
  <c r="AG87" i="46"/>
  <c r="AG150" i="46"/>
  <c r="AG273" i="46"/>
  <c r="AG300" i="46"/>
  <c r="AH300" i="46"/>
  <c r="AH339" i="46"/>
  <c r="AH353" i="46"/>
  <c r="AG353" i="46"/>
  <c r="AH378" i="46"/>
  <c r="AH426" i="46"/>
  <c r="AG426" i="46"/>
  <c r="AG166" i="46"/>
  <c r="AH196" i="46"/>
  <c r="AG196" i="46"/>
  <c r="AH214" i="46"/>
  <c r="AG214" i="46"/>
  <c r="AH222" i="46"/>
  <c r="AG222" i="46"/>
  <c r="AH230" i="46"/>
  <c r="AG230" i="46"/>
  <c r="AH238" i="46"/>
  <c r="AG238" i="46"/>
  <c r="AH246" i="46"/>
  <c r="AG246" i="46"/>
  <c r="AH254" i="46"/>
  <c r="AG254" i="46"/>
  <c r="AH262" i="46"/>
  <c r="AG262" i="46"/>
  <c r="AH307" i="46"/>
  <c r="AG307" i="46"/>
  <c r="AG342" i="46"/>
  <c r="AH342" i="46"/>
  <c r="AH367" i="46"/>
  <c r="AG367" i="46"/>
  <c r="AH408" i="46"/>
  <c r="AG408" i="46"/>
  <c r="AH411" i="46"/>
  <c r="AG411" i="46"/>
  <c r="AH285" i="46"/>
  <c r="AG285" i="46"/>
  <c r="AG326" i="46"/>
  <c r="AH326" i="46"/>
  <c r="AH349" i="46"/>
  <c r="AG349" i="46"/>
  <c r="AG390" i="46"/>
  <c r="AH390" i="46"/>
  <c r="AG294" i="46"/>
  <c r="AH294" i="46"/>
  <c r="AH317" i="46"/>
  <c r="AG317" i="46"/>
  <c r="AG358" i="46"/>
  <c r="AH358" i="46"/>
  <c r="AH381" i="46"/>
  <c r="AG381" i="46"/>
  <c r="AH418" i="46"/>
  <c r="AG418" i="46"/>
  <c r="AH432" i="46"/>
  <c r="AG432" i="46"/>
  <c r="AH435" i="46"/>
  <c r="AG435" i="46"/>
  <c r="AH376" i="46"/>
  <c r="AH397" i="46"/>
  <c r="AG397" i="46"/>
  <c r="AH410" i="46"/>
  <c r="AG410" i="46"/>
  <c r="AG413" i="46"/>
  <c r="AH424" i="46"/>
  <c r="AG424" i="46"/>
  <c r="AG105" i="46"/>
  <c r="AG121" i="46"/>
  <c r="AG137" i="46"/>
  <c r="AG153" i="46"/>
  <c r="AH269" i="46"/>
  <c r="AG269" i="46"/>
  <c r="AH284" i="46"/>
  <c r="AG287" i="46"/>
  <c r="AG310" i="46"/>
  <c r="AH310" i="46"/>
  <c r="AH333" i="46"/>
  <c r="AG333" i="46"/>
  <c r="AH348" i="46"/>
  <c r="AG351" i="46"/>
  <c r="AG374" i="46"/>
  <c r="AH374" i="46"/>
  <c r="AH416" i="46"/>
  <c r="AG416" i="46"/>
  <c r="AG427" i="46"/>
  <c r="AH393" i="46"/>
  <c r="AH434" i="46"/>
  <c r="AG434" i="46"/>
  <c r="AH414" i="46"/>
  <c r="AG414" i="46"/>
  <c r="AH422" i="46"/>
  <c r="AG422" i="46"/>
  <c r="AH430" i="46"/>
  <c r="AG430" i="46"/>
  <c r="AH274" i="46"/>
  <c r="AH290" i="46"/>
  <c r="AH306" i="46"/>
  <c r="AH322" i="46"/>
  <c r="AH338" i="46"/>
  <c r="AH354" i="46"/>
  <c r="AH370" i="46"/>
  <c r="AH386" i="46"/>
  <c r="AH402" i="46"/>
  <c r="AH412" i="46"/>
  <c r="AG412" i="46"/>
  <c r="AH420" i="46"/>
  <c r="AG420" i="46"/>
  <c r="AH428" i="46"/>
  <c r="AG428" i="46"/>
  <c r="AG436" i="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<sst xmlns="http://schemas.openxmlformats.org/spreadsheetml/2006/main" count="4527" uniqueCount="542">
  <si>
    <t>#</t>
  </si>
  <si>
    <t>CONCEPTO</t>
  </si>
  <si>
    <t>AIU</t>
  </si>
  <si>
    <t>Jardineria mt2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</si>
  <si>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</si>
  <si>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</si>
  <si>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</si>
  <si>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</si>
  <si>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</si>
  <si>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</si>
  <si>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</si>
  <si>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</si>
  <si>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</si>
  <si>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</si>
  <si>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</si>
  <si>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</si>
  <si>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</si>
  <si>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TIEMPO COMPLETO</t>
  </si>
  <si>
    <t>PERSONAL MEDIO TIEMPO</t>
  </si>
  <si>
    <t>Coordinador</t>
  </si>
  <si>
    <t>BIENES DE ASEO Y CAFETERÍA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</si>
  <si>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</si>
  <si>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</si>
  <si>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</si>
  <si>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</si>
  <si>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</si>
  <si>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</si>
  <si>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</si>
  <si>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</si>
  <si>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</si>
  <si>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</si>
  <si>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</si>
  <si>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</si>
  <si>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</si>
  <si>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</si>
  <si>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</si>
  <si>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</si>
  <si>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</si>
  <si>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</si>
  <si>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</si>
  <si>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</si>
  <si>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</si>
  <si>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</si>
  <si>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</si>
  <si>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</si>
  <si>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</si>
  <si>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</si>
  <si>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</si>
  <si>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</si>
  <si>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</si>
  <si>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</si>
  <si>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</si>
  <si>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</si>
  <si>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</si>
  <si>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</si>
  <si>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</si>
  <si>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</si>
  <si>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</si>
  <si>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</si>
  <si>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</si>
  <si>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</si>
  <si>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</si>
  <si>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</si>
  <si>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</si>
  <si>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</si>
  <si>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</si>
  <si>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</si>
  <si>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</si>
  <si>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</si>
  <si>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</si>
  <si>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</si>
  <si>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</si>
  <si>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</si>
  <si>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</si>
  <si>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</si>
  <si>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</si>
  <si>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</si>
  <si>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</si>
  <si>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</si>
  <si>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</si>
  <si>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</si>
  <si>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</si>
  <si>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</si>
  <si>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</si>
  <si>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</si>
  <si>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</si>
  <si>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</si>
  <si>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</si>
  <si>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</si>
  <si>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</si>
  <si>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</si>
  <si>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</si>
  <si>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</si>
  <si>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</si>
  <si>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</si>
  <si>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</si>
  <si>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</si>
  <si>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</si>
  <si>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</si>
  <si>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</si>
  <si>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</si>
  <si>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</si>
  <si>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</si>
  <si>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</si>
  <si>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</si>
  <si>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</si>
  <si>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</si>
  <si>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</si>
  <si>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</si>
  <si>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</si>
  <si>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</si>
  <si>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</si>
  <si>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</si>
  <si>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</si>
  <si>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</si>
  <si>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</si>
  <si>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</si>
  <si>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</si>
  <si>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</si>
  <si>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</si>
  <si>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</si>
  <si>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</si>
  <si>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</si>
  <si>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</si>
  <si>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</si>
  <si>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</si>
  <si>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</si>
  <si>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</si>
  <si>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</si>
  <si>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</si>
  <si>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</si>
  <si>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</si>
  <si>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</si>
  <si>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</si>
  <si>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</si>
  <si>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</si>
  <si>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</si>
  <si>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</si>
  <si>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</si>
  <si>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</si>
  <si>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</si>
  <si>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</si>
  <si>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</si>
  <si>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</si>
  <si>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</si>
  <si>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</si>
  <si>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</si>
  <si>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</si>
  <si>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</si>
  <si>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</si>
  <si>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</si>
  <si>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</si>
  <si>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</si>
  <si>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</si>
  <si>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</si>
  <si>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</si>
  <si>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</si>
  <si>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</si>
  <si>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</si>
  <si>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</si>
  <si>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</si>
  <si>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</si>
  <si>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</si>
  <si>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</si>
  <si>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</si>
  <si>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</si>
  <si>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</si>
  <si>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</si>
  <si>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</si>
  <si>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</si>
  <si>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</si>
  <si>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</si>
  <si>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</si>
  <si>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</si>
  <si>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</si>
  <si>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</si>
  <si>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</si>
  <si>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</si>
  <si>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</si>
  <si>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</si>
  <si>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</si>
  <si>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</si>
  <si>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</si>
  <si>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</si>
  <si>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</si>
  <si>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</si>
  <si>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</si>
  <si>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</si>
  <si>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</si>
  <si>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</si>
  <si>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</si>
  <si>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</si>
  <si>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</si>
  <si>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</si>
  <si>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</si>
  <si>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</si>
  <si>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</si>
  <si>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</si>
  <si>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</si>
  <si>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</si>
  <si>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</si>
  <si>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</si>
  <si>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</si>
  <si>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</si>
  <si>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</si>
  <si>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</si>
  <si>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</si>
  <si>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</si>
  <si>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</si>
  <si>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</si>
  <si>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</si>
  <si>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</si>
  <si>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</si>
  <si>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</si>
  <si>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</si>
  <si>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</si>
  <si>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</si>
  <si>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</si>
  <si>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</si>
  <si>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</si>
  <si>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</si>
  <si>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</si>
  <si>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</si>
  <si>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</si>
  <si>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</si>
  <si>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</si>
  <si>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</si>
  <si>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</si>
  <si>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</si>
  <si>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</si>
  <si>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</si>
  <si>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</si>
  <si>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</si>
  <si>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</si>
  <si>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</si>
  <si>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</si>
  <si>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</si>
  <si>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</si>
  <si>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</si>
  <si>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</si>
  <si>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</si>
  <si>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</si>
  <si>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</si>
  <si>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</si>
  <si>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</si>
  <si>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</si>
  <si>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</si>
  <si>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</si>
  <si>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</si>
  <si>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</si>
  <si>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</si>
  <si>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</si>
  <si>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</si>
  <si>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</si>
  <si>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</si>
  <si>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</si>
  <si>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</si>
  <si>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</si>
  <si>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</si>
  <si>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</si>
  <si>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</si>
  <si>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</si>
  <si>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</si>
  <si>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</si>
  <si>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</si>
  <si>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</si>
  <si>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</si>
  <si>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</si>
  <si>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</si>
  <si>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</si>
  <si>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</si>
  <si>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</si>
  <si>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</si>
  <si>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</si>
  <si>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</si>
  <si>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</si>
  <si>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</si>
  <si>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</si>
  <si>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</si>
  <si>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</si>
  <si>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</si>
  <si>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</si>
  <si>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</si>
  <si>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</si>
  <si>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</si>
  <si>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</si>
  <si>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</si>
  <si>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</si>
  <si>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</si>
  <si>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</si>
  <si>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</si>
  <si>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</si>
  <si>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</si>
  <si>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</si>
  <si>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</si>
  <si>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</si>
  <si>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</si>
  <si>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</si>
  <si>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</si>
  <si>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</si>
  <si>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</si>
  <si>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</si>
  <si>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</si>
  <si>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</si>
  <si>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</si>
  <si>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</si>
  <si>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</si>
  <si>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</si>
  <si>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</si>
  <si>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</si>
  <si>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</si>
  <si>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</si>
  <si>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</si>
  <si>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</si>
  <si>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</si>
  <si>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</si>
  <si>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</si>
  <si>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</si>
  <si>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</si>
  <si>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</si>
  <si>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</si>
  <si>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</si>
  <si>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</si>
  <si>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</si>
  <si>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</si>
  <si>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</si>
  <si>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</si>
  <si>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</si>
  <si>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</si>
  <si>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</si>
  <si>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</si>
  <si>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</si>
  <si>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</si>
  <si>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</si>
  <si>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</si>
  <si>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</si>
  <si>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</si>
  <si>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</si>
  <si>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</si>
  <si>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</si>
  <si>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</si>
  <si>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</si>
  <si>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</si>
  <si>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</si>
  <si>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</si>
  <si>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</si>
  <si>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</si>
  <si>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</si>
  <si>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</si>
  <si>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</si>
  <si>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</si>
  <si>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</si>
  <si>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</si>
  <si>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</si>
  <si>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</si>
  <si>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</si>
  <si>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</si>
  <si>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</si>
  <si>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</si>
  <si>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</si>
  <si>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</si>
  <si>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</si>
  <si>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</si>
  <si>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</si>
  <si>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LIMPIEZA INSTITUCIONAL LASU S.A.S.</t>
  </si>
  <si>
    <t>UNION TEMPORAL OUTSOURCING GIAF</t>
  </si>
  <si>
    <t>CONDICIÓN</t>
  </si>
  <si>
    <t>Compra</t>
  </si>
  <si>
    <t>Arrendamiento</t>
  </si>
  <si>
    <t>UNIÓN TEMPORAL CCE AMP IV 2022</t>
  </si>
  <si>
    <t>CLEANER S.A.</t>
  </si>
  <si>
    <t>Desinfectante de alto nivel de desinfección para uso hospitalario</t>
  </si>
  <si>
    <t>CONSERJES INMOBILIARIOS LTDA</t>
  </si>
  <si>
    <t>COMPAÑÍA DE SERVICIOS Y ADMINISTRACIÓN SA SERDAN SA</t>
  </si>
  <si>
    <t>UNION TEMPORAL R&amp;J 2022</t>
  </si>
  <si>
    <t>UT GRUPO ADIN</t>
  </si>
  <si>
    <t>ASECOLBAS LTDA</t>
  </si>
  <si>
    <t>UNION  TEMPORAL LADOINSA 2022</t>
  </si>
  <si>
    <t>UNION TEMPORAL ECOLIMPIEZA 4G</t>
  </si>
  <si>
    <t>UNION TEMPORAL SERVICIOS INTEGRALES</t>
  </si>
  <si>
    <t>UNIÓN TEMPORAL ASEO COLOMBIA AMP4</t>
  </si>
  <si>
    <t>CONSORCIO ELITE</t>
  </si>
  <si>
    <t>SOSEGE SAS</t>
  </si>
  <si>
    <t>UNIÓN TEMPORAL EMINSER SOLOASEO 2023</t>
  </si>
  <si>
    <t>UNION TEMPORAL SERVIASEAMOS</t>
  </si>
  <si>
    <t>BRILLASEO S.A.S</t>
  </si>
  <si>
    <t>SERVITALENTOS</t>
  </si>
  <si>
    <t>UNION TEMPORAL CLEAN COLOMBIA</t>
  </si>
  <si>
    <t>UT EASYCLEAN ASEO PROFESIONAL</t>
  </si>
  <si>
    <t>UT ASEAMOS 2022 ACUERDO 4</t>
  </si>
  <si>
    <t>INTERASEO SAS ESP</t>
  </si>
  <si>
    <t>CONSORCIO KIOS</t>
  </si>
  <si>
    <t>SERVIASEO S.A</t>
  </si>
  <si>
    <t>REGIÓN 8</t>
  </si>
  <si>
    <t>INCINERADOS DEL HUILA</t>
  </si>
  <si>
    <t>MENOR VALOR</t>
  </si>
  <si>
    <t>MAYOR VALOR</t>
  </si>
  <si>
    <t>MENOR VALOR - 20%</t>
  </si>
  <si>
    <t>MENOR VALOR - 25%</t>
  </si>
  <si>
    <t>Vajilla  3</t>
  </si>
  <si>
    <t>Vajilla  4</t>
  </si>
  <si>
    <t>PROPONENTE:</t>
  </si>
  <si>
    <t>UT CLEAN COLOMBIA</t>
  </si>
  <si>
    <t>ÍTEM REQUERIDO R8</t>
  </si>
  <si>
    <t xml:space="preserve">ÍTEM COTIZADO PROPONENTE </t>
  </si>
  <si>
    <t>Diferencia ítems</t>
  </si>
  <si>
    <t xml:space="preserve">COTIZACIÓN Vr. Unitario PROPONENTE </t>
  </si>
  <si>
    <t>PRECIOS Unitarios CATALOGO PROPONENTE</t>
  </si>
  <si>
    <t xml:space="preserve">Ahorro Unitario PROPONENTE </t>
  </si>
  <si>
    <t xml:space="preserve">% Descuento Unitario PROPONENTE </t>
  </si>
  <si>
    <t xml:space="preserve">Vr. Mensual Cotización PROPONENTE </t>
  </si>
  <si>
    <t>Paso 6</t>
  </si>
  <si>
    <t>CUMPLE</t>
  </si>
  <si>
    <t>Plataforma</t>
  </si>
  <si>
    <t>VALOR SIMULADOR</t>
  </si>
  <si>
    <t>SUBTOTAL</t>
  </si>
  <si>
    <t>AIU (10%)</t>
  </si>
  <si>
    <t>IVA (19%)</t>
  </si>
  <si>
    <t>TOTAL MES</t>
  </si>
  <si>
    <t xml:space="preserve">Valor plataforma </t>
  </si>
  <si>
    <t>TOTAL 4 MESES</t>
  </si>
  <si>
    <t>Verificación</t>
  </si>
  <si>
    <t>Bienes y servicios especiales</t>
  </si>
  <si>
    <t>Operarios (no aplica descuento)</t>
  </si>
  <si>
    <t>Ítems con descuento</t>
  </si>
  <si>
    <t>MENOR VALOR -25%</t>
  </si>
  <si>
    <t>MENOR VALOR -20%</t>
  </si>
  <si>
    <t>DIF. DE -25% Y -20%</t>
  </si>
  <si>
    <t>MAX</t>
  </si>
  <si>
    <t>Dif.</t>
  </si>
  <si>
    <t>Paso 7</t>
  </si>
  <si>
    <t>COTIZACIÓN ASEO Y CAFETERIA</t>
  </si>
  <si>
    <t>Versión: 45 ---- 07/10/2024</t>
  </si>
  <si>
    <t xml:space="preserve">Región de Cobertura: </t>
  </si>
  <si>
    <t xml:space="preserve">Nombre del Proveedor: 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</si>
  <si>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</si>
  <si>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</si>
  <si>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</si>
  <si>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</si>
  <si>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</si>
  <si>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</si>
  <si>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</si>
  <si>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</si>
  <si>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</si>
  <si>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</si>
  <si>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</si>
  <si>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</si>
  <si>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</si>
  <si>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</si>
  <si>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</si>
  <si>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</si>
  <si>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</si>
  <si>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</si>
  <si>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</si>
  <si>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</si>
  <si>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</si>
  <si>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</si>
  <si>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Bienes de Aseo y Cafetería</t>
  </si>
  <si>
    <t>Jabón para loza 3 (Compra)</t>
  </si>
  <si>
    <t>Und</t>
  </si>
  <si>
    <t>Jabón de dispensador para manos 3 (Compra)</t>
  </si>
  <si>
    <t>Limpiador multiusos 1 (Compra)</t>
  </si>
  <si>
    <t>Líquido desengrasante (Compra)</t>
  </si>
  <si>
    <t>Detergente multiusos en polvo (Compra)</t>
  </si>
  <si>
    <t>Limpiador desinfectante para uso general 1 (Compra)</t>
  </si>
  <si>
    <t>Líquido para limpiar vidrios 1 (Compra)</t>
  </si>
  <si>
    <t>Blanqueador o hipoclorito 1 (Compra)</t>
  </si>
  <si>
    <t>Alcohol industrial 1 (Compra)</t>
  </si>
  <si>
    <t>Creolina 2 (Compra)</t>
  </si>
  <si>
    <t>Champú para alfombras y tapizados 1 (Compra)</t>
  </si>
  <si>
    <t>Lustrador de muebles (Compra)</t>
  </si>
  <si>
    <t>Cera polimérica (Compra)</t>
  </si>
  <si>
    <t>Cera emulsionada Neutra (Compra)</t>
  </si>
  <si>
    <t>Sellante para pisos (Compra)</t>
  </si>
  <si>
    <t>Removedor de cera (Compra)</t>
  </si>
  <si>
    <t>Varsol ecológico 2 (Compra)</t>
  </si>
  <si>
    <t>Ambientador 1 (Compra)</t>
  </si>
  <si>
    <t>Ambientador 2 (Compra)</t>
  </si>
  <si>
    <t>Limpiones 2 (Compra)</t>
  </si>
  <si>
    <t>Bayetilla 1 (Compra)</t>
  </si>
  <si>
    <t>Paño absorbente multiusos 1 (Compra)</t>
  </si>
  <si>
    <t>Esponjilla 1 (Compra)</t>
  </si>
  <si>
    <t>Esponjilla 5 (Compra)</t>
  </si>
  <si>
    <t>Escoba 3 (Compra)</t>
  </si>
  <si>
    <t>Mango madera escoba 1 (Compra)</t>
  </si>
  <si>
    <t>Trapero 3 (Compra)</t>
  </si>
  <si>
    <t>Mango madera trapero (Compra)</t>
  </si>
  <si>
    <t>Pads 1 (Compra)</t>
  </si>
  <si>
    <t>Pads 2 (Compra)</t>
  </si>
  <si>
    <t>Bolsas plásticas 1 (Compra)</t>
  </si>
  <si>
    <t>Bolsas plásticas 2 (Compra)</t>
  </si>
  <si>
    <t>Bolsas plásticas 3 (Compra)</t>
  </si>
  <si>
    <t>Bolsas plásticas 16 (Compra)</t>
  </si>
  <si>
    <t>Bolsas plásticas 17 (Compra)</t>
  </si>
  <si>
    <t>Bolsas plásticas 21 (Compra)</t>
  </si>
  <si>
    <t>Guantes 1 (Compra)</t>
  </si>
  <si>
    <t>Guantes 2 (Compra)</t>
  </si>
  <si>
    <t>Guantes 9 (Compra)</t>
  </si>
  <si>
    <t>Papel higiénico 3 (Compra)</t>
  </si>
  <si>
    <t>Toallas para manos 3 (Compra)</t>
  </si>
  <si>
    <t>Vasos biodegradables 2 (Compra)</t>
  </si>
  <si>
    <t>Vasos biodegradables 3 (Compra)</t>
  </si>
  <si>
    <t>Mezclador 1 (Compra)</t>
  </si>
  <si>
    <t>Filtro para greca 3 (Compra)</t>
  </si>
  <si>
    <t>Termo para café 1 (Compra)</t>
  </si>
  <si>
    <t>Café 1 (Compra)</t>
  </si>
  <si>
    <t>Azúcar 1 (Compra)</t>
  </si>
  <si>
    <t>Aromática (Compra)</t>
  </si>
  <si>
    <t>Bebida de frutas (Compra)</t>
  </si>
  <si>
    <t>Bebida de panela (Compra)</t>
  </si>
  <si>
    <t>Té (Compra)</t>
  </si>
  <si>
    <t>Infusión frutal (Compra)</t>
  </si>
  <si>
    <t>Agua potable 4 (Compra)</t>
  </si>
  <si>
    <t>Brillador 2 (Compra)</t>
  </si>
  <si>
    <t>Destapador para sanitario (chupa) (Compra)</t>
  </si>
  <si>
    <t>Recogedor de basura 1 (Compra)</t>
  </si>
  <si>
    <t>Vasos  1 (Arrendamiento)</t>
  </si>
  <si>
    <t>Terno para café (Arrendamiento)</t>
  </si>
  <si>
    <t>Jarra  (Arrendamiento)</t>
  </si>
  <si>
    <t>Balde (Arrendamiento)</t>
  </si>
  <si>
    <t>Carro exprimidor de trapero 2 (Arrendamiento)</t>
  </si>
  <si>
    <t>Escalera 1 (Arrendamiento)</t>
  </si>
  <si>
    <t>Escalera 4 (Arrendamiento)</t>
  </si>
  <si>
    <t>Mangueras 2 (Arrendamiento)</t>
  </si>
  <si>
    <t>Señales peatonales de prevención y atención 3 (Compra)</t>
  </si>
  <si>
    <t>Greca para tintos 3 (Arrendamiento)</t>
  </si>
  <si>
    <t>Extensión eléctrica 2 (Compra)</t>
  </si>
  <si>
    <t>Aspiradora 2 (Arrendamiento)</t>
  </si>
  <si>
    <t>Lavabrilladora de pisos 1 (Arrendamiento)</t>
  </si>
  <si>
    <t>Hidrolavadora Industrial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</si>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</sst>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#,##0.00"/>
    <numFmt numFmtId="166" formatCode="_-&quot;$&quot;* #,##0.00_-;\-&quot;$&quot;* #,##0.00_-;_-&quot;$&quot;* &quot;-&quot;_-;_-@_-"/>
    <numFmt numFmtId="167" formatCode="_-&quot;$&quot;* #,##0.00_-;\-&quot;$&quot;* #,##0.00_-;_-&quot;$&quot;* &quot;-&quot;??_-;_-@_-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Geomanist Light"/>
    </font>
    <font>
      <sz val="8"/>
      <name val="Geomanist Light"/>
      <family val="3"/>
    </font>
    <font>
      <sz val="9"/>
      <name val="Geomanist Light"/>
      <family val="3"/>
    </font>
    <font>
      <b/>
      <sz val="10"/>
      <color theme="0"/>
      <name val="Geomanist Light"/>
    </font>
    <font>
      <b/>
      <sz val="11"/>
      <color rgb="FF0070C0"/>
      <name val="Geomanist Light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Geomanist Light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Geomanist Light"/>
    </font>
    <font>
      <sz val="9"/>
      <color rgb="FFFF0000"/>
      <name val="Geomanist Light"/>
      <family val="3"/>
    </font>
    <font>
      <b/>
      <u/>
      <sz val="11"/>
      <color theme="1"/>
      <name val="Calibri"/>
      <family val="2"/>
      <scheme val="minor"/>
    </font>
    <font>
      <b/>
      <sz val="22"/>
      <color rgb="FF1C4F9E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11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9" fontId="4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7" xfId="0" applyFont="1" applyFill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10" fontId="0" fillId="0" borderId="0" xfId="0" applyNumberFormat="1"/>
    <xf numFmtId="44" fontId="4" fillId="0" borderId="1" xfId="1" applyFont="1" applyBorder="1" applyAlignment="1">
      <alignment horizontal="right" vertical="center" wrapText="1"/>
    </xf>
    <xf numFmtId="0" fontId="0" fillId="5" borderId="0" xfId="0" applyFill="1"/>
    <xf numFmtId="0" fontId="8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13" fillId="0" borderId="11" xfId="0" applyNumberFormat="1" applyFont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>
      <alignment horizontal="center" vertical="center" wrapText="1"/>
    </xf>
    <xf numFmtId="0" fontId="11" fillId="0" borderId="0" xfId="0" applyFont="1"/>
    <xf numFmtId="9" fontId="15" fillId="0" borderId="1" xfId="2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9" fontId="0" fillId="0" borderId="0" xfId="2" applyFont="1"/>
    <xf numFmtId="166" fontId="0" fillId="0" borderId="0" xfId="14" applyNumberFormat="1" applyFont="1"/>
    <xf numFmtId="167" fontId="0" fillId="0" borderId="0" xfId="0" applyNumberFormat="1"/>
    <xf numFmtId="0" fontId="0" fillId="8" borderId="0" xfId="0" applyFill="1"/>
    <xf numFmtId="0" fontId="8" fillId="9" borderId="13" xfId="0" applyFont="1" applyFill="1" applyBorder="1"/>
    <xf numFmtId="4" fontId="8" fillId="9" borderId="13" xfId="0" applyNumberFormat="1" applyFont="1" applyFill="1" applyBorder="1"/>
    <xf numFmtId="167" fontId="8" fillId="9" borderId="13" xfId="0" applyNumberFormat="1" applyFont="1" applyFill="1" applyBorder="1"/>
    <xf numFmtId="9" fontId="0" fillId="8" borderId="0" xfId="0" applyNumberFormat="1" applyFill="1"/>
    <xf numFmtId="1" fontId="0" fillId="8" borderId="0" xfId="2" applyNumberFormat="1" applyFont="1" applyFill="1"/>
    <xf numFmtId="9" fontId="0" fillId="0" borderId="0" xfId="0" applyNumberFormat="1"/>
    <xf numFmtId="0" fontId="8" fillId="10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11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10" fontId="8" fillId="0" borderId="0" xfId="2" applyNumberFormat="1" applyFont="1"/>
    <xf numFmtId="0" fontId="8" fillId="12" borderId="0" xfId="0" applyFont="1" applyFill="1"/>
    <xf numFmtId="0" fontId="0" fillId="10" borderId="0" xfId="0" applyFill="1"/>
    <xf numFmtId="0" fontId="10" fillId="13" borderId="12" xfId="0" applyFont="1" applyFill="1" applyBorder="1" applyAlignment="1">
      <alignment horizontal="center"/>
    </xf>
    <xf numFmtId="14" fontId="18" fillId="0" borderId="14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1" fillId="15" borderId="15" xfId="0" applyFont="1" applyFill="1" applyBorder="1" applyAlignment="1" applyProtection="1">
      <alignment horizontal="left" vertical="center"/>
      <protection hidden="1"/>
    </xf>
    <xf numFmtId="0" fontId="21" fillId="15" borderId="16" xfId="0" applyFont="1" applyFill="1" applyBorder="1" applyAlignment="1" applyProtection="1">
      <alignment horizontal="left" vertical="center"/>
      <protection hidden="1"/>
    </xf>
    <xf numFmtId="0" fontId="24" fillId="15" borderId="11" xfId="0" applyFont="1" applyFill="1" applyBorder="1" applyAlignment="1" applyProtection="1">
      <alignment horizontal="center" vertical="center" wrapText="1"/>
      <protection hidden="1"/>
    </xf>
    <xf numFmtId="168" fontId="13" fillId="7" borderId="11" xfId="2" applyNumberFormat="1" applyFont="1" applyFill="1" applyBorder="1" applyAlignment="1" applyProtection="1">
      <alignment horizontal="center" vertical="center" wrapText="1"/>
      <protection locked="0"/>
    </xf>
    <xf numFmtId="165" fontId="13" fillId="7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Border="1" applyAlignment="1">
      <alignment horizontal="center" vertical="center" wrapText="1"/>
    </xf>
    <xf numFmtId="168" fontId="1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65" fontId="28" fillId="4" borderId="22" xfId="1" applyNumberFormat="1" applyFont="1" applyFill="1" applyBorder="1" applyAlignment="1" applyProtection="1">
      <alignment horizontal="right" vertical="center"/>
      <protection hidden="1"/>
    </xf>
    <xf numFmtId="0" fontId="30" fillId="6" borderId="19" xfId="15" applyFont="1" applyFill="1" applyBorder="1" applyAlignment="1" applyProtection="1">
      <alignment horizontal="left" vertical="center"/>
      <protection hidden="1"/>
    </xf>
    <xf numFmtId="0" fontId="30" fillId="6" borderId="0" xfId="15" applyFont="1" applyFill="1" applyAlignment="1" applyProtection="1">
      <alignment horizontal="center" vertical="center"/>
      <protection hidden="1"/>
    </xf>
    <xf numFmtId="0" fontId="29" fillId="0" borderId="0" xfId="15" applyAlignment="1" applyProtection="1">
      <alignment vertical="center"/>
      <protection hidden="1"/>
    </xf>
    <xf numFmtId="0" fontId="27" fillId="4" borderId="11" xfId="0" applyFont="1" applyFill="1" applyBorder="1" applyAlignment="1" applyProtection="1">
      <alignment horizontal="left" vertical="center" wrapText="1"/>
      <protection hidden="1"/>
    </xf>
    <xf numFmtId="165" fontId="28" fillId="4" borderId="11" xfId="1" applyNumberFormat="1" applyFont="1" applyFill="1" applyBorder="1" applyAlignment="1" applyProtection="1">
      <alignment horizontal="right" vertical="center"/>
      <protection hidden="1"/>
    </xf>
    <xf numFmtId="0" fontId="30" fillId="6" borderId="23" xfId="15" applyFont="1" applyFill="1" applyBorder="1" applyAlignment="1" applyProtection="1">
      <alignment horizontal="left" vertical="center"/>
      <protection hidden="1"/>
    </xf>
    <xf numFmtId="0" fontId="30" fillId="6" borderId="14" xfId="15" applyFont="1" applyFill="1" applyBorder="1" applyAlignment="1" applyProtection="1">
      <alignment horizontal="center" vertical="center"/>
      <protection hidden="1"/>
    </xf>
    <xf numFmtId="9" fontId="31" fillId="4" borderId="22" xfId="2" applyFont="1" applyFill="1" applyBorder="1" applyAlignment="1" applyProtection="1">
      <alignment horizontal="right" vertical="center"/>
      <protection hidden="1"/>
    </xf>
    <xf numFmtId="0" fontId="10" fillId="16" borderId="24" xfId="15" applyFont="1" applyFill="1" applyBorder="1" applyAlignment="1" applyProtection="1">
      <alignment horizontal="center" vertical="center" wrapText="1"/>
      <protection hidden="1"/>
    </xf>
    <xf numFmtId="165" fontId="32" fillId="4" borderId="11" xfId="1" applyNumberFormat="1" applyFont="1" applyFill="1" applyBorder="1" applyAlignment="1" applyProtection="1">
      <alignment horizontal="right" vertical="center"/>
      <protection hidden="1"/>
    </xf>
    <xf numFmtId="0" fontId="12" fillId="0" borderId="11" xfId="15" applyFont="1" applyBorder="1" applyAlignment="1" applyProtection="1">
      <alignment horizontal="center" vertical="center" wrapText="1"/>
      <protection hidden="1"/>
    </xf>
    <xf numFmtId="10" fontId="29" fillId="0" borderId="11" xfId="16" applyNumberFormat="1" applyFont="1" applyFill="1" applyBorder="1" applyAlignment="1" applyProtection="1">
      <alignment horizontal="center" vertical="center" wrapText="1"/>
      <protection hidden="1"/>
    </xf>
    <xf numFmtId="10" fontId="12" fillId="0" borderId="11" xfId="16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20" xfId="15" applyFont="1" applyBorder="1" applyAlignment="1" applyProtection="1">
      <alignment horizontal="right" vertical="center"/>
      <protection hidden="1"/>
    </xf>
    <xf numFmtId="0" fontId="12" fillId="0" borderId="21" xfId="15" applyFont="1" applyBorder="1" applyAlignment="1" applyProtection="1">
      <alignment horizontal="right" vertical="center"/>
      <protection hidden="1"/>
    </xf>
    <xf numFmtId="0" fontId="27" fillId="4" borderId="20" xfId="0" applyFont="1" applyFill="1" applyBorder="1" applyAlignment="1" applyProtection="1">
      <alignment horizontal="left" vertical="center" wrapText="1"/>
      <protection hidden="1"/>
    </xf>
    <xf numFmtId="0" fontId="27" fillId="4" borderId="21" xfId="0" applyFont="1" applyFill="1" applyBorder="1" applyAlignment="1" applyProtection="1">
      <alignment horizontal="left" vertical="center" wrapText="1"/>
      <protection hidden="1"/>
    </xf>
    <xf numFmtId="0" fontId="27" fillId="4" borderId="11" xfId="0" applyFont="1" applyFill="1" applyBorder="1" applyAlignment="1" applyProtection="1">
      <alignment horizontal="left" vertical="center" wrapText="1"/>
      <protection hidden="1"/>
    </xf>
    <xf numFmtId="0" fontId="10" fillId="16" borderId="20" xfId="15" applyFont="1" applyFill="1" applyBorder="1" applyAlignment="1" applyProtection="1">
      <alignment horizontal="center" vertical="center" wrapText="1"/>
      <protection hidden="1"/>
    </xf>
    <xf numFmtId="0" fontId="10" fillId="16" borderId="25" xfId="15" applyFont="1" applyFill="1" applyBorder="1" applyAlignment="1" applyProtection="1">
      <alignment horizontal="center" vertical="center" wrapText="1"/>
      <protection hidden="1"/>
    </xf>
    <xf numFmtId="0" fontId="10" fillId="16" borderId="21" xfId="15" applyFont="1" applyFill="1" applyBorder="1" applyAlignment="1" applyProtection="1">
      <alignment horizontal="center" vertical="center" wrapText="1"/>
      <protection hidden="1"/>
    </xf>
    <xf numFmtId="49" fontId="29" fillId="0" borderId="20" xfId="16" applyNumberFormat="1" applyFont="1" applyFill="1" applyBorder="1" applyAlignment="1" applyProtection="1">
      <alignment horizontal="center" vertical="center" wrapText="1"/>
      <protection hidden="1"/>
    </xf>
    <xf numFmtId="49" fontId="29" fillId="0" borderId="25" xfId="16" applyNumberFormat="1" applyFont="1" applyFill="1" applyBorder="1" applyAlignment="1" applyProtection="1">
      <alignment horizontal="center" vertical="center" wrapText="1"/>
      <protection hidden="1"/>
    </xf>
    <xf numFmtId="49" fontId="29" fillId="0" borderId="21" xfId="16" applyNumberFormat="1" applyFont="1" applyFill="1" applyBorder="1" applyAlignment="1" applyProtection="1">
      <alignment horizontal="center" vertical="center" wrapText="1"/>
      <protection hidden="1"/>
    </xf>
    <xf numFmtId="0" fontId="21" fillId="15" borderId="15" xfId="0" applyFont="1" applyFill="1" applyBorder="1" applyAlignment="1" applyProtection="1">
      <alignment horizontal="left" vertical="center"/>
      <protection hidden="1"/>
    </xf>
    <xf numFmtId="0" fontId="21" fillId="15" borderId="16" xfId="0" applyFont="1" applyFill="1" applyBorder="1" applyAlignment="1" applyProtection="1">
      <alignment horizontal="left" vertical="center"/>
      <protection hidden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 applyProtection="1">
      <alignment horizontal="center" vertical="center" wrapText="1"/>
      <protection locked="0" hidden="1"/>
    </xf>
    <xf numFmtId="0" fontId="22" fillId="7" borderId="17" xfId="0" applyFont="1" applyFill="1" applyBorder="1" applyAlignment="1" applyProtection="1">
      <alignment horizontal="center" vertical="center" wrapText="1"/>
      <protection locked="0" hidden="1"/>
    </xf>
    <xf numFmtId="0" fontId="22" fillId="7" borderId="16" xfId="0" applyFont="1" applyFill="1" applyBorder="1" applyAlignment="1" applyProtection="1">
      <alignment horizontal="center" vertical="center" wrapText="1"/>
      <protection locked="0"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23" fillId="6" borderId="18" xfId="0" applyFont="1" applyFill="1" applyBorder="1" applyAlignment="1" applyProtection="1">
      <alignment horizontal="center" vertical="center"/>
      <protection hidden="1"/>
    </xf>
    <xf numFmtId="0" fontId="23" fillId="6" borderId="19" xfId="0" applyFont="1" applyFill="1" applyBorder="1" applyAlignment="1" applyProtection="1">
      <alignment horizontal="center" vertical="center"/>
      <protection hidden="1"/>
    </xf>
    <xf numFmtId="0" fontId="17" fillId="14" borderId="0" xfId="0" applyFont="1" applyFill="1" applyAlignment="1" applyProtection="1">
      <alignment horizontal="center" vertical="center" wrapText="1"/>
      <protection hidden="1"/>
    </xf>
  </cellXfs>
  <cellStyles count="17">
    <cellStyle name="Millares 2" xfId="13" xr:uid="{2FA9CB0A-1F81-4660-B72E-363F5CFF33DE}"/>
    <cellStyle name="Moneda" xfId="1" builtinId="4"/>
    <cellStyle name="Moneda [0]" xfId="14" builtinId="7"/>
    <cellStyle name="Moneda 2" xfId="3" xr:uid="{7AFE8948-3C9A-4410-9F14-D664859C8C98}"/>
    <cellStyle name="Moneda 2 2" xfId="5" xr:uid="{75563121-9C26-4973-8BAE-5DDF49C991D1}"/>
    <cellStyle name="Moneda 2 2 2" xfId="8" xr:uid="{3747AFB2-9187-408F-8BD1-9056003F2B83}"/>
    <cellStyle name="Moneda 2 2 3" xfId="12" xr:uid="{0B0FD7A0-F389-44A9-A797-483255B404F3}"/>
    <cellStyle name="Moneda 2 3" xfId="6" xr:uid="{D6D099F0-FC82-4B95-838E-8F787A64DE79}"/>
    <cellStyle name="Moneda 2 4" xfId="10" xr:uid="{05D08E66-8A54-4590-9AC0-2EBF9DB68DEA}"/>
    <cellStyle name="Moneda 3" xfId="4" xr:uid="{B18F0D15-460B-428A-A781-5FA741BA47D0}"/>
    <cellStyle name="Moneda 3 2" xfId="7" xr:uid="{B2F2D627-0154-4A16-9316-5DC35ED15844}"/>
    <cellStyle name="Moneda 3 3" xfId="11" xr:uid="{904DD2D7-9639-4164-8C77-713181B6962F}"/>
    <cellStyle name="Moneda 4" xfId="9" xr:uid="{C9F271B3-06A3-4491-A4EB-09A77131AD3E}"/>
    <cellStyle name="Normal" xfId="0" builtinId="0"/>
    <cellStyle name="Normal 2" xfId="15" xr:uid="{C81655E6-7116-4E4E-9727-3E215DF8AC7C}"/>
    <cellStyle name="Porcentaje" xfId="2" builtinId="5"/>
    <cellStyle name="Porcentaje 2" xfId="16" xr:uid="{C8C719FF-4447-4884-B9A5-4817D066260F}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412750</xdr:colOff>
      <xdr:row>0</xdr:row>
      <xdr:rowOff>619124</xdr:rowOff>
    </xdr:from>
    <xdr:to>
      <xdr:col>13</xdr:col>
      <xdr:colOff>493174</xdr:colOff>
      <xdr:row>1</xdr:row>
      <xdr:rowOff>132079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38573C-DE31-4E8E-B800-BC48FDCA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11103610" y="619124"/>
          <a:ext cx="4858164" cy="130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1840705</xdr:colOff>
      <xdr:row>0</xdr:row>
      <xdr:rowOff>29368</xdr:rowOff>
    </xdr:from>
    <xdr:to>
      <xdr:col>5</xdr:col>
      <xdr:colOff>284480</xdr:colOff>
      <xdr:row>5</xdr:row>
      <xdr:rowOff>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2E1A82-1636-4588-B0A4-A391751F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465" y="29368"/>
          <a:ext cx="2665255" cy="885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79191_-_R8_DIAN_-_TUNJA.xlsm" TargetMode="External"/><Relationship Id="rId1" Type="http://schemas.openxmlformats.org/officeDocument/2006/relationships/externalLinkPath" Target="179191_-_R8_DIAN_-_TUNJ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amp_aseo_y_cafeteria_g4-v45-179191.xlsm" TargetMode="External"/><Relationship Id="rId1" Type="http://schemas.openxmlformats.org/officeDocument/2006/relationships/externalLinkPath" Target="amp_aseo_y_cafeteria_g4-v45-17919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79191_DIRECCI&#211;N_SECCIONAL_DE_IMPUESTOS_Y_ADUANAS_DE_TUNJA_R8.xlsm" TargetMode="External"/><Relationship Id="rId1" Type="http://schemas.openxmlformats.org/officeDocument/2006/relationships/externalLinkPath" Target="179191_DIRECCI&#211;N_SECCIONAL_DE_IMPUESTOS_Y_ADUANAS_DE_TUNJA_R8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79191_Oferta%20UT%20CLEAN.xlsm" TargetMode="External"/><Relationship Id="rId1" Type="http://schemas.openxmlformats.org/officeDocument/2006/relationships/externalLinkPath" Target="179191_Oferta%20UT%20CLEAN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REGION_8_EVENTO_RFQ_179191_Direcci&#243;n_Seccional_de_Impuestos_y_Aduanas_de_Tunja%20(1).xlsm" TargetMode="External"/><Relationship Id="rId1" Type="http://schemas.openxmlformats.org/officeDocument/2006/relationships/externalLinkPath" Target="REGION_8_EVENTO_RFQ_179191_Direcci&#243;n_Seccional_de_Impuestos_y_Aduanas_de_Tunja%20(1)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amp_aseo_y_cafeteria_g4-v45%20(1).xlsm" TargetMode="External"/><Relationship Id="rId1" Type="http://schemas.openxmlformats.org/officeDocument/2006/relationships/externalLinkPath" Target="amp_aseo_y_cafeteria_g4-v45%20(1)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amp_aseo_y_cafeteria_g4-v45_179191.xlsm" TargetMode="External"/><Relationship Id="rId1" Type="http://schemas.openxmlformats.org/officeDocument/2006/relationships/externalLinkPath" Target="amp_aseo_y_cafeteria_g4-v45_179191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amp_aseo_y_cafeteria_g4-v45%20(2).xlsm" TargetMode="External"/><Relationship Id="rId1" Type="http://schemas.openxmlformats.org/officeDocument/2006/relationships/externalLinkPath" Target="amp_aseo_y_cafeteria_g4-v45%20(2)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SIMULADOR_179191.xlsm" TargetMode="External"/><Relationship Id="rId1" Type="http://schemas.openxmlformats.org/officeDocument/2006/relationships/externalLinkPath" Target="SIMULADOR_179191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amp_aseo_y_cafeteria_g4-v45%20(3).xlsm" TargetMode="External"/><Relationship Id="rId1" Type="http://schemas.openxmlformats.org/officeDocument/2006/relationships/externalLinkPath" Target="amp_aseo_y_cafeteria_g4-v45%20(3)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y\Downloads\179191_UT_GRUPO_ADIN.xlsm" TargetMode="External"/><Relationship Id="rId1" Type="http://schemas.openxmlformats.org/officeDocument/2006/relationships/externalLinkPath" Target="179191_UT_GRUPO_AD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H8">
            <v>6087474600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H8">
            <v>6087474600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G9" t="str">
            <v>Región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8">
          <cell r="G8" t="str">
            <v>Teléfono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0992-C4AD-CE4B-9F08-409F23CBBE8C}">
  <sheetPr>
    <tabColor rgb="FF7030A0"/>
  </sheetPr>
  <dimension ref="A1:AX451"/>
  <sheetViews>
    <sheetView tabSelected="1" topLeftCell="AF1" zoomScale="70" zoomScaleNormal="70" workbookViewId="0">
      <selection activeCell="AL2" sqref="AL2"/>
    </sheetView>
  </sheetViews>
  <sheetFormatPr baseColWidth="10" defaultColWidth="8.6640625" defaultRowHeight="14.4"/>
  <cols>
    <col min="1" max="1" width="3.88671875" bestFit="1" customWidth="1"/>
    <col min="2" max="2" width="73.6640625" bestFit="1" customWidth="1"/>
    <col min="3" max="3" width="12.44140625" customWidth="1"/>
    <col min="4" max="4" width="15.88671875" customWidth="1"/>
    <col min="5" max="5" width="18.33203125" customWidth="1"/>
    <col min="6" max="6" width="16.44140625" customWidth="1"/>
    <col min="7" max="16" width="14.44140625" customWidth="1"/>
    <col min="17" max="17" width="15.88671875" customWidth="1"/>
    <col min="18" max="19" width="14.44140625" customWidth="1"/>
    <col min="20" max="20" width="18.44140625" style="30" customWidth="1"/>
    <col min="21" max="26" width="14.44140625" customWidth="1"/>
    <col min="27" max="29" width="18.44140625" customWidth="1"/>
    <col min="30" max="30" width="0.109375" customWidth="1"/>
    <col min="31" max="31" width="15" bestFit="1" customWidth="1"/>
    <col min="32" max="32" width="14" bestFit="1" customWidth="1"/>
    <col min="33" max="34" width="16.109375" bestFit="1" customWidth="1"/>
    <col min="36" max="36" width="4.33203125" style="20" customWidth="1"/>
    <col min="37" max="37" width="23.33203125" customWidth="1"/>
    <col min="38" max="38" width="12.6640625" customWidth="1"/>
    <col min="39" max="39" width="17.109375" customWidth="1"/>
    <col min="40" max="40" width="18.33203125" customWidth="1"/>
    <col min="41" max="41" width="21.33203125" customWidth="1"/>
    <col min="42" max="42" width="24.21875" customWidth="1"/>
    <col min="43" max="43" width="17.5546875" customWidth="1"/>
    <col min="44" max="44" width="17.109375" customWidth="1"/>
    <col min="45" max="45" width="30.6640625" customWidth="1"/>
    <col min="46" max="46" width="18.44140625" customWidth="1"/>
    <col min="47" max="47" width="16.77734375" customWidth="1"/>
    <col min="48" max="48" width="11.33203125" customWidth="1"/>
    <col min="50" max="50" width="14.21875" customWidth="1"/>
  </cols>
  <sheetData>
    <row r="1" spans="1:47" ht="53.1" customHeight="1" thickTop="1" thickBot="1">
      <c r="A1" s="88" t="s">
        <v>393</v>
      </c>
      <c r="B1" s="88"/>
      <c r="C1" s="88"/>
      <c r="D1" s="6" t="s">
        <v>376</v>
      </c>
      <c r="E1" s="13" t="s">
        <v>385</v>
      </c>
      <c r="F1" s="6" t="s">
        <v>370</v>
      </c>
      <c r="G1" s="13" t="s">
        <v>373</v>
      </c>
      <c r="H1" s="6" t="s">
        <v>372</v>
      </c>
      <c r="I1" s="13" t="s">
        <v>381</v>
      </c>
      <c r="J1" s="6" t="s">
        <v>391</v>
      </c>
      <c r="K1" s="13" t="s">
        <v>394</v>
      </c>
      <c r="L1" s="6" t="s">
        <v>390</v>
      </c>
      <c r="M1" s="13" t="s">
        <v>364</v>
      </c>
      <c r="N1" s="6" t="s">
        <v>392</v>
      </c>
      <c r="O1" s="13" t="s">
        <v>386</v>
      </c>
      <c r="P1" s="6" t="s">
        <v>382</v>
      </c>
      <c r="Q1" s="13" t="s">
        <v>377</v>
      </c>
      <c r="R1" s="6" t="s">
        <v>380</v>
      </c>
      <c r="S1" s="13" t="s">
        <v>369</v>
      </c>
      <c r="T1" s="29" t="s">
        <v>387</v>
      </c>
      <c r="U1" s="13" t="s">
        <v>378</v>
      </c>
      <c r="V1" s="6" t="s">
        <v>383</v>
      </c>
      <c r="W1" s="13" t="s">
        <v>365</v>
      </c>
      <c r="X1" s="6" t="s">
        <v>374</v>
      </c>
      <c r="Y1" s="13" t="s">
        <v>384</v>
      </c>
      <c r="Z1" s="6" t="s">
        <v>379</v>
      </c>
      <c r="AA1" s="13" t="s">
        <v>389</v>
      </c>
      <c r="AB1" s="6" t="s">
        <v>388</v>
      </c>
      <c r="AC1" s="13" t="s">
        <v>375</v>
      </c>
      <c r="AE1" s="12" t="s">
        <v>396</v>
      </c>
      <c r="AF1" s="16" t="s">
        <v>395</v>
      </c>
      <c r="AG1" s="12" t="s">
        <v>397</v>
      </c>
      <c r="AH1" s="16" t="s">
        <v>398</v>
      </c>
      <c r="AK1" s="21" t="s">
        <v>401</v>
      </c>
      <c r="AL1" s="21" t="s">
        <v>402</v>
      </c>
      <c r="AO1" s="27" t="s">
        <v>413</v>
      </c>
    </row>
    <row r="2" spans="1:47" ht="50.4" customHeight="1" thickTop="1">
      <c r="A2" s="14" t="s">
        <v>0</v>
      </c>
      <c r="B2" s="89" t="s">
        <v>1</v>
      </c>
      <c r="C2" s="90"/>
      <c r="D2" s="18"/>
      <c r="AK2" s="22" t="s">
        <v>403</v>
      </c>
      <c r="AL2" s="22" t="s">
        <v>404</v>
      </c>
      <c r="AM2" s="22" t="s">
        <v>405</v>
      </c>
      <c r="AO2" s="23" t="s">
        <v>406</v>
      </c>
      <c r="AP2" s="23" t="s">
        <v>407</v>
      </c>
      <c r="AQ2" s="23" t="s">
        <v>408</v>
      </c>
      <c r="AR2" s="23" t="s">
        <v>409</v>
      </c>
      <c r="AS2" s="23" t="s">
        <v>410</v>
      </c>
    </row>
    <row r="3" spans="1:47">
      <c r="A3" s="3">
        <v>1</v>
      </c>
      <c r="B3" s="86" t="s">
        <v>2</v>
      </c>
      <c r="C3" s="87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31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G3" s="17">
        <v>0.2</v>
      </c>
      <c r="AH3" s="17">
        <v>0.25</v>
      </c>
    </row>
    <row r="4" spans="1:47">
      <c r="A4" s="3">
        <v>2</v>
      </c>
      <c r="B4" s="79" t="s">
        <v>3</v>
      </c>
      <c r="C4" s="80"/>
      <c r="D4" s="7">
        <v>927</v>
      </c>
      <c r="E4" s="7">
        <v>989</v>
      </c>
      <c r="F4" s="7">
        <v>1051</v>
      </c>
      <c r="G4" s="7">
        <v>2472</v>
      </c>
      <c r="H4" s="7">
        <v>865</v>
      </c>
      <c r="I4" s="7">
        <v>1359</v>
      </c>
      <c r="J4" s="7">
        <v>927</v>
      </c>
      <c r="K4" s="7">
        <v>1854</v>
      </c>
      <c r="L4" s="7">
        <v>464</v>
      </c>
      <c r="M4" s="7">
        <v>470</v>
      </c>
      <c r="N4" s="7">
        <v>1236</v>
      </c>
      <c r="O4" s="7">
        <v>619</v>
      </c>
      <c r="P4" s="7">
        <v>927</v>
      </c>
      <c r="Q4" s="7">
        <v>4326</v>
      </c>
      <c r="R4" s="7">
        <v>619</v>
      </c>
      <c r="S4" s="7">
        <v>865</v>
      </c>
      <c r="T4" s="32">
        <v>433</v>
      </c>
      <c r="U4" s="7">
        <v>494</v>
      </c>
      <c r="V4" s="7">
        <v>223</v>
      </c>
      <c r="W4" s="7">
        <v>564</v>
      </c>
      <c r="X4" s="7">
        <v>1236</v>
      </c>
      <c r="Y4" s="7">
        <v>210</v>
      </c>
      <c r="Z4" s="7">
        <v>698</v>
      </c>
      <c r="AA4" s="7">
        <v>803</v>
      </c>
      <c r="AB4" s="7">
        <v>591</v>
      </c>
      <c r="AC4" s="7">
        <v>751</v>
      </c>
      <c r="AE4" s="8">
        <f>MAX(D4:AC4)</f>
        <v>4326</v>
      </c>
      <c r="AF4" s="8">
        <f>MIN(D4:AC4)</f>
        <v>210</v>
      </c>
      <c r="AG4" s="8">
        <f>AF4-(AF4*$AG$3)</f>
        <v>168</v>
      </c>
      <c r="AH4" s="8">
        <f>AF4-(AF4*$AH$3)</f>
        <v>157.5</v>
      </c>
    </row>
    <row r="5" spans="1:47" ht="15.6" customHeight="1">
      <c r="A5" s="84" t="s">
        <v>17</v>
      </c>
      <c r="B5" s="85"/>
      <c r="C5" s="8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2"/>
      <c r="U5" s="7"/>
      <c r="V5" s="7"/>
      <c r="W5" s="7"/>
      <c r="X5" s="7"/>
      <c r="Y5" s="7"/>
      <c r="Z5" s="7"/>
      <c r="AA5" s="7"/>
      <c r="AB5" s="7"/>
      <c r="AC5" s="7"/>
    </row>
    <row r="6" spans="1:47">
      <c r="A6" s="4">
        <v>1</v>
      </c>
      <c r="B6" s="86" t="s">
        <v>4</v>
      </c>
      <c r="C6" s="87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32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2628624</v>
      </c>
      <c r="AB6" s="7">
        <v>2627978</v>
      </c>
      <c r="AC6" s="7">
        <v>2627978</v>
      </c>
      <c r="AE6" s="8">
        <f>MAX(D6:AC6)</f>
        <v>2628624</v>
      </c>
      <c r="AF6" s="8">
        <f>MIN(D6:AC6)</f>
        <v>2627978</v>
      </c>
    </row>
    <row r="7" spans="1:47">
      <c r="A7" s="3">
        <v>2</v>
      </c>
      <c r="B7" s="79" t="s">
        <v>5</v>
      </c>
      <c r="C7" s="80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32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E7" s="8">
        <f t="shared" ref="AE7:AE70" si="0">MAX(D7:AC7)</f>
        <v>2465868</v>
      </c>
      <c r="AF7" s="8">
        <f t="shared" ref="AF7:AF70" si="1">MIN(D7:AC7)</f>
        <v>2465868</v>
      </c>
      <c r="AK7">
        <v>6</v>
      </c>
      <c r="AL7" s="24">
        <v>6</v>
      </c>
      <c r="AM7">
        <f>AK7-AL7</f>
        <v>0</v>
      </c>
      <c r="AO7" s="28">
        <v>2465868</v>
      </c>
      <c r="AP7">
        <f>IF(AK7&gt;0,T7,0)</f>
        <v>2465868</v>
      </c>
      <c r="AQ7">
        <f>AP7-AO7</f>
        <v>0</v>
      </c>
      <c r="AR7" s="33">
        <f>IF(AO7&gt;0,((AQ7*100%)/AP7)," ")</f>
        <v>0</v>
      </c>
      <c r="AS7">
        <f>AK7*AO7</f>
        <v>14795208</v>
      </c>
      <c r="AT7" s="33">
        <f>IF(AO7=0," ",ROUND(100%-(AO7/AF7),2))</f>
        <v>0</v>
      </c>
      <c r="AU7" s="33" t="str" cm="1">
        <f t="array" ref="AU7">_xlfn.IFS(AO7=0," ",AT7=20%,20%,AT7=25%,25%,AT7&lt;20%,"MV",AT7=21%,"MV",AT7=22%,"MV",AT7=23%,"MV",AT7=24%,MV)</f>
        <v>MV</v>
      </c>
    </row>
    <row r="8" spans="1:47">
      <c r="A8" s="3">
        <v>3</v>
      </c>
      <c r="B8" s="79" t="s">
        <v>6</v>
      </c>
      <c r="C8" s="80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2665025</v>
      </c>
      <c r="R8" s="7">
        <v>2465868</v>
      </c>
      <c r="S8" s="7">
        <v>2465868</v>
      </c>
      <c r="T8" s="32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E8" s="8">
        <f t="shared" si="0"/>
        <v>2665025</v>
      </c>
      <c r="AF8" s="8">
        <f t="shared" si="1"/>
        <v>2465868</v>
      </c>
      <c r="AM8">
        <f t="shared" ref="AM8:AM71" si="2">AK8-AL8</f>
        <v>0</v>
      </c>
      <c r="AP8">
        <f t="shared" ref="AP8:AP71" si="3">IF(AK8&gt;0,T8,0)</f>
        <v>0</v>
      </c>
      <c r="AQ8">
        <f t="shared" ref="AQ8:AQ71" si="4">AP8-AO8</f>
        <v>0</v>
      </c>
      <c r="AR8" s="33" t="str">
        <f t="shared" ref="AR8:AR71" si="5">IF(AO8&gt;0,((AQ8*100%)/AP8)," ")</f>
        <v xml:space="preserve"> </v>
      </c>
      <c r="AS8">
        <f t="shared" ref="AS8:AS71" si="6">AK8*AO8</f>
        <v>0</v>
      </c>
      <c r="AT8" s="33" t="str">
        <f t="shared" ref="AT8:AT71" si="7">IF(AO8=0," ",ROUND(100%-(AO8/AF8),2))</f>
        <v xml:space="preserve"> </v>
      </c>
      <c r="AU8" s="33" t="str" cm="1">
        <f t="array" ref="AU8">_xlfn.IFS(AO8=0," ",AT8=20%,20%,AT8=25%,25%,AT8&lt;20%,"MV",AT8=21%,"MV",AT8=22%,"MV",AT8=23%,"MV",AT8=24%,MV)</f>
        <v xml:space="preserve"> </v>
      </c>
    </row>
    <row r="9" spans="1:47">
      <c r="A9" s="3">
        <v>4</v>
      </c>
      <c r="B9" s="79" t="s">
        <v>7</v>
      </c>
      <c r="C9" s="80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32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E9" s="8">
        <f t="shared" si="0"/>
        <v>2465868</v>
      </c>
      <c r="AF9" s="8">
        <f t="shared" si="1"/>
        <v>2465868</v>
      </c>
      <c r="AM9">
        <f t="shared" si="2"/>
        <v>0</v>
      </c>
      <c r="AP9">
        <f t="shared" si="3"/>
        <v>0</v>
      </c>
      <c r="AQ9">
        <f t="shared" si="4"/>
        <v>0</v>
      </c>
      <c r="AR9" s="33" t="str">
        <f t="shared" si="5"/>
        <v xml:space="preserve"> </v>
      </c>
      <c r="AS9">
        <f t="shared" si="6"/>
        <v>0</v>
      </c>
      <c r="AT9" s="33" t="str">
        <f t="shared" si="7"/>
        <v xml:space="preserve"> </v>
      </c>
      <c r="AU9" s="33" t="str" cm="1">
        <f t="array" ref="AU9">_xlfn.IFS(AO9=0," ",AT9=20%,20%,AT9=25%,25%,AT9&lt;20%,"MV",AT9=21%,"MV",AT9=22%,"MV",AT9=23%,"MV",AT9=24%,MV)</f>
        <v xml:space="preserve"> </v>
      </c>
    </row>
    <row r="10" spans="1:47">
      <c r="A10" s="3">
        <v>5</v>
      </c>
      <c r="B10" s="79" t="s">
        <v>8</v>
      </c>
      <c r="C10" s="80"/>
      <c r="D10" s="7">
        <v>2465868</v>
      </c>
      <c r="E10" s="7">
        <v>2465868</v>
      </c>
      <c r="F10" s="7">
        <v>2465868</v>
      </c>
      <c r="G10" s="7">
        <v>3081189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2730025</v>
      </c>
      <c r="R10" s="7">
        <v>2465868</v>
      </c>
      <c r="S10" s="7">
        <v>2465868</v>
      </c>
      <c r="T10" s="32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E10" s="8">
        <f t="shared" si="0"/>
        <v>3081189</v>
      </c>
      <c r="AF10" s="8">
        <f t="shared" si="1"/>
        <v>2465868</v>
      </c>
      <c r="AM10">
        <f t="shared" si="2"/>
        <v>0</v>
      </c>
      <c r="AP10">
        <f t="shared" si="3"/>
        <v>0</v>
      </c>
      <c r="AQ10">
        <f t="shared" si="4"/>
        <v>0</v>
      </c>
      <c r="AR10" s="33" t="str">
        <f t="shared" si="5"/>
        <v xml:space="preserve"> </v>
      </c>
      <c r="AS10">
        <f t="shared" si="6"/>
        <v>0</v>
      </c>
      <c r="AT10" s="33" t="str">
        <f t="shared" si="7"/>
        <v xml:space="preserve"> </v>
      </c>
      <c r="AU10" s="33" t="str" cm="1">
        <f t="array" ref="AU10">_xlfn.IFS(AO10=0," ",AT10=20%,20%,AT10=25%,25%,AT10&lt;20%,"MV",AT10=21%,"MV",AT10=22%,"MV",AT10=23%,"MV",AT10=24%,MV)</f>
        <v xml:space="preserve"> </v>
      </c>
    </row>
    <row r="11" spans="1:47">
      <c r="A11" s="3">
        <v>6</v>
      </c>
      <c r="B11" s="79" t="s">
        <v>9</v>
      </c>
      <c r="C11" s="80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2730025</v>
      </c>
      <c r="R11" s="7">
        <v>2465868</v>
      </c>
      <c r="S11" s="7">
        <v>2465868</v>
      </c>
      <c r="T11" s="32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E11" s="8">
        <f t="shared" si="0"/>
        <v>2730025</v>
      </c>
      <c r="AF11" s="8">
        <f t="shared" si="1"/>
        <v>2465868</v>
      </c>
      <c r="AM11">
        <f t="shared" si="2"/>
        <v>0</v>
      </c>
      <c r="AP11">
        <f t="shared" si="3"/>
        <v>0</v>
      </c>
      <c r="AQ11">
        <f t="shared" si="4"/>
        <v>0</v>
      </c>
      <c r="AR11" s="33" t="str">
        <f t="shared" si="5"/>
        <v xml:space="preserve"> </v>
      </c>
      <c r="AS11">
        <f t="shared" si="6"/>
        <v>0</v>
      </c>
      <c r="AT11" s="33" t="str">
        <f t="shared" si="7"/>
        <v xml:space="preserve"> </v>
      </c>
      <c r="AU11" s="33" t="str" cm="1">
        <f t="array" ref="AU11">_xlfn.IFS(AO11=0," ",AT11=20%,20%,AT11=25%,25%,AT11&lt;20%,"MV",AT11=21%,"MV",AT11=22%,"MV",AT11=23%,"MV",AT11=24%,MV)</f>
        <v xml:space="preserve"> </v>
      </c>
    </row>
    <row r="12" spans="1:47">
      <c r="A12" s="3">
        <v>7</v>
      </c>
      <c r="B12" s="79" t="s">
        <v>10</v>
      </c>
      <c r="C12" s="80"/>
      <c r="D12" s="7">
        <v>2465868</v>
      </c>
      <c r="E12" s="7">
        <v>2465868</v>
      </c>
      <c r="F12" s="7">
        <v>2465868</v>
      </c>
      <c r="G12" s="7">
        <v>3023143</v>
      </c>
      <c r="H12" s="7">
        <v>2465868</v>
      </c>
      <c r="I12" s="7">
        <v>2465868</v>
      </c>
      <c r="J12" s="7">
        <v>2465868</v>
      </c>
      <c r="K12" s="7">
        <v>2465868</v>
      </c>
      <c r="L12" s="7">
        <v>2627978</v>
      </c>
      <c r="M12" s="7">
        <v>2465868</v>
      </c>
      <c r="N12" s="7">
        <v>2465868</v>
      </c>
      <c r="O12" s="7">
        <v>2465868</v>
      </c>
      <c r="P12" s="7">
        <v>2465868</v>
      </c>
      <c r="Q12" s="7">
        <v>2990028</v>
      </c>
      <c r="R12" s="7">
        <v>2465868</v>
      </c>
      <c r="S12" s="7">
        <v>2465868</v>
      </c>
      <c r="T12" s="32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2470023</v>
      </c>
      <c r="AB12" s="7">
        <v>2465868</v>
      </c>
      <c r="AC12" s="7">
        <v>2465868</v>
      </c>
      <c r="AE12" s="8">
        <f t="shared" si="0"/>
        <v>3023143</v>
      </c>
      <c r="AF12" s="8">
        <f t="shared" si="1"/>
        <v>2465868</v>
      </c>
      <c r="AK12">
        <v>2</v>
      </c>
      <c r="AL12" s="24">
        <v>2</v>
      </c>
      <c r="AM12">
        <f t="shared" si="2"/>
        <v>0</v>
      </c>
      <c r="AO12" s="28">
        <v>2465868</v>
      </c>
      <c r="AP12">
        <f t="shared" si="3"/>
        <v>2465868</v>
      </c>
      <c r="AQ12">
        <f t="shared" si="4"/>
        <v>0</v>
      </c>
      <c r="AR12" s="33">
        <f t="shared" si="5"/>
        <v>0</v>
      </c>
      <c r="AS12">
        <f t="shared" si="6"/>
        <v>4931736</v>
      </c>
      <c r="AT12" s="33">
        <f t="shared" si="7"/>
        <v>0</v>
      </c>
      <c r="AU12" s="33" t="str" cm="1">
        <f t="array" ref="AU12">_xlfn.IFS(AO12=0," ",AT12=20%,20%,AT12=25%,25%,AT12&lt;20%,"MV",AT12=21%,"MV",AT12=22%,"MV",AT12=23%,"MV",AT12=24%,MV)</f>
        <v>MV</v>
      </c>
    </row>
    <row r="13" spans="1:47">
      <c r="A13" s="3">
        <v>8</v>
      </c>
      <c r="B13" s="79" t="s">
        <v>11</v>
      </c>
      <c r="C13" s="80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2471323</v>
      </c>
      <c r="M13" s="7">
        <v>2465868</v>
      </c>
      <c r="N13" s="7">
        <v>2465868</v>
      </c>
      <c r="O13" s="7">
        <v>2465868</v>
      </c>
      <c r="P13" s="7">
        <v>2465868</v>
      </c>
      <c r="Q13" s="7">
        <v>2925027</v>
      </c>
      <c r="R13" s="7">
        <v>2465868</v>
      </c>
      <c r="S13" s="7">
        <v>2465868</v>
      </c>
      <c r="T13" s="32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E13" s="8">
        <f t="shared" si="0"/>
        <v>2925027</v>
      </c>
      <c r="AF13" s="8">
        <f t="shared" si="1"/>
        <v>2465868</v>
      </c>
      <c r="AM13">
        <f t="shared" si="2"/>
        <v>0</v>
      </c>
      <c r="AP13">
        <f t="shared" si="3"/>
        <v>0</v>
      </c>
      <c r="AQ13">
        <f t="shared" si="4"/>
        <v>0</v>
      </c>
      <c r="AR13" s="33" t="str">
        <f t="shared" si="5"/>
        <v xml:space="preserve"> </v>
      </c>
      <c r="AS13">
        <f t="shared" si="6"/>
        <v>0</v>
      </c>
      <c r="AT13" s="33" t="str">
        <f t="shared" si="7"/>
        <v xml:space="preserve"> </v>
      </c>
      <c r="AU13" s="33" t="str" cm="1">
        <f t="array" ref="AU13">_xlfn.IFS(AO13=0," ",AT13=20%,20%,AT13=25%,25%,AT13&lt;20%,"MV",AT13=21%,"MV",AT13=22%,"MV",AT13=23%,"MV",AT13=24%,MV)</f>
        <v xml:space="preserve"> </v>
      </c>
    </row>
    <row r="14" spans="1:47">
      <c r="A14" s="3">
        <v>9</v>
      </c>
      <c r="B14" s="79" t="s">
        <v>12</v>
      </c>
      <c r="C14" s="80"/>
      <c r="D14" s="7">
        <v>2465868</v>
      </c>
      <c r="E14" s="7">
        <v>2465868</v>
      </c>
      <c r="F14" s="7">
        <v>2465868</v>
      </c>
      <c r="G14" s="7">
        <v>3121457</v>
      </c>
      <c r="H14" s="7">
        <v>2465868</v>
      </c>
      <c r="I14" s="7">
        <v>2465868</v>
      </c>
      <c r="J14" s="7">
        <v>2465868</v>
      </c>
      <c r="K14" s="7">
        <v>2465868</v>
      </c>
      <c r="L14" s="7">
        <v>2627978</v>
      </c>
      <c r="M14" s="7">
        <v>2465868</v>
      </c>
      <c r="N14" s="7">
        <v>2465868</v>
      </c>
      <c r="O14" s="7">
        <v>2465868</v>
      </c>
      <c r="P14" s="7">
        <v>2465868</v>
      </c>
      <c r="Q14" s="7">
        <v>3055028</v>
      </c>
      <c r="R14" s="7">
        <v>2465868</v>
      </c>
      <c r="S14" s="7">
        <v>2465868</v>
      </c>
      <c r="T14" s="32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E14" s="8">
        <f t="shared" si="0"/>
        <v>3121457</v>
      </c>
      <c r="AF14" s="8">
        <f t="shared" si="1"/>
        <v>2465868</v>
      </c>
      <c r="AM14">
        <f t="shared" si="2"/>
        <v>0</v>
      </c>
      <c r="AP14">
        <f t="shared" si="3"/>
        <v>0</v>
      </c>
      <c r="AQ14">
        <f t="shared" si="4"/>
        <v>0</v>
      </c>
      <c r="AR14" s="33" t="str">
        <f t="shared" si="5"/>
        <v xml:space="preserve"> </v>
      </c>
      <c r="AS14">
        <f t="shared" si="6"/>
        <v>0</v>
      </c>
      <c r="AT14" s="33" t="str">
        <f t="shared" si="7"/>
        <v xml:space="preserve"> </v>
      </c>
      <c r="AU14" s="33" t="str" cm="1">
        <f t="array" ref="AU14">_xlfn.IFS(AO14=0," ",AT14=20%,20%,AT14=25%,25%,AT14&lt;20%,"MV",AT14=21%,"MV",AT14=22%,"MV",AT14=23%,"MV",AT14=24%,MV)</f>
        <v xml:space="preserve"> </v>
      </c>
    </row>
    <row r="15" spans="1:47">
      <c r="A15" s="3">
        <v>10</v>
      </c>
      <c r="B15" s="79" t="s">
        <v>13</v>
      </c>
      <c r="C15" s="80"/>
      <c r="D15" s="7">
        <v>2465868</v>
      </c>
      <c r="E15" s="7">
        <v>2465868</v>
      </c>
      <c r="F15" s="7">
        <v>2465868</v>
      </c>
      <c r="G15" s="7">
        <v>3196624</v>
      </c>
      <c r="H15" s="7">
        <v>2465868</v>
      </c>
      <c r="I15" s="7">
        <v>2465868</v>
      </c>
      <c r="J15" s="7">
        <v>2465868</v>
      </c>
      <c r="K15" s="7">
        <v>2465868</v>
      </c>
      <c r="L15" s="7">
        <v>3640034</v>
      </c>
      <c r="M15" s="7">
        <v>2465868</v>
      </c>
      <c r="N15" s="7">
        <v>2465868</v>
      </c>
      <c r="O15" s="7">
        <v>2465868</v>
      </c>
      <c r="P15" s="7">
        <v>2465868</v>
      </c>
      <c r="Q15" s="7">
        <v>3510032</v>
      </c>
      <c r="R15" s="7">
        <v>2465868</v>
      </c>
      <c r="S15" s="7">
        <v>2465868</v>
      </c>
      <c r="T15" s="32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E15" s="8">
        <f t="shared" si="0"/>
        <v>3640034</v>
      </c>
      <c r="AF15" s="8">
        <f t="shared" si="1"/>
        <v>2465868</v>
      </c>
      <c r="AM15">
        <f t="shared" si="2"/>
        <v>0</v>
      </c>
      <c r="AP15">
        <f t="shared" si="3"/>
        <v>0</v>
      </c>
      <c r="AQ15">
        <f t="shared" si="4"/>
        <v>0</v>
      </c>
      <c r="AR15" s="33" t="str">
        <f t="shared" si="5"/>
        <v xml:space="preserve"> </v>
      </c>
      <c r="AS15">
        <f t="shared" si="6"/>
        <v>0</v>
      </c>
      <c r="AT15" s="33" t="str">
        <f t="shared" si="7"/>
        <v xml:space="preserve"> </v>
      </c>
      <c r="AU15" s="33" t="str" cm="1">
        <f t="array" ref="AU15">_xlfn.IFS(AO15=0," ",AT15=20%,20%,AT15=25%,25%,AT15&lt;20%,"MV",AT15=21%,"MV",AT15=22%,"MV",AT15=23%,"MV",AT15=24%,MV)</f>
        <v xml:space="preserve"> </v>
      </c>
    </row>
    <row r="16" spans="1:47">
      <c r="A16" s="3">
        <v>11</v>
      </c>
      <c r="B16" s="79" t="s">
        <v>14</v>
      </c>
      <c r="C16" s="80"/>
      <c r="D16" s="7">
        <v>82196</v>
      </c>
      <c r="E16" s="7">
        <v>82196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260002</v>
      </c>
      <c r="R16" s="7">
        <v>82196</v>
      </c>
      <c r="S16" s="7">
        <v>82196</v>
      </c>
      <c r="T16" s="32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143001</v>
      </c>
      <c r="AB16" s="7">
        <v>82196</v>
      </c>
      <c r="AC16" s="7">
        <v>82196</v>
      </c>
      <c r="AE16" s="8">
        <f t="shared" si="0"/>
        <v>260002</v>
      </c>
      <c r="AF16" s="8">
        <f t="shared" si="1"/>
        <v>82196</v>
      </c>
      <c r="AM16">
        <f t="shared" si="2"/>
        <v>0</v>
      </c>
      <c r="AP16">
        <f t="shared" si="3"/>
        <v>0</v>
      </c>
      <c r="AQ16">
        <f t="shared" si="4"/>
        <v>0</v>
      </c>
      <c r="AR16" s="33" t="str">
        <f t="shared" si="5"/>
        <v xml:space="preserve"> </v>
      </c>
      <c r="AS16">
        <f t="shared" si="6"/>
        <v>0</v>
      </c>
      <c r="AT16" s="33" t="str">
        <f t="shared" si="7"/>
        <v xml:space="preserve"> </v>
      </c>
      <c r="AU16" s="33" t="str" cm="1">
        <f t="array" ref="AU16">_xlfn.IFS(AO16=0," ",AT16=20%,20%,AT16=25%,25%,AT16&lt;20%,"MV",AT16=21%,"MV",AT16=22%,"MV",AT16=23%,"MV",AT16=24%,MV)</f>
        <v xml:space="preserve"> </v>
      </c>
    </row>
    <row r="17" spans="1:47">
      <c r="A17" s="3">
        <v>12</v>
      </c>
      <c r="B17" s="82" t="s">
        <v>15</v>
      </c>
      <c r="C17" s="83"/>
      <c r="D17" s="7">
        <v>82196</v>
      </c>
      <c r="E17" s="7">
        <v>82196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97501</v>
      </c>
      <c r="M17" s="7">
        <v>82196</v>
      </c>
      <c r="N17" s="7">
        <v>82196</v>
      </c>
      <c r="O17" s="7">
        <v>82196</v>
      </c>
      <c r="P17" s="7">
        <v>82196</v>
      </c>
      <c r="Q17" s="7">
        <v>260002</v>
      </c>
      <c r="R17" s="7">
        <v>82196</v>
      </c>
      <c r="S17" s="7">
        <v>82196</v>
      </c>
      <c r="T17" s="32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143001</v>
      </c>
      <c r="AB17" s="7">
        <v>82196</v>
      </c>
      <c r="AC17" s="7">
        <v>82196</v>
      </c>
      <c r="AE17" s="8">
        <f t="shared" si="0"/>
        <v>260002</v>
      </c>
      <c r="AF17" s="8">
        <f t="shared" si="1"/>
        <v>82196</v>
      </c>
      <c r="AM17">
        <f t="shared" si="2"/>
        <v>0</v>
      </c>
      <c r="AP17">
        <f t="shared" si="3"/>
        <v>0</v>
      </c>
      <c r="AQ17">
        <f t="shared" si="4"/>
        <v>0</v>
      </c>
      <c r="AR17" s="33" t="str">
        <f t="shared" si="5"/>
        <v xml:space="preserve"> </v>
      </c>
      <c r="AS17">
        <f t="shared" si="6"/>
        <v>0</v>
      </c>
      <c r="AT17" s="33" t="str">
        <f t="shared" si="7"/>
        <v xml:space="preserve"> </v>
      </c>
      <c r="AU17" s="33" t="str" cm="1">
        <f t="array" ref="AU17">_xlfn.IFS(AO17=0," ",AT17=20%,20%,AT17=25%,25%,AT17&lt;20%,"MV",AT17=21%,"MV",AT17=22%,"MV",AT17=23%,"MV",AT17=24%,MV)</f>
        <v xml:space="preserve"> </v>
      </c>
    </row>
    <row r="18" spans="1:47">
      <c r="A18" s="3">
        <v>13</v>
      </c>
      <c r="B18" s="79" t="s">
        <v>16</v>
      </c>
      <c r="C18" s="80"/>
      <c r="D18" s="7">
        <v>82196</v>
      </c>
      <c r="E18" s="7">
        <v>82196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123501</v>
      </c>
      <c r="M18" s="7">
        <v>82196</v>
      </c>
      <c r="N18" s="7">
        <v>82196</v>
      </c>
      <c r="O18" s="7">
        <v>82196</v>
      </c>
      <c r="P18" s="7">
        <v>82196</v>
      </c>
      <c r="Q18" s="7">
        <v>260002</v>
      </c>
      <c r="R18" s="7">
        <v>82196</v>
      </c>
      <c r="S18" s="7">
        <v>82196</v>
      </c>
      <c r="T18" s="32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143001</v>
      </c>
      <c r="AB18" s="7">
        <v>82196</v>
      </c>
      <c r="AC18" s="7">
        <v>82196</v>
      </c>
      <c r="AE18" s="8">
        <f t="shared" si="0"/>
        <v>260002</v>
      </c>
      <c r="AF18" s="8">
        <f t="shared" si="1"/>
        <v>82196</v>
      </c>
      <c r="AM18">
        <f t="shared" si="2"/>
        <v>0</v>
      </c>
      <c r="AP18">
        <f t="shared" si="3"/>
        <v>0</v>
      </c>
      <c r="AQ18">
        <f t="shared" si="4"/>
        <v>0</v>
      </c>
      <c r="AR18" s="33" t="str">
        <f t="shared" si="5"/>
        <v xml:space="preserve"> </v>
      </c>
      <c r="AS18">
        <f t="shared" si="6"/>
        <v>0</v>
      </c>
      <c r="AT18" s="33" t="str">
        <f t="shared" si="7"/>
        <v xml:space="preserve"> </v>
      </c>
      <c r="AU18" s="33" t="str" cm="1">
        <f t="array" ref="AU18">_xlfn.IFS(AO18=0," ",AT18=20%,20%,AT18=25%,25%,AT18&lt;20%,"MV",AT18=21%,"MV",AT18=22%,"MV",AT18=23%,"MV",AT18=24%,MV)</f>
        <v xml:space="preserve"> </v>
      </c>
    </row>
    <row r="19" spans="1:47" ht="15.6" customHeight="1">
      <c r="A19" s="84" t="s">
        <v>18</v>
      </c>
      <c r="B19" s="85"/>
      <c r="C19" s="8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2"/>
      <c r="U19" s="7"/>
      <c r="V19" s="7"/>
      <c r="W19" s="7"/>
      <c r="X19" s="7"/>
      <c r="Y19" s="7"/>
      <c r="Z19" s="7"/>
      <c r="AA19" s="7"/>
      <c r="AB19" s="7"/>
      <c r="AC19" s="7"/>
      <c r="AM19">
        <f t="shared" si="2"/>
        <v>0</v>
      </c>
      <c r="AP19">
        <f t="shared" si="3"/>
        <v>0</v>
      </c>
      <c r="AQ19">
        <f t="shared" si="4"/>
        <v>0</v>
      </c>
      <c r="AR19" s="33" t="str">
        <f t="shared" si="5"/>
        <v xml:space="preserve"> </v>
      </c>
      <c r="AS19">
        <f t="shared" si="6"/>
        <v>0</v>
      </c>
      <c r="AT19" s="33" t="str">
        <f t="shared" si="7"/>
        <v xml:space="preserve"> </v>
      </c>
      <c r="AU19" s="33" t="str" cm="1">
        <f t="array" ref="AU19">_xlfn.IFS(AO19=0," ",AT19=20%,20%,AT19=25%,25%,AT19&lt;20%,"MV",AT19=21%,"MV",AT19=22%,"MV",AT19=23%,"MV",AT19=24%,MV)</f>
        <v xml:space="preserve"> </v>
      </c>
    </row>
    <row r="20" spans="1:47">
      <c r="A20" s="5">
        <v>1</v>
      </c>
      <c r="B20" s="86" t="s">
        <v>5</v>
      </c>
      <c r="C20" s="87"/>
      <c r="D20" s="7">
        <v>1578155</v>
      </c>
      <c r="E20" s="7">
        <v>1578155</v>
      </c>
      <c r="F20" s="7">
        <v>1578155</v>
      </c>
      <c r="G20" s="7">
        <v>1637051</v>
      </c>
      <c r="H20" s="7">
        <v>1578155</v>
      </c>
      <c r="I20" s="7">
        <v>1900555</v>
      </c>
      <c r="J20" s="7">
        <v>1578155</v>
      </c>
      <c r="K20" s="7">
        <v>1578155</v>
      </c>
      <c r="L20" s="7">
        <v>1578156</v>
      </c>
      <c r="M20" s="7">
        <v>1578155</v>
      </c>
      <c r="N20" s="7">
        <v>1578155</v>
      </c>
      <c r="O20" s="7">
        <v>1578155</v>
      </c>
      <c r="P20" s="7">
        <v>1578155</v>
      </c>
      <c r="Q20" s="7">
        <v>1625015</v>
      </c>
      <c r="R20" s="7">
        <v>2051602</v>
      </c>
      <c r="S20" s="7">
        <v>1578155</v>
      </c>
      <c r="T20" s="32">
        <v>1578155</v>
      </c>
      <c r="U20" s="7">
        <v>1578155</v>
      </c>
      <c r="V20" s="7">
        <v>1578155</v>
      </c>
      <c r="W20" s="7">
        <v>1578155</v>
      </c>
      <c r="X20" s="7">
        <v>1968159</v>
      </c>
      <c r="Y20" s="7">
        <v>1578155</v>
      </c>
      <c r="Z20" s="7">
        <v>2619737</v>
      </c>
      <c r="AA20" s="7">
        <v>1578155</v>
      </c>
      <c r="AB20" s="7">
        <v>1838158</v>
      </c>
      <c r="AC20" s="7">
        <v>1578155</v>
      </c>
      <c r="AE20" s="8">
        <f t="shared" si="0"/>
        <v>2619737</v>
      </c>
      <c r="AF20" s="8">
        <f t="shared" si="1"/>
        <v>1578155</v>
      </c>
      <c r="AM20">
        <f t="shared" si="2"/>
        <v>0</v>
      </c>
      <c r="AP20">
        <f t="shared" si="3"/>
        <v>0</v>
      </c>
      <c r="AQ20">
        <f t="shared" si="4"/>
        <v>0</v>
      </c>
      <c r="AR20" s="33" t="str">
        <f t="shared" si="5"/>
        <v xml:space="preserve"> </v>
      </c>
      <c r="AS20">
        <f t="shared" si="6"/>
        <v>0</v>
      </c>
      <c r="AT20" s="33" t="str">
        <f t="shared" si="7"/>
        <v xml:space="preserve"> </v>
      </c>
      <c r="AU20" s="33" t="str" cm="1">
        <f t="array" ref="AU20">_xlfn.IFS(AO20=0," ",AT20=20%,20%,AT20=25%,25%,AT20&lt;20%,"MV",AT20=21%,"MV",AT20=22%,"MV",AT20=23%,"MV",AT20=24%,MV)</f>
        <v xml:space="preserve"> </v>
      </c>
    </row>
    <row r="21" spans="1:47">
      <c r="A21" s="3">
        <v>2</v>
      </c>
      <c r="B21" s="79" t="s">
        <v>6</v>
      </c>
      <c r="C21" s="80"/>
      <c r="D21" s="7">
        <v>1527017</v>
      </c>
      <c r="E21" s="7">
        <v>1527017</v>
      </c>
      <c r="F21" s="7">
        <v>1527017</v>
      </c>
      <c r="G21" s="7">
        <v>1812863</v>
      </c>
      <c r="H21" s="7">
        <v>1527017</v>
      </c>
      <c r="I21" s="7">
        <v>2333002</v>
      </c>
      <c r="J21" s="7">
        <v>1527017</v>
      </c>
      <c r="K21" s="7">
        <v>1527017</v>
      </c>
      <c r="L21" s="7">
        <v>1527018</v>
      </c>
      <c r="M21" s="7">
        <v>1527017</v>
      </c>
      <c r="N21" s="7">
        <v>1527017</v>
      </c>
      <c r="O21" s="7">
        <v>1527017</v>
      </c>
      <c r="P21" s="7">
        <v>1527017</v>
      </c>
      <c r="Q21" s="7">
        <v>1625015</v>
      </c>
      <c r="R21" s="7">
        <v>1985121</v>
      </c>
      <c r="S21" s="7">
        <v>1527017</v>
      </c>
      <c r="T21" s="32">
        <v>1527017</v>
      </c>
      <c r="U21" s="7">
        <v>1527017</v>
      </c>
      <c r="V21" s="7">
        <v>1527017</v>
      </c>
      <c r="W21" s="7">
        <v>1527017</v>
      </c>
      <c r="X21" s="7">
        <v>1917020</v>
      </c>
      <c r="Y21" s="7">
        <v>1527017</v>
      </c>
      <c r="Z21" s="7">
        <v>2534846</v>
      </c>
      <c r="AA21" s="7">
        <v>1527017</v>
      </c>
      <c r="AB21" s="7">
        <v>1787019</v>
      </c>
      <c r="AC21" s="7">
        <v>1527017</v>
      </c>
      <c r="AE21" s="8">
        <f t="shared" si="0"/>
        <v>2534846</v>
      </c>
      <c r="AF21" s="8">
        <f t="shared" si="1"/>
        <v>1527017</v>
      </c>
      <c r="AM21">
        <f t="shared" si="2"/>
        <v>0</v>
      </c>
      <c r="AP21">
        <f t="shared" si="3"/>
        <v>0</v>
      </c>
      <c r="AQ21">
        <f t="shared" si="4"/>
        <v>0</v>
      </c>
      <c r="AR21" s="33" t="str">
        <f t="shared" si="5"/>
        <v xml:space="preserve"> </v>
      </c>
      <c r="AS21">
        <f t="shared" si="6"/>
        <v>0</v>
      </c>
      <c r="AT21" s="33" t="str">
        <f t="shared" si="7"/>
        <v xml:space="preserve"> </v>
      </c>
      <c r="AU21" s="33" t="str" cm="1">
        <f t="array" ref="AU21">_xlfn.IFS(AO21=0," ",AT21=20%,20%,AT21=25%,25%,AT21&lt;20%,"MV",AT21=21%,"MV",AT21=22%,"MV",AT21=23%,"MV",AT21=24%,MV)</f>
        <v xml:space="preserve"> </v>
      </c>
    </row>
    <row r="22" spans="1:47">
      <c r="A22" s="3">
        <v>3</v>
      </c>
      <c r="B22" s="79" t="s">
        <v>7</v>
      </c>
      <c r="C22" s="80"/>
      <c r="D22" s="7">
        <v>1527017</v>
      </c>
      <c r="E22" s="7">
        <v>1527017</v>
      </c>
      <c r="F22" s="7">
        <v>1527017</v>
      </c>
      <c r="G22" s="7">
        <v>1728493</v>
      </c>
      <c r="H22" s="7">
        <v>1527017</v>
      </c>
      <c r="I22" s="7">
        <v>2096334</v>
      </c>
      <c r="J22" s="7">
        <v>1527017</v>
      </c>
      <c r="K22" s="7">
        <v>1527017</v>
      </c>
      <c r="L22" s="7">
        <v>1527018</v>
      </c>
      <c r="M22" s="7">
        <v>1527017</v>
      </c>
      <c r="N22" s="7">
        <v>1527017</v>
      </c>
      <c r="O22" s="7">
        <v>1527017</v>
      </c>
      <c r="P22" s="7">
        <v>1527017</v>
      </c>
      <c r="Q22" s="7">
        <v>1625015</v>
      </c>
      <c r="R22" s="7">
        <v>1985121</v>
      </c>
      <c r="S22" s="7">
        <v>1527017</v>
      </c>
      <c r="T22" s="32">
        <v>1527017</v>
      </c>
      <c r="U22" s="7">
        <v>1527017</v>
      </c>
      <c r="V22" s="7">
        <v>1527017</v>
      </c>
      <c r="W22" s="7">
        <v>1527017</v>
      </c>
      <c r="X22" s="7">
        <v>1917020</v>
      </c>
      <c r="Y22" s="7">
        <v>1527017</v>
      </c>
      <c r="Z22" s="7">
        <v>2534846</v>
      </c>
      <c r="AA22" s="7">
        <v>1527017</v>
      </c>
      <c r="AB22" s="7">
        <v>1787019</v>
      </c>
      <c r="AC22" s="7">
        <v>1527017</v>
      </c>
      <c r="AE22" s="8">
        <f t="shared" si="0"/>
        <v>2534846</v>
      </c>
      <c r="AF22" s="8">
        <f t="shared" si="1"/>
        <v>1527017</v>
      </c>
      <c r="AM22">
        <f t="shared" si="2"/>
        <v>0</v>
      </c>
      <c r="AP22">
        <f t="shared" si="3"/>
        <v>0</v>
      </c>
      <c r="AQ22">
        <f t="shared" si="4"/>
        <v>0</v>
      </c>
      <c r="AR22" s="33" t="str">
        <f t="shared" si="5"/>
        <v xml:space="preserve"> </v>
      </c>
      <c r="AS22">
        <f t="shared" si="6"/>
        <v>0</v>
      </c>
      <c r="AT22" s="33" t="str">
        <f t="shared" si="7"/>
        <v xml:space="preserve"> </v>
      </c>
      <c r="AU22" s="33" t="str" cm="1">
        <f t="array" ref="AU22">_xlfn.IFS(AO22=0," ",AT22=20%,20%,AT22=25%,25%,AT22&lt;20%,"MV",AT22=21%,"MV",AT22=22%,"MV",AT22=23%,"MV",AT22=24%,MV)</f>
        <v xml:space="preserve"> </v>
      </c>
    </row>
    <row r="23" spans="1:47">
      <c r="A23" s="3">
        <v>4</v>
      </c>
      <c r="B23" s="79" t="s">
        <v>19</v>
      </c>
      <c r="C23" s="80"/>
      <c r="D23" s="7">
        <v>1578155</v>
      </c>
      <c r="E23" s="7">
        <v>1578155</v>
      </c>
      <c r="F23" s="7">
        <v>1578155</v>
      </c>
      <c r="G23" s="7">
        <v>1879914</v>
      </c>
      <c r="H23" s="7">
        <v>1578155</v>
      </c>
      <c r="I23" s="7">
        <v>3277768</v>
      </c>
      <c r="J23" s="7">
        <v>1578155</v>
      </c>
      <c r="K23" s="7">
        <v>1578155</v>
      </c>
      <c r="L23" s="7">
        <v>1578156</v>
      </c>
      <c r="M23" s="7">
        <v>1578155</v>
      </c>
      <c r="N23" s="7">
        <v>1578155</v>
      </c>
      <c r="O23" s="7">
        <v>1578155</v>
      </c>
      <c r="P23" s="7">
        <v>1578155</v>
      </c>
      <c r="Q23" s="7">
        <v>1625015</v>
      </c>
      <c r="R23" s="7">
        <v>2051602</v>
      </c>
      <c r="S23" s="7">
        <v>1578155</v>
      </c>
      <c r="T23" s="32">
        <v>1578155</v>
      </c>
      <c r="U23" s="7">
        <v>1578155</v>
      </c>
      <c r="V23" s="7">
        <v>1578155</v>
      </c>
      <c r="W23" s="7">
        <v>1578155</v>
      </c>
      <c r="X23" s="7">
        <v>1968159</v>
      </c>
      <c r="Y23" s="7">
        <v>1578155</v>
      </c>
      <c r="Z23" s="7">
        <v>2619737</v>
      </c>
      <c r="AA23" s="7">
        <v>1578155</v>
      </c>
      <c r="AB23" s="7">
        <v>1838158</v>
      </c>
      <c r="AC23" s="7">
        <v>1578155</v>
      </c>
      <c r="AE23" s="8">
        <f t="shared" si="0"/>
        <v>3277768</v>
      </c>
      <c r="AF23" s="8">
        <f t="shared" si="1"/>
        <v>1578155</v>
      </c>
      <c r="AM23">
        <f t="shared" si="2"/>
        <v>0</v>
      </c>
      <c r="AP23">
        <f t="shared" si="3"/>
        <v>0</v>
      </c>
      <c r="AQ23">
        <f t="shared" si="4"/>
        <v>0</v>
      </c>
      <c r="AR23" s="33" t="str">
        <f t="shared" si="5"/>
        <v xml:space="preserve"> </v>
      </c>
      <c r="AS23">
        <f t="shared" si="6"/>
        <v>0</v>
      </c>
      <c r="AT23" s="33" t="str">
        <f t="shared" si="7"/>
        <v xml:space="preserve"> </v>
      </c>
      <c r="AU23" s="33" t="str" cm="1">
        <f t="array" ref="AU23">_xlfn.IFS(AO23=0," ",AT23=20%,20%,AT23=25%,25%,AT23&lt;20%,"MV",AT23=21%,"MV",AT23=22%,"MV",AT23=23%,"MV",AT23=24%,MV)</f>
        <v xml:space="preserve"> </v>
      </c>
    </row>
    <row r="24" spans="1:47">
      <c r="A24" s="3">
        <v>5</v>
      </c>
      <c r="B24" s="79" t="s">
        <v>9</v>
      </c>
      <c r="C24" s="80"/>
      <c r="D24" s="7">
        <v>1527017</v>
      </c>
      <c r="E24" s="7">
        <v>1527017</v>
      </c>
      <c r="F24" s="7">
        <v>1527017</v>
      </c>
      <c r="G24" s="7">
        <v>1919450</v>
      </c>
      <c r="H24" s="7">
        <v>1527017</v>
      </c>
      <c r="I24" s="7">
        <v>2283519</v>
      </c>
      <c r="J24" s="7">
        <v>1527017</v>
      </c>
      <c r="K24" s="7">
        <v>1527017</v>
      </c>
      <c r="L24" s="7">
        <v>1527018</v>
      </c>
      <c r="M24" s="7">
        <v>1527017</v>
      </c>
      <c r="N24" s="7">
        <v>1527017</v>
      </c>
      <c r="O24" s="7">
        <v>1527017</v>
      </c>
      <c r="P24" s="7">
        <v>1527017</v>
      </c>
      <c r="Q24" s="7">
        <v>1625015</v>
      </c>
      <c r="R24" s="7">
        <v>1985121</v>
      </c>
      <c r="S24" s="7">
        <v>1527017</v>
      </c>
      <c r="T24" s="32">
        <v>1527017</v>
      </c>
      <c r="U24" s="7">
        <v>1527017</v>
      </c>
      <c r="V24" s="7">
        <v>1527017</v>
      </c>
      <c r="W24" s="7">
        <v>1527017</v>
      </c>
      <c r="X24" s="7">
        <v>1917020</v>
      </c>
      <c r="Y24" s="7">
        <v>1527017</v>
      </c>
      <c r="Z24" s="7">
        <v>2534846</v>
      </c>
      <c r="AA24" s="7">
        <v>1527017</v>
      </c>
      <c r="AB24" s="7">
        <v>1787019</v>
      </c>
      <c r="AC24" s="7">
        <v>1527017</v>
      </c>
      <c r="AE24" s="8">
        <f t="shared" si="0"/>
        <v>2534846</v>
      </c>
      <c r="AF24" s="8">
        <f t="shared" si="1"/>
        <v>1527017</v>
      </c>
      <c r="AM24">
        <f t="shared" si="2"/>
        <v>0</v>
      </c>
      <c r="AP24">
        <f t="shared" si="3"/>
        <v>0</v>
      </c>
      <c r="AQ24">
        <f t="shared" si="4"/>
        <v>0</v>
      </c>
      <c r="AR24" s="33" t="str">
        <f t="shared" si="5"/>
        <v xml:space="preserve"> </v>
      </c>
      <c r="AS24">
        <f t="shared" si="6"/>
        <v>0</v>
      </c>
      <c r="AT24" s="33" t="str">
        <f t="shared" si="7"/>
        <v xml:space="preserve"> </v>
      </c>
      <c r="AU24" s="33" t="str" cm="1">
        <f t="array" ref="AU24">_xlfn.IFS(AO24=0," ",AT24=20%,20%,AT24=25%,25%,AT24&lt;20%,"MV",AT24=21%,"MV",AT24=22%,"MV",AT24=23%,"MV",AT24=24%,MV)</f>
        <v xml:space="preserve"> </v>
      </c>
    </row>
    <row r="25" spans="1:47">
      <c r="A25" s="3">
        <v>6</v>
      </c>
      <c r="B25" s="79" t="s">
        <v>10</v>
      </c>
      <c r="C25" s="80"/>
      <c r="D25" s="7">
        <v>1527017</v>
      </c>
      <c r="E25" s="7">
        <v>1527017</v>
      </c>
      <c r="F25" s="7">
        <v>1527017</v>
      </c>
      <c r="G25" s="7">
        <v>1934557</v>
      </c>
      <c r="H25" s="7">
        <v>1527017</v>
      </c>
      <c r="I25" s="7">
        <v>2478563</v>
      </c>
      <c r="J25" s="7">
        <v>1527017</v>
      </c>
      <c r="K25" s="7">
        <v>1527017</v>
      </c>
      <c r="L25" s="7">
        <v>1527018</v>
      </c>
      <c r="M25" s="7">
        <v>1527017</v>
      </c>
      <c r="N25" s="7">
        <v>1527017</v>
      </c>
      <c r="O25" s="7">
        <v>1527017</v>
      </c>
      <c r="P25" s="7">
        <v>1527017</v>
      </c>
      <c r="Q25" s="7">
        <v>1950018</v>
      </c>
      <c r="R25" s="7">
        <v>1985121</v>
      </c>
      <c r="S25" s="7">
        <v>1527017</v>
      </c>
      <c r="T25" s="32">
        <v>1527017</v>
      </c>
      <c r="U25" s="7">
        <v>1527017</v>
      </c>
      <c r="V25" s="7">
        <v>1527017</v>
      </c>
      <c r="W25" s="7">
        <v>1527017</v>
      </c>
      <c r="X25" s="7">
        <v>1917020</v>
      </c>
      <c r="Y25" s="7">
        <v>1527017</v>
      </c>
      <c r="Z25" s="7">
        <v>2534846</v>
      </c>
      <c r="AA25" s="7">
        <v>1527017</v>
      </c>
      <c r="AB25" s="7">
        <v>1787019</v>
      </c>
      <c r="AC25" s="7">
        <v>1527017</v>
      </c>
      <c r="AE25" s="8">
        <f t="shared" si="0"/>
        <v>2534846</v>
      </c>
      <c r="AF25" s="8">
        <f t="shared" si="1"/>
        <v>1527017</v>
      </c>
      <c r="AM25">
        <f t="shared" si="2"/>
        <v>0</v>
      </c>
      <c r="AP25">
        <f t="shared" si="3"/>
        <v>0</v>
      </c>
      <c r="AQ25">
        <f t="shared" si="4"/>
        <v>0</v>
      </c>
      <c r="AR25" s="33" t="str">
        <f t="shared" si="5"/>
        <v xml:space="preserve"> </v>
      </c>
      <c r="AS25">
        <f t="shared" si="6"/>
        <v>0</v>
      </c>
      <c r="AT25" s="33" t="str">
        <f t="shared" si="7"/>
        <v xml:space="preserve"> </v>
      </c>
      <c r="AU25" s="33" t="str" cm="1">
        <f t="array" ref="AU25">_xlfn.IFS(AO25=0," ",AT25=20%,20%,AT25=25%,25%,AT25&lt;20%,"MV",AT25=21%,"MV",AT25=22%,"MV",AT25=23%,"MV",AT25=24%,MV)</f>
        <v xml:space="preserve"> </v>
      </c>
    </row>
    <row r="26" spans="1:47">
      <c r="A26" s="3">
        <v>7</v>
      </c>
      <c r="B26" s="79" t="s">
        <v>11</v>
      </c>
      <c r="C26" s="80"/>
      <c r="D26" s="7">
        <v>1527017</v>
      </c>
      <c r="E26" s="7">
        <v>1527017</v>
      </c>
      <c r="F26" s="7">
        <v>1527017</v>
      </c>
      <c r="G26" s="7">
        <v>1850186</v>
      </c>
      <c r="H26" s="7">
        <v>1527017</v>
      </c>
      <c r="I26" s="7">
        <v>2173634</v>
      </c>
      <c r="J26" s="7">
        <v>1527017</v>
      </c>
      <c r="K26" s="7">
        <v>1527017</v>
      </c>
      <c r="L26" s="7">
        <v>1527018</v>
      </c>
      <c r="M26" s="7">
        <v>1527017</v>
      </c>
      <c r="N26" s="7">
        <v>1527017</v>
      </c>
      <c r="O26" s="7">
        <v>1527017</v>
      </c>
      <c r="P26" s="7">
        <v>1527017</v>
      </c>
      <c r="Q26" s="7">
        <v>1885017</v>
      </c>
      <c r="R26" s="7">
        <v>1985121</v>
      </c>
      <c r="S26" s="7">
        <v>1527017</v>
      </c>
      <c r="T26" s="32">
        <v>1527017</v>
      </c>
      <c r="U26" s="7">
        <v>1527017</v>
      </c>
      <c r="V26" s="7">
        <v>1527017</v>
      </c>
      <c r="W26" s="7">
        <v>1527017</v>
      </c>
      <c r="X26" s="7">
        <v>1917020</v>
      </c>
      <c r="Y26" s="7">
        <v>1527017</v>
      </c>
      <c r="Z26" s="7">
        <v>2534846</v>
      </c>
      <c r="AA26" s="7">
        <v>1527017</v>
      </c>
      <c r="AB26" s="7">
        <v>1787019</v>
      </c>
      <c r="AC26" s="7">
        <v>1527017</v>
      </c>
      <c r="AE26" s="8">
        <f t="shared" si="0"/>
        <v>2534846</v>
      </c>
      <c r="AF26" s="8">
        <f t="shared" si="1"/>
        <v>1527017</v>
      </c>
      <c r="AM26">
        <f t="shared" si="2"/>
        <v>0</v>
      </c>
      <c r="AP26">
        <f t="shared" si="3"/>
        <v>0</v>
      </c>
      <c r="AQ26">
        <f t="shared" si="4"/>
        <v>0</v>
      </c>
      <c r="AR26" s="33" t="str">
        <f t="shared" si="5"/>
        <v xml:space="preserve"> </v>
      </c>
      <c r="AS26">
        <f t="shared" si="6"/>
        <v>0</v>
      </c>
      <c r="AT26" s="33" t="str">
        <f t="shared" si="7"/>
        <v xml:space="preserve"> </v>
      </c>
      <c r="AU26" s="33" t="str" cm="1">
        <f t="array" ref="AU26">_xlfn.IFS(AO26=0," ",AT26=20%,20%,AT26=25%,25%,AT26&lt;20%,"MV",AT26=21%,"MV",AT26=22%,"MV",AT26=23%,"MV",AT26=24%,MV)</f>
        <v xml:space="preserve"> </v>
      </c>
    </row>
    <row r="27" spans="1:47">
      <c r="A27" s="3">
        <v>8</v>
      </c>
      <c r="B27" s="79" t="s">
        <v>12</v>
      </c>
      <c r="C27" s="80"/>
      <c r="D27" s="7">
        <v>1527017</v>
      </c>
      <c r="E27" s="7">
        <v>1527017</v>
      </c>
      <c r="F27" s="7">
        <v>1527017</v>
      </c>
      <c r="G27" s="7">
        <v>2041143</v>
      </c>
      <c r="H27" s="7">
        <v>1527017</v>
      </c>
      <c r="I27" s="7">
        <v>2478563</v>
      </c>
      <c r="J27" s="7">
        <v>1527017</v>
      </c>
      <c r="K27" s="7">
        <v>1527017</v>
      </c>
      <c r="L27" s="7">
        <v>1527018</v>
      </c>
      <c r="M27" s="7">
        <v>1527017</v>
      </c>
      <c r="N27" s="7">
        <v>1527017</v>
      </c>
      <c r="O27" s="7">
        <v>1527017</v>
      </c>
      <c r="P27" s="7">
        <v>1527017</v>
      </c>
      <c r="Q27" s="7">
        <v>1963018</v>
      </c>
      <c r="R27" s="7">
        <v>1985121</v>
      </c>
      <c r="S27" s="7">
        <v>1527017</v>
      </c>
      <c r="T27" s="32">
        <v>1527017</v>
      </c>
      <c r="U27" s="7">
        <v>1527017</v>
      </c>
      <c r="V27" s="7">
        <v>1527017</v>
      </c>
      <c r="W27" s="7">
        <v>1527017</v>
      </c>
      <c r="X27" s="7">
        <v>1917020</v>
      </c>
      <c r="Y27" s="7">
        <v>1527017</v>
      </c>
      <c r="Z27" s="7">
        <v>2534846</v>
      </c>
      <c r="AA27" s="7">
        <v>1527017</v>
      </c>
      <c r="AB27" s="7">
        <v>1787019</v>
      </c>
      <c r="AC27" s="7">
        <v>1527017</v>
      </c>
      <c r="AE27" s="8">
        <f t="shared" si="0"/>
        <v>2534846</v>
      </c>
      <c r="AF27" s="8">
        <f t="shared" si="1"/>
        <v>1527017</v>
      </c>
      <c r="AM27">
        <f t="shared" si="2"/>
        <v>0</v>
      </c>
      <c r="AP27">
        <f t="shared" si="3"/>
        <v>0</v>
      </c>
      <c r="AQ27">
        <f t="shared" si="4"/>
        <v>0</v>
      </c>
      <c r="AR27" s="33" t="str">
        <f t="shared" si="5"/>
        <v xml:space="preserve"> </v>
      </c>
      <c r="AS27">
        <f t="shared" si="6"/>
        <v>0</v>
      </c>
      <c r="AT27" s="33" t="str">
        <f t="shared" si="7"/>
        <v xml:space="preserve"> </v>
      </c>
      <c r="AU27" s="33" t="str" cm="1">
        <f t="array" ref="AU27">_xlfn.IFS(AO27=0," ",AT27=20%,20%,AT27=25%,25%,AT27&lt;20%,"MV",AT27=21%,"MV",AT27=22%,"MV",AT27=23%,"MV",AT27=24%,MV)</f>
        <v xml:space="preserve"> </v>
      </c>
    </row>
    <row r="28" spans="1:47">
      <c r="A28" s="3">
        <v>9</v>
      </c>
      <c r="B28" s="79" t="s">
        <v>13</v>
      </c>
      <c r="C28" s="80"/>
      <c r="D28" s="7">
        <v>1500286</v>
      </c>
      <c r="E28" s="7">
        <v>1500286</v>
      </c>
      <c r="F28" s="7">
        <v>1500286</v>
      </c>
      <c r="G28" s="7">
        <v>1985113</v>
      </c>
      <c r="H28" s="7">
        <v>1500286</v>
      </c>
      <c r="I28" s="7">
        <v>3242435</v>
      </c>
      <c r="J28" s="7">
        <v>1500286</v>
      </c>
      <c r="K28" s="7">
        <v>1500286</v>
      </c>
      <c r="L28" s="7">
        <v>1527018</v>
      </c>
      <c r="M28" s="7">
        <v>1500286</v>
      </c>
      <c r="N28" s="7">
        <v>1500286</v>
      </c>
      <c r="O28" s="7">
        <v>1500286</v>
      </c>
      <c r="P28" s="7">
        <v>1500286</v>
      </c>
      <c r="Q28" s="7">
        <v>2340022</v>
      </c>
      <c r="R28" s="7">
        <v>1950371</v>
      </c>
      <c r="S28" s="7">
        <v>1500286</v>
      </c>
      <c r="T28" s="32">
        <v>1500286</v>
      </c>
      <c r="U28" s="7">
        <v>1500286</v>
      </c>
      <c r="V28" s="7">
        <v>1500286</v>
      </c>
      <c r="W28" s="7">
        <v>1500286</v>
      </c>
      <c r="X28" s="7">
        <v>1890289</v>
      </c>
      <c r="Y28" s="7">
        <v>1500286</v>
      </c>
      <c r="Z28" s="7">
        <v>2490473</v>
      </c>
      <c r="AA28" s="7">
        <v>1500286</v>
      </c>
      <c r="AB28" s="7">
        <v>1760288</v>
      </c>
      <c r="AC28" s="7">
        <v>1500286</v>
      </c>
      <c r="AE28" s="8">
        <f t="shared" si="0"/>
        <v>3242435</v>
      </c>
      <c r="AF28" s="8">
        <f t="shared" si="1"/>
        <v>1500286</v>
      </c>
      <c r="AM28">
        <f t="shared" si="2"/>
        <v>0</v>
      </c>
      <c r="AP28">
        <f t="shared" si="3"/>
        <v>0</v>
      </c>
      <c r="AQ28">
        <f t="shared" si="4"/>
        <v>0</v>
      </c>
      <c r="AR28" s="33" t="str">
        <f t="shared" si="5"/>
        <v xml:space="preserve"> </v>
      </c>
      <c r="AS28">
        <f t="shared" si="6"/>
        <v>0</v>
      </c>
      <c r="AT28" s="33" t="str">
        <f t="shared" si="7"/>
        <v xml:space="preserve"> </v>
      </c>
      <c r="AU28" s="33" t="str" cm="1">
        <f t="array" ref="AU28">_xlfn.IFS(AO28=0," ",AT28=20%,20%,AT28=25%,25%,AT28&lt;20%,"MV",AT28=21%,"MV",AT28=22%,"MV",AT28=23%,"MV",AT28=24%,MV)</f>
        <v xml:space="preserve"> </v>
      </c>
    </row>
    <row r="29" spans="1:47" ht="15.6">
      <c r="A29" s="81" t="s">
        <v>20</v>
      </c>
      <c r="B29" s="81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2"/>
      <c r="U29" s="7"/>
      <c r="V29" s="7"/>
      <c r="W29" s="7"/>
      <c r="X29" s="7"/>
      <c r="Y29" s="7"/>
      <c r="Z29" s="7"/>
      <c r="AA29" s="7"/>
      <c r="AB29" s="7"/>
      <c r="AC29" s="7"/>
      <c r="AM29">
        <f t="shared" si="2"/>
        <v>0</v>
      </c>
      <c r="AP29">
        <f t="shared" si="3"/>
        <v>0</v>
      </c>
      <c r="AQ29">
        <f t="shared" si="4"/>
        <v>0</v>
      </c>
      <c r="AR29" s="33" t="str">
        <f t="shared" si="5"/>
        <v xml:space="preserve"> </v>
      </c>
      <c r="AS29">
        <f t="shared" si="6"/>
        <v>0</v>
      </c>
      <c r="AT29" s="33" t="str">
        <f t="shared" si="7"/>
        <v xml:space="preserve"> </v>
      </c>
      <c r="AU29" s="33" t="str" cm="1">
        <f t="array" ref="AU29">_xlfn.IFS(AO29=0," ",AT29=20%,20%,AT29=25%,25%,AT29&lt;20%,"MV",AT29=21%,"MV",AT29=22%,"MV",AT29=23%,"MV",AT29=24%,MV)</f>
        <v xml:space="preserve"> </v>
      </c>
    </row>
    <row r="30" spans="1:47">
      <c r="A30" s="3">
        <v>1</v>
      </c>
      <c r="B30" s="1" t="s">
        <v>21</v>
      </c>
      <c r="C30" s="11" t="s">
        <v>367</v>
      </c>
      <c r="D30" s="7">
        <v>12232</v>
      </c>
      <c r="E30" s="7">
        <v>20293</v>
      </c>
      <c r="F30" s="7">
        <v>14770</v>
      </c>
      <c r="G30" s="7">
        <v>18369</v>
      </c>
      <c r="H30" s="7">
        <v>12377</v>
      </c>
      <c r="I30" s="7">
        <v>18861</v>
      </c>
      <c r="J30" s="7">
        <v>19037</v>
      </c>
      <c r="K30" s="7">
        <v>66611</v>
      </c>
      <c r="L30" s="7">
        <v>20274</v>
      </c>
      <c r="M30" s="7">
        <v>10106</v>
      </c>
      <c r="N30" s="7">
        <v>18913</v>
      </c>
      <c r="O30" s="7">
        <v>18580</v>
      </c>
      <c r="P30" s="7">
        <v>20090</v>
      </c>
      <c r="Q30" s="7">
        <v>15699</v>
      </c>
      <c r="R30" s="7">
        <v>20274</v>
      </c>
      <c r="S30" s="7">
        <v>17111</v>
      </c>
      <c r="T30" s="32">
        <v>14760</v>
      </c>
      <c r="U30" s="7">
        <v>13235</v>
      </c>
      <c r="V30" s="7">
        <v>25743</v>
      </c>
      <c r="W30" s="7">
        <v>13884</v>
      </c>
      <c r="X30" s="7">
        <v>12980</v>
      </c>
      <c r="Y30" s="7">
        <v>17675</v>
      </c>
      <c r="Z30" s="7">
        <v>19532</v>
      </c>
      <c r="AA30" s="7">
        <v>26701</v>
      </c>
      <c r="AB30" s="7">
        <v>19539</v>
      </c>
      <c r="AC30" s="7">
        <v>19994</v>
      </c>
      <c r="AE30" s="8">
        <f t="shared" si="0"/>
        <v>66611</v>
      </c>
      <c r="AF30" s="8">
        <f t="shared" si="1"/>
        <v>10106</v>
      </c>
      <c r="AG30" s="19">
        <f>AF30-(AF30*$AG$3)</f>
        <v>8084.8</v>
      </c>
      <c r="AH30" s="19">
        <f>AF30-(AF30*$AH$3)</f>
        <v>7579.5</v>
      </c>
      <c r="AM30">
        <f t="shared" si="2"/>
        <v>0</v>
      </c>
      <c r="AP30">
        <f t="shared" si="3"/>
        <v>0</v>
      </c>
      <c r="AQ30">
        <f t="shared" si="4"/>
        <v>0</v>
      </c>
      <c r="AR30" s="33" t="str">
        <f t="shared" si="5"/>
        <v xml:space="preserve"> </v>
      </c>
      <c r="AS30">
        <f t="shared" si="6"/>
        <v>0</v>
      </c>
      <c r="AT30" s="33" t="str">
        <f t="shared" si="7"/>
        <v xml:space="preserve"> </v>
      </c>
      <c r="AU30" s="33" t="str" cm="1">
        <f t="array" ref="AU30">_xlfn.IFS(AO30=0," ",AT30=20%,20%,AT30=25%,25%,AT30&lt;20%,"MV",AT30=21%,"MV",AT30=22%,"MV",AT30=23%,"MV",AT30=24%,MV)</f>
        <v xml:space="preserve"> </v>
      </c>
    </row>
    <row r="31" spans="1:47">
      <c r="A31" s="3">
        <v>2</v>
      </c>
      <c r="B31" s="1" t="s">
        <v>22</v>
      </c>
      <c r="C31" s="2" t="s">
        <v>367</v>
      </c>
      <c r="D31" s="7">
        <v>3568</v>
      </c>
      <c r="E31" s="7">
        <v>5041</v>
      </c>
      <c r="F31" s="7">
        <v>4403</v>
      </c>
      <c r="G31" s="7">
        <v>4183</v>
      </c>
      <c r="H31" s="7">
        <v>3526</v>
      </c>
      <c r="I31" s="7">
        <v>5546</v>
      </c>
      <c r="J31" s="7">
        <v>4573</v>
      </c>
      <c r="K31" s="7">
        <v>12161</v>
      </c>
      <c r="L31" s="7">
        <v>4636</v>
      </c>
      <c r="M31" s="7">
        <v>2795</v>
      </c>
      <c r="N31" s="7">
        <v>4573</v>
      </c>
      <c r="O31" s="7">
        <v>5463</v>
      </c>
      <c r="P31" s="7">
        <v>5279</v>
      </c>
      <c r="Q31" s="7">
        <v>4821</v>
      </c>
      <c r="R31" s="7">
        <v>4636</v>
      </c>
      <c r="S31" s="7">
        <v>5473</v>
      </c>
      <c r="T31" s="32">
        <v>4341</v>
      </c>
      <c r="U31" s="7">
        <v>3824</v>
      </c>
      <c r="V31" s="7">
        <v>6988</v>
      </c>
      <c r="W31" s="7">
        <v>3819</v>
      </c>
      <c r="X31" s="7">
        <v>3709</v>
      </c>
      <c r="Y31" s="7">
        <v>4486</v>
      </c>
      <c r="Z31" s="7">
        <v>5736</v>
      </c>
      <c r="AA31" s="7">
        <v>7170</v>
      </c>
      <c r="AB31" s="7">
        <v>5745</v>
      </c>
      <c r="AC31" s="7">
        <v>5285</v>
      </c>
      <c r="AE31" s="8">
        <f t="shared" si="0"/>
        <v>12161</v>
      </c>
      <c r="AF31" s="8">
        <f t="shared" si="1"/>
        <v>2795</v>
      </c>
      <c r="AG31" s="19">
        <f t="shared" ref="AG31:AG94" si="8">AF31-(AF31*$AG$3)</f>
        <v>2236</v>
      </c>
      <c r="AH31" s="19">
        <f t="shared" ref="AH31:AH94" si="9">AF31-(AF31*$AH$3)</f>
        <v>2096.25</v>
      </c>
      <c r="AM31">
        <f t="shared" si="2"/>
        <v>0</v>
      </c>
      <c r="AP31">
        <f t="shared" si="3"/>
        <v>0</v>
      </c>
      <c r="AQ31">
        <f t="shared" si="4"/>
        <v>0</v>
      </c>
      <c r="AR31" s="33" t="str">
        <f t="shared" si="5"/>
        <v xml:space="preserve"> </v>
      </c>
      <c r="AS31">
        <f t="shared" si="6"/>
        <v>0</v>
      </c>
      <c r="AT31" s="33" t="str">
        <f t="shared" si="7"/>
        <v xml:space="preserve"> </v>
      </c>
      <c r="AU31" s="33" t="str" cm="1">
        <f t="array" ref="AU31">_xlfn.IFS(AO31=0," ",AT31=20%,20%,AT31=25%,25%,AT31&lt;20%,"MV",AT31=21%,"MV",AT31=22%,"MV",AT31=23%,"MV",AT31=24%,MV)</f>
        <v xml:space="preserve"> </v>
      </c>
    </row>
    <row r="32" spans="1:47">
      <c r="A32" s="3">
        <v>3</v>
      </c>
      <c r="B32" s="1" t="s">
        <v>23</v>
      </c>
      <c r="C32" s="2" t="s">
        <v>367</v>
      </c>
      <c r="D32" s="7">
        <v>10895</v>
      </c>
      <c r="E32" s="7">
        <v>9348</v>
      </c>
      <c r="F32" s="7">
        <v>9819</v>
      </c>
      <c r="G32" s="7">
        <v>6496</v>
      </c>
      <c r="H32" s="7">
        <v>11025</v>
      </c>
      <c r="I32" s="7">
        <v>12691</v>
      </c>
      <c r="J32" s="7">
        <v>13251</v>
      </c>
      <c r="K32" s="7">
        <v>17355</v>
      </c>
      <c r="L32" s="7">
        <v>7356</v>
      </c>
      <c r="M32" s="7">
        <v>6119</v>
      </c>
      <c r="N32" s="7">
        <v>9890</v>
      </c>
      <c r="O32" s="7">
        <v>12501</v>
      </c>
      <c r="P32" s="7">
        <v>9826</v>
      </c>
      <c r="Q32" s="7">
        <v>11126</v>
      </c>
      <c r="R32" s="7">
        <v>9241</v>
      </c>
      <c r="S32" s="7">
        <v>14828</v>
      </c>
      <c r="T32" s="32">
        <v>9931</v>
      </c>
      <c r="U32" s="7">
        <v>7044</v>
      </c>
      <c r="V32" s="7">
        <v>10248</v>
      </c>
      <c r="W32" s="7">
        <v>6620</v>
      </c>
      <c r="X32" s="7">
        <v>8901</v>
      </c>
      <c r="Y32" s="7">
        <v>10991</v>
      </c>
      <c r="Z32" s="7">
        <v>13178</v>
      </c>
      <c r="AA32" s="7">
        <v>16688</v>
      </c>
      <c r="AB32" s="7">
        <v>13146</v>
      </c>
      <c r="AC32" s="7">
        <v>10976</v>
      </c>
      <c r="AE32" s="8">
        <f t="shared" si="0"/>
        <v>17355</v>
      </c>
      <c r="AF32" s="8">
        <f t="shared" si="1"/>
        <v>6119</v>
      </c>
      <c r="AG32" s="19">
        <f t="shared" si="8"/>
        <v>4895.2</v>
      </c>
      <c r="AH32" s="19">
        <f t="shared" si="9"/>
        <v>4589.25</v>
      </c>
      <c r="AK32">
        <v>5</v>
      </c>
      <c r="AL32" s="24">
        <v>5</v>
      </c>
      <c r="AM32">
        <f t="shared" si="2"/>
        <v>0</v>
      </c>
      <c r="AO32" s="28">
        <v>4895.2</v>
      </c>
      <c r="AP32">
        <f t="shared" si="3"/>
        <v>9931</v>
      </c>
      <c r="AQ32">
        <f t="shared" si="4"/>
        <v>5035.8</v>
      </c>
      <c r="AR32" s="33">
        <f t="shared" si="5"/>
        <v>0.50707884402376402</v>
      </c>
      <c r="AS32">
        <f t="shared" si="6"/>
        <v>24476</v>
      </c>
      <c r="AT32" s="33">
        <f t="shared" si="7"/>
        <v>0.2</v>
      </c>
      <c r="AU32" s="33" cm="1">
        <f t="array" ref="AU32">_xlfn.IFS(AO32=0," ",AT32=20%,20%,AT32=25%,25%,AT32&lt;20%,"MV",AT32=21%,"MV",AT32=22%,"MV",AT32=23%,"MV",AT32=24%,MV)</f>
        <v>0.2</v>
      </c>
    </row>
    <row r="33" spans="1:47">
      <c r="A33" s="3">
        <v>4</v>
      </c>
      <c r="B33" s="1" t="s">
        <v>24</v>
      </c>
      <c r="C33" s="2" t="s">
        <v>367</v>
      </c>
      <c r="D33" s="7">
        <v>11892</v>
      </c>
      <c r="E33" s="7">
        <v>9432</v>
      </c>
      <c r="F33" s="7">
        <v>10141</v>
      </c>
      <c r="G33" s="7">
        <v>6496</v>
      </c>
      <c r="H33" s="7">
        <v>11752</v>
      </c>
      <c r="I33" s="7">
        <v>13687</v>
      </c>
      <c r="J33" s="7">
        <v>12820</v>
      </c>
      <c r="K33" s="7">
        <v>18521</v>
      </c>
      <c r="L33" s="7">
        <v>7540</v>
      </c>
      <c r="M33" s="7">
        <v>5562</v>
      </c>
      <c r="N33" s="7">
        <v>13227</v>
      </c>
      <c r="O33" s="7">
        <v>13483</v>
      </c>
      <c r="P33" s="7">
        <v>7088</v>
      </c>
      <c r="Q33" s="7">
        <v>11620</v>
      </c>
      <c r="R33" s="7">
        <v>9432</v>
      </c>
      <c r="S33" s="7">
        <v>15710</v>
      </c>
      <c r="T33" s="32">
        <v>10711</v>
      </c>
      <c r="U33" s="7">
        <v>7356</v>
      </c>
      <c r="V33" s="7">
        <v>12358</v>
      </c>
      <c r="W33" s="7">
        <v>6620</v>
      </c>
      <c r="X33" s="7">
        <v>9271</v>
      </c>
      <c r="Y33" s="7">
        <v>11521</v>
      </c>
      <c r="Z33" s="7">
        <v>14167</v>
      </c>
      <c r="AA33" s="7">
        <v>10879</v>
      </c>
      <c r="AB33" s="7">
        <v>14179</v>
      </c>
      <c r="AC33" s="7">
        <v>11126</v>
      </c>
      <c r="AE33" s="8">
        <f t="shared" si="0"/>
        <v>18521</v>
      </c>
      <c r="AF33" s="8">
        <f t="shared" si="1"/>
        <v>5562</v>
      </c>
      <c r="AG33" s="19">
        <f t="shared" si="8"/>
        <v>4449.6000000000004</v>
      </c>
      <c r="AH33" s="19">
        <f t="shared" si="9"/>
        <v>4171.5</v>
      </c>
      <c r="AM33">
        <f t="shared" si="2"/>
        <v>0</v>
      </c>
      <c r="AP33">
        <f t="shared" si="3"/>
        <v>0</v>
      </c>
      <c r="AQ33">
        <f t="shared" si="4"/>
        <v>0</v>
      </c>
      <c r="AR33" s="33" t="str">
        <f t="shared" si="5"/>
        <v xml:space="preserve"> </v>
      </c>
      <c r="AS33">
        <f t="shared" si="6"/>
        <v>0</v>
      </c>
      <c r="AT33" s="33" t="str">
        <f t="shared" si="7"/>
        <v xml:space="preserve"> </v>
      </c>
      <c r="AU33" s="33" t="str" cm="1">
        <f t="array" ref="AU33">_xlfn.IFS(AO33=0," ",AT33=20%,20%,AT33=25%,25%,AT33&lt;20%,"MV",AT33=21%,"MV",AT33=22%,"MV",AT33=23%,"MV",AT33=24%,MV)</f>
        <v xml:space="preserve"> </v>
      </c>
    </row>
    <row r="34" spans="1:47">
      <c r="A34" s="3">
        <v>5</v>
      </c>
      <c r="B34" s="1" t="s">
        <v>25</v>
      </c>
      <c r="C34" s="2" t="s">
        <v>367</v>
      </c>
      <c r="D34" s="7">
        <v>4789</v>
      </c>
      <c r="E34" s="7">
        <v>3074</v>
      </c>
      <c r="F34" s="7">
        <v>3123</v>
      </c>
      <c r="G34" s="7">
        <v>2533</v>
      </c>
      <c r="H34" s="7">
        <v>4847</v>
      </c>
      <c r="I34" s="7">
        <v>3936</v>
      </c>
      <c r="J34" s="7">
        <v>3856</v>
      </c>
      <c r="K34" s="7">
        <v>6135</v>
      </c>
      <c r="L34" s="7">
        <v>2101</v>
      </c>
      <c r="M34" s="7">
        <v>3153</v>
      </c>
      <c r="N34" s="7">
        <v>3461</v>
      </c>
      <c r="O34" s="7">
        <v>3878</v>
      </c>
      <c r="P34" s="7">
        <v>2291</v>
      </c>
      <c r="Q34" s="7">
        <v>4821</v>
      </c>
      <c r="R34" s="7">
        <v>2556</v>
      </c>
      <c r="S34" s="7">
        <v>8298</v>
      </c>
      <c r="T34" s="32">
        <v>3081</v>
      </c>
      <c r="U34" s="7">
        <v>2686</v>
      </c>
      <c r="V34" s="7">
        <v>3832</v>
      </c>
      <c r="W34" s="7">
        <v>2017</v>
      </c>
      <c r="X34" s="7">
        <v>3153</v>
      </c>
      <c r="Y34" s="7">
        <v>4431</v>
      </c>
      <c r="Z34" s="7">
        <v>4079</v>
      </c>
      <c r="AA34" s="7">
        <v>4079</v>
      </c>
      <c r="AB34" s="7">
        <v>4078</v>
      </c>
      <c r="AC34" s="7">
        <v>2744</v>
      </c>
      <c r="AE34" s="8">
        <f t="shared" si="0"/>
        <v>8298</v>
      </c>
      <c r="AF34" s="8">
        <f t="shared" si="1"/>
        <v>2017</v>
      </c>
      <c r="AG34" s="19">
        <f t="shared" si="8"/>
        <v>1613.6</v>
      </c>
      <c r="AH34" s="19">
        <f t="shared" si="9"/>
        <v>1512.75</v>
      </c>
      <c r="AM34">
        <f t="shared" si="2"/>
        <v>0</v>
      </c>
      <c r="AP34">
        <f t="shared" si="3"/>
        <v>0</v>
      </c>
      <c r="AQ34">
        <f t="shared" si="4"/>
        <v>0</v>
      </c>
      <c r="AR34" s="33" t="str">
        <f t="shared" si="5"/>
        <v xml:space="preserve"> </v>
      </c>
      <c r="AS34">
        <f t="shared" si="6"/>
        <v>0</v>
      </c>
      <c r="AT34" s="33" t="str">
        <f t="shared" si="7"/>
        <v xml:space="preserve"> </v>
      </c>
      <c r="AU34" s="33" t="str" cm="1">
        <f t="array" ref="AU34">_xlfn.IFS(AO34=0," ",AT34=20%,20%,AT34=25%,25%,AT34&lt;20%,"MV",AT34=21%,"MV",AT34=22%,"MV",AT34=23%,"MV",AT34=24%,MV)</f>
        <v xml:space="preserve"> </v>
      </c>
    </row>
    <row r="35" spans="1:47">
      <c r="A35" s="3">
        <v>6</v>
      </c>
      <c r="B35" s="1" t="s">
        <v>26</v>
      </c>
      <c r="C35" s="2" t="s">
        <v>367</v>
      </c>
      <c r="D35" s="7">
        <v>4655</v>
      </c>
      <c r="E35" s="7">
        <v>3863</v>
      </c>
      <c r="F35" s="7">
        <v>3123</v>
      </c>
      <c r="G35" s="7">
        <v>2533</v>
      </c>
      <c r="H35" s="7">
        <v>4600</v>
      </c>
      <c r="I35" s="7">
        <v>4833</v>
      </c>
      <c r="J35" s="7">
        <v>3819</v>
      </c>
      <c r="K35" s="7">
        <v>6548</v>
      </c>
      <c r="L35" s="7">
        <v>1978</v>
      </c>
      <c r="M35" s="7">
        <v>2321</v>
      </c>
      <c r="N35" s="7">
        <v>3584</v>
      </c>
      <c r="O35" s="7">
        <v>4761</v>
      </c>
      <c r="P35" s="7">
        <v>5133</v>
      </c>
      <c r="Q35" s="7">
        <v>4450</v>
      </c>
      <c r="R35" s="7">
        <v>2556</v>
      </c>
      <c r="S35" s="7">
        <v>4384</v>
      </c>
      <c r="T35" s="32">
        <v>3782</v>
      </c>
      <c r="U35" s="7">
        <v>2870</v>
      </c>
      <c r="V35" s="7">
        <v>3832</v>
      </c>
      <c r="W35" s="7">
        <v>3236</v>
      </c>
      <c r="X35" s="7">
        <v>3153</v>
      </c>
      <c r="Y35" s="7">
        <v>4335</v>
      </c>
      <c r="Z35" s="7">
        <v>4994</v>
      </c>
      <c r="AA35" s="7">
        <v>3832</v>
      </c>
      <c r="AB35" s="7">
        <v>5007</v>
      </c>
      <c r="AC35" s="7">
        <v>3090</v>
      </c>
      <c r="AE35" s="8">
        <f t="shared" si="0"/>
        <v>6548</v>
      </c>
      <c r="AF35" s="8">
        <f t="shared" si="1"/>
        <v>1978</v>
      </c>
      <c r="AG35" s="19">
        <f t="shared" si="8"/>
        <v>1582.4</v>
      </c>
      <c r="AH35" s="19">
        <f t="shared" si="9"/>
        <v>1483.5</v>
      </c>
      <c r="AM35">
        <f t="shared" si="2"/>
        <v>0</v>
      </c>
      <c r="AP35">
        <f t="shared" si="3"/>
        <v>0</v>
      </c>
      <c r="AQ35">
        <f t="shared" si="4"/>
        <v>0</v>
      </c>
      <c r="AR35" s="33" t="str">
        <f t="shared" si="5"/>
        <v xml:space="preserve"> </v>
      </c>
      <c r="AS35">
        <f t="shared" si="6"/>
        <v>0</v>
      </c>
      <c r="AT35" s="33" t="str">
        <f t="shared" si="7"/>
        <v xml:space="preserve"> </v>
      </c>
      <c r="AU35" s="33" t="str" cm="1">
        <f t="array" ref="AU35">_xlfn.IFS(AO35=0," ",AT35=20%,20%,AT35=25%,25%,AT35&lt;20%,"MV",AT35=21%,"MV",AT35=22%,"MV",AT35=23%,"MV",AT35=24%,MV)</f>
        <v xml:space="preserve"> </v>
      </c>
    </row>
    <row r="36" spans="1:47">
      <c r="A36" s="3">
        <v>7</v>
      </c>
      <c r="B36" s="1" t="s">
        <v>27</v>
      </c>
      <c r="C36" s="2" t="s">
        <v>367</v>
      </c>
      <c r="D36" s="7">
        <v>4367</v>
      </c>
      <c r="E36" s="7">
        <v>4636</v>
      </c>
      <c r="F36" s="7">
        <v>3672</v>
      </c>
      <c r="G36" s="7">
        <v>3987</v>
      </c>
      <c r="H36" s="7">
        <v>4419</v>
      </c>
      <c r="I36" s="7">
        <v>5325</v>
      </c>
      <c r="J36" s="7">
        <v>5326</v>
      </c>
      <c r="K36" s="7">
        <v>10343</v>
      </c>
      <c r="L36" s="7">
        <v>3584</v>
      </c>
      <c r="M36" s="7">
        <v>4024</v>
      </c>
      <c r="N36" s="7">
        <v>4698</v>
      </c>
      <c r="O36" s="7">
        <v>5247</v>
      </c>
      <c r="P36" s="7">
        <v>3893</v>
      </c>
      <c r="Q36" s="7">
        <v>4945</v>
      </c>
      <c r="R36" s="7">
        <v>3944</v>
      </c>
      <c r="S36" s="7">
        <v>5675</v>
      </c>
      <c r="T36" s="32">
        <v>4168</v>
      </c>
      <c r="U36" s="7">
        <v>4068</v>
      </c>
      <c r="V36" s="7">
        <v>4372</v>
      </c>
      <c r="W36" s="7">
        <v>3332</v>
      </c>
      <c r="X36" s="7">
        <v>4265</v>
      </c>
      <c r="Y36" s="7">
        <v>4695</v>
      </c>
      <c r="Z36" s="7">
        <v>5538</v>
      </c>
      <c r="AA36" s="7">
        <v>3709</v>
      </c>
      <c r="AB36" s="7">
        <v>5518</v>
      </c>
      <c r="AC36" s="7">
        <v>4355</v>
      </c>
      <c r="AE36" s="8">
        <f t="shared" si="0"/>
        <v>10343</v>
      </c>
      <c r="AF36" s="8">
        <f t="shared" si="1"/>
        <v>3332</v>
      </c>
      <c r="AG36" s="19">
        <f t="shared" si="8"/>
        <v>2665.6</v>
      </c>
      <c r="AH36" s="19">
        <f t="shared" si="9"/>
        <v>2499</v>
      </c>
      <c r="AM36">
        <f t="shared" si="2"/>
        <v>0</v>
      </c>
      <c r="AP36">
        <f t="shared" si="3"/>
        <v>0</v>
      </c>
      <c r="AQ36">
        <f t="shared" si="4"/>
        <v>0</v>
      </c>
      <c r="AR36" s="33" t="str">
        <f t="shared" si="5"/>
        <v xml:space="preserve"> </v>
      </c>
      <c r="AS36">
        <f t="shared" si="6"/>
        <v>0</v>
      </c>
      <c r="AT36" s="33" t="str">
        <f t="shared" si="7"/>
        <v xml:space="preserve"> </v>
      </c>
      <c r="AU36" s="33" t="str" cm="1">
        <f t="array" ref="AU36">_xlfn.IFS(AO36=0," ",AT36=20%,20%,AT36=25%,25%,AT36&lt;20%,"MV",AT36=21%,"MV",AT36=22%,"MV",AT36=23%,"MV",AT36=24%,MV)</f>
        <v xml:space="preserve"> </v>
      </c>
    </row>
    <row r="37" spans="1:47">
      <c r="A37" s="3">
        <v>8</v>
      </c>
      <c r="B37" s="1" t="s">
        <v>28</v>
      </c>
      <c r="C37" s="2" t="s">
        <v>367</v>
      </c>
      <c r="D37" s="7">
        <v>7702</v>
      </c>
      <c r="E37" s="7">
        <v>3498</v>
      </c>
      <c r="F37" s="7">
        <v>2791</v>
      </c>
      <c r="G37" s="7">
        <v>2085</v>
      </c>
      <c r="H37" s="7">
        <v>7611</v>
      </c>
      <c r="I37" s="7">
        <v>5060</v>
      </c>
      <c r="J37" s="7">
        <v>3803</v>
      </c>
      <c r="K37" s="7">
        <v>5519</v>
      </c>
      <c r="L37" s="7">
        <v>2843</v>
      </c>
      <c r="M37" s="7">
        <v>2258</v>
      </c>
      <c r="N37" s="7">
        <v>3214</v>
      </c>
      <c r="O37" s="7">
        <v>4984</v>
      </c>
      <c r="P37" s="7">
        <v>3119</v>
      </c>
      <c r="Q37" s="7">
        <v>5562</v>
      </c>
      <c r="R37" s="7">
        <v>2843</v>
      </c>
      <c r="S37" s="7">
        <v>4590</v>
      </c>
      <c r="T37" s="32">
        <v>3959</v>
      </c>
      <c r="U37" s="7">
        <v>2656</v>
      </c>
      <c r="V37" s="7">
        <v>2955</v>
      </c>
      <c r="W37" s="7">
        <v>3052</v>
      </c>
      <c r="X37" s="7">
        <v>2967</v>
      </c>
      <c r="Y37" s="7">
        <v>4346</v>
      </c>
      <c r="Z37" s="7">
        <v>5254</v>
      </c>
      <c r="AA37" s="7">
        <v>5315</v>
      </c>
      <c r="AB37" s="7">
        <v>5241</v>
      </c>
      <c r="AC37" s="7">
        <v>3940</v>
      </c>
      <c r="AE37" s="8">
        <f t="shared" si="0"/>
        <v>7702</v>
      </c>
      <c r="AF37" s="8">
        <f t="shared" si="1"/>
        <v>2085</v>
      </c>
      <c r="AG37" s="19">
        <f t="shared" si="8"/>
        <v>1668</v>
      </c>
      <c r="AH37" s="19">
        <f t="shared" si="9"/>
        <v>1563.75</v>
      </c>
      <c r="AM37">
        <f t="shared" si="2"/>
        <v>0</v>
      </c>
      <c r="AP37">
        <f t="shared" si="3"/>
        <v>0</v>
      </c>
      <c r="AQ37">
        <f t="shared" si="4"/>
        <v>0</v>
      </c>
      <c r="AR37" s="33" t="str">
        <f t="shared" si="5"/>
        <v xml:space="preserve"> </v>
      </c>
      <c r="AS37">
        <f t="shared" si="6"/>
        <v>0</v>
      </c>
      <c r="AT37" s="33" t="str">
        <f t="shared" si="7"/>
        <v xml:space="preserve"> </v>
      </c>
      <c r="AU37" s="33" t="str" cm="1">
        <f t="array" ref="AU37">_xlfn.IFS(AO37=0," ",AT37=20%,20%,AT37=25%,25%,AT37&lt;20%,"MV",AT37=21%,"MV",AT37=22%,"MV",AT37=23%,"MV",AT37=24%,MV)</f>
        <v xml:space="preserve"> </v>
      </c>
    </row>
    <row r="38" spans="1:47">
      <c r="A38" s="3">
        <v>9</v>
      </c>
      <c r="B38" s="1" t="s">
        <v>29</v>
      </c>
      <c r="C38" s="2" t="s">
        <v>367</v>
      </c>
      <c r="D38" s="7">
        <v>97161</v>
      </c>
      <c r="E38" s="7">
        <v>96879</v>
      </c>
      <c r="F38" s="7">
        <v>65211</v>
      </c>
      <c r="G38" s="7">
        <v>57793</v>
      </c>
      <c r="H38" s="7">
        <v>98322</v>
      </c>
      <c r="I38" s="7">
        <v>117081</v>
      </c>
      <c r="J38" s="7">
        <v>94975</v>
      </c>
      <c r="K38" s="7">
        <v>143745</v>
      </c>
      <c r="L38" s="7">
        <v>34613</v>
      </c>
      <c r="M38" s="7">
        <v>55768</v>
      </c>
      <c r="N38" s="7">
        <v>73677</v>
      </c>
      <c r="O38" s="7">
        <v>115332</v>
      </c>
      <c r="P38" s="7">
        <v>63047</v>
      </c>
      <c r="Q38" s="7">
        <v>97287</v>
      </c>
      <c r="R38" s="7">
        <v>67095</v>
      </c>
      <c r="S38" s="7">
        <v>120038</v>
      </c>
      <c r="T38" s="32">
        <v>91625</v>
      </c>
      <c r="U38" s="7">
        <v>49447</v>
      </c>
      <c r="V38" s="7">
        <v>88263</v>
      </c>
      <c r="W38" s="7">
        <v>56460</v>
      </c>
      <c r="X38" s="7">
        <v>51919</v>
      </c>
      <c r="Y38" s="7">
        <v>94262</v>
      </c>
      <c r="Z38" s="7">
        <v>121467</v>
      </c>
      <c r="AA38" s="7">
        <v>79115</v>
      </c>
      <c r="AB38" s="7">
        <v>121292</v>
      </c>
      <c r="AC38" s="7">
        <v>48211</v>
      </c>
      <c r="AE38" s="8">
        <f t="shared" si="0"/>
        <v>143745</v>
      </c>
      <c r="AF38" s="8">
        <f t="shared" si="1"/>
        <v>34613</v>
      </c>
      <c r="AG38" s="19">
        <f t="shared" si="8"/>
        <v>27690.400000000001</v>
      </c>
      <c r="AH38" s="19">
        <f t="shared" si="9"/>
        <v>25959.75</v>
      </c>
      <c r="AM38">
        <f t="shared" si="2"/>
        <v>0</v>
      </c>
      <c r="AP38">
        <f t="shared" si="3"/>
        <v>0</v>
      </c>
      <c r="AQ38">
        <f t="shared" si="4"/>
        <v>0</v>
      </c>
      <c r="AR38" s="33" t="str">
        <f t="shared" si="5"/>
        <v xml:space="preserve"> </v>
      </c>
      <c r="AS38">
        <f t="shared" si="6"/>
        <v>0</v>
      </c>
      <c r="AT38" s="33" t="str">
        <f t="shared" si="7"/>
        <v xml:space="preserve"> </v>
      </c>
      <c r="AU38" s="33" t="str" cm="1">
        <f t="array" ref="AU38">_xlfn.IFS(AO38=0," ",AT38=20%,20%,AT38=25%,25%,AT38&lt;20%,"MV",AT38=21%,"MV",AT38=22%,"MV",AT38=23%,"MV",AT38=24%,MV)</f>
        <v xml:space="preserve"> </v>
      </c>
    </row>
    <row r="39" spans="1:47">
      <c r="A39" s="3">
        <v>10</v>
      </c>
      <c r="B39" s="1" t="s">
        <v>30</v>
      </c>
      <c r="C39" s="2" t="s">
        <v>367</v>
      </c>
      <c r="D39" s="7">
        <v>5137</v>
      </c>
      <c r="E39" s="7">
        <v>4790</v>
      </c>
      <c r="F39" s="7">
        <v>5137</v>
      </c>
      <c r="G39" s="7">
        <v>2165</v>
      </c>
      <c r="H39" s="7">
        <v>5076</v>
      </c>
      <c r="I39" s="7">
        <v>5798</v>
      </c>
      <c r="J39" s="7">
        <v>5043</v>
      </c>
      <c r="K39" s="7">
        <v>16275</v>
      </c>
      <c r="L39" s="7">
        <v>4326</v>
      </c>
      <c r="M39" s="7">
        <v>2341</v>
      </c>
      <c r="N39" s="7">
        <v>5192</v>
      </c>
      <c r="O39" s="7">
        <v>5711</v>
      </c>
      <c r="P39" s="7">
        <v>4900</v>
      </c>
      <c r="Q39" s="7">
        <v>5562</v>
      </c>
      <c r="R39" s="7">
        <v>5275</v>
      </c>
      <c r="S39" s="7">
        <v>5260</v>
      </c>
      <c r="T39" s="32">
        <v>4538</v>
      </c>
      <c r="U39" s="7">
        <v>3296</v>
      </c>
      <c r="V39" s="7">
        <v>4597</v>
      </c>
      <c r="W39" s="7">
        <v>3967</v>
      </c>
      <c r="X39" s="7">
        <v>4636</v>
      </c>
      <c r="Y39" s="7">
        <v>4851</v>
      </c>
      <c r="Z39" s="7">
        <v>6008</v>
      </c>
      <c r="AA39" s="7">
        <v>9395</v>
      </c>
      <c r="AB39" s="7">
        <v>6008</v>
      </c>
      <c r="AC39" s="7">
        <v>6268</v>
      </c>
      <c r="AE39" s="8">
        <f t="shared" si="0"/>
        <v>16275</v>
      </c>
      <c r="AF39" s="8">
        <f t="shared" si="1"/>
        <v>2165</v>
      </c>
      <c r="AG39" s="19">
        <f t="shared" si="8"/>
        <v>1732</v>
      </c>
      <c r="AH39" s="19">
        <f t="shared" si="9"/>
        <v>1623.75</v>
      </c>
      <c r="AM39">
        <f t="shared" si="2"/>
        <v>0</v>
      </c>
      <c r="AP39">
        <f t="shared" si="3"/>
        <v>0</v>
      </c>
      <c r="AQ39">
        <f t="shared" si="4"/>
        <v>0</v>
      </c>
      <c r="AR39" s="33" t="str">
        <f t="shared" si="5"/>
        <v xml:space="preserve"> </v>
      </c>
      <c r="AS39">
        <f t="shared" si="6"/>
        <v>0</v>
      </c>
      <c r="AT39" s="33" t="str">
        <f t="shared" si="7"/>
        <v xml:space="preserve"> </v>
      </c>
      <c r="AU39" s="33" t="str" cm="1">
        <f t="array" ref="AU39">_xlfn.IFS(AO39=0," ",AT39=20%,20%,AT39=25%,25%,AT39&lt;20%,"MV",AT39=21%,"MV",AT39=22%,"MV",AT39=23%,"MV",AT39=24%,MV)</f>
        <v xml:space="preserve"> </v>
      </c>
    </row>
    <row r="40" spans="1:47">
      <c r="A40" s="3">
        <v>11</v>
      </c>
      <c r="B40" s="1" t="s">
        <v>31</v>
      </c>
      <c r="C40" s="2" t="s">
        <v>367</v>
      </c>
      <c r="D40" s="7">
        <v>8086</v>
      </c>
      <c r="E40" s="7">
        <v>14309</v>
      </c>
      <c r="F40" s="7">
        <v>14695</v>
      </c>
      <c r="G40" s="7">
        <v>10741</v>
      </c>
      <c r="H40" s="7">
        <v>8183</v>
      </c>
      <c r="I40" s="7">
        <v>13894</v>
      </c>
      <c r="J40" s="7">
        <v>13098</v>
      </c>
      <c r="K40" s="7">
        <v>54343</v>
      </c>
      <c r="L40" s="7">
        <v>1608</v>
      </c>
      <c r="M40" s="7">
        <v>7443</v>
      </c>
      <c r="N40" s="7">
        <v>15329</v>
      </c>
      <c r="O40" s="7">
        <v>13686</v>
      </c>
      <c r="P40" s="7">
        <v>15920</v>
      </c>
      <c r="Q40" s="7">
        <v>12362</v>
      </c>
      <c r="R40" s="7">
        <v>16989</v>
      </c>
      <c r="S40" s="7">
        <v>12544</v>
      </c>
      <c r="T40" s="32">
        <v>10873</v>
      </c>
      <c r="U40" s="7">
        <v>9935</v>
      </c>
      <c r="V40" s="7">
        <v>19964</v>
      </c>
      <c r="W40" s="7">
        <v>9414</v>
      </c>
      <c r="X40" s="7">
        <v>11126</v>
      </c>
      <c r="Y40" s="7">
        <v>13327</v>
      </c>
      <c r="Z40" s="7">
        <v>14365</v>
      </c>
      <c r="AA40" s="7">
        <v>34613</v>
      </c>
      <c r="AB40" s="7">
        <v>14393</v>
      </c>
      <c r="AC40" s="7">
        <v>17645</v>
      </c>
      <c r="AE40" s="8">
        <f t="shared" si="0"/>
        <v>54343</v>
      </c>
      <c r="AF40" s="8">
        <f t="shared" si="1"/>
        <v>1608</v>
      </c>
      <c r="AG40" s="19">
        <f t="shared" si="8"/>
        <v>1286.4000000000001</v>
      </c>
      <c r="AH40" s="19">
        <f t="shared" si="9"/>
        <v>1206</v>
      </c>
      <c r="AM40">
        <f t="shared" si="2"/>
        <v>0</v>
      </c>
      <c r="AP40">
        <f t="shared" si="3"/>
        <v>0</v>
      </c>
      <c r="AQ40">
        <f t="shared" si="4"/>
        <v>0</v>
      </c>
      <c r="AR40" s="33" t="str">
        <f t="shared" si="5"/>
        <v xml:space="preserve"> </v>
      </c>
      <c r="AS40">
        <f t="shared" si="6"/>
        <v>0</v>
      </c>
      <c r="AT40" s="33" t="str">
        <f t="shared" si="7"/>
        <v xml:space="preserve"> </v>
      </c>
      <c r="AU40" s="33" t="str" cm="1">
        <f t="array" ref="AU40">_xlfn.IFS(AO40=0," ",AT40=20%,20%,AT40=25%,25%,AT40&lt;20%,"MV",AT40=21%,"MV",AT40=22%,"MV",AT40=23%,"MV",AT40=24%,MV)</f>
        <v xml:space="preserve"> </v>
      </c>
    </row>
    <row r="41" spans="1:47">
      <c r="A41" s="3">
        <v>12</v>
      </c>
      <c r="B41" s="1" t="s">
        <v>32</v>
      </c>
      <c r="C41" s="2" t="s">
        <v>367</v>
      </c>
      <c r="D41" s="7">
        <v>8359</v>
      </c>
      <c r="E41" s="7">
        <v>15088</v>
      </c>
      <c r="F41" s="7">
        <v>14695</v>
      </c>
      <c r="G41" s="7">
        <v>10741</v>
      </c>
      <c r="H41" s="7">
        <v>8259</v>
      </c>
      <c r="I41" s="7">
        <v>15869</v>
      </c>
      <c r="J41" s="7">
        <v>14451</v>
      </c>
      <c r="K41" s="7">
        <v>57994</v>
      </c>
      <c r="L41" s="7">
        <v>32140</v>
      </c>
      <c r="M41" s="7">
        <v>6767</v>
      </c>
      <c r="N41" s="7">
        <v>15329</v>
      </c>
      <c r="O41" s="7">
        <v>15630</v>
      </c>
      <c r="P41" s="7">
        <v>20812</v>
      </c>
      <c r="Q41" s="7">
        <v>13104</v>
      </c>
      <c r="R41" s="7">
        <v>19760</v>
      </c>
      <c r="S41" s="7">
        <v>14395</v>
      </c>
      <c r="T41" s="32">
        <v>12419</v>
      </c>
      <c r="U41" s="7">
        <v>10297</v>
      </c>
      <c r="V41" s="7">
        <v>22066</v>
      </c>
      <c r="W41" s="7">
        <v>10297</v>
      </c>
      <c r="X41" s="7">
        <v>11496</v>
      </c>
      <c r="Y41" s="7">
        <v>14448</v>
      </c>
      <c r="Z41" s="7">
        <v>16466</v>
      </c>
      <c r="AA41" s="7">
        <v>34613</v>
      </c>
      <c r="AB41" s="7">
        <v>16439</v>
      </c>
      <c r="AC41" s="7">
        <v>19596</v>
      </c>
      <c r="AE41" s="8">
        <f t="shared" si="0"/>
        <v>57994</v>
      </c>
      <c r="AF41" s="8">
        <f t="shared" si="1"/>
        <v>6767</v>
      </c>
      <c r="AG41" s="19">
        <f t="shared" si="8"/>
        <v>5413.6</v>
      </c>
      <c r="AH41" s="19">
        <f t="shared" si="9"/>
        <v>5075.25</v>
      </c>
      <c r="AK41">
        <v>8</v>
      </c>
      <c r="AL41" s="24">
        <v>8</v>
      </c>
      <c r="AM41">
        <f t="shared" si="2"/>
        <v>0</v>
      </c>
      <c r="AO41" s="28">
        <v>5075.25</v>
      </c>
      <c r="AP41">
        <f t="shared" si="3"/>
        <v>12419</v>
      </c>
      <c r="AQ41">
        <f t="shared" si="4"/>
        <v>7343.75</v>
      </c>
      <c r="AR41" s="33">
        <f t="shared" si="5"/>
        <v>0.5913318302600854</v>
      </c>
      <c r="AS41">
        <f t="shared" si="6"/>
        <v>40602</v>
      </c>
      <c r="AT41" s="33">
        <f t="shared" si="7"/>
        <v>0.25</v>
      </c>
      <c r="AU41" s="33" cm="1">
        <f t="array" ref="AU41">_xlfn.IFS(AO41=0," ",AT41=20%,20%,AT41=25%,25%,AT41&lt;20%,"MV",AT41=21%,"MV",AT41=22%,"MV",AT41=23%,"MV",AT41=24%,MV)</f>
        <v>0.25</v>
      </c>
    </row>
    <row r="42" spans="1:47">
      <c r="A42" s="3">
        <v>13</v>
      </c>
      <c r="B42" s="1" t="s">
        <v>33</v>
      </c>
      <c r="C42" s="2" t="s">
        <v>367</v>
      </c>
      <c r="D42" s="7">
        <v>30712</v>
      </c>
      <c r="E42" s="7">
        <v>37858</v>
      </c>
      <c r="F42" s="7">
        <v>34393</v>
      </c>
      <c r="G42" s="7">
        <v>36471</v>
      </c>
      <c r="H42" s="7">
        <v>31078</v>
      </c>
      <c r="I42" s="7">
        <v>42807</v>
      </c>
      <c r="J42" s="7">
        <v>35750</v>
      </c>
      <c r="K42" s="7">
        <v>105179</v>
      </c>
      <c r="L42" s="7">
        <v>32140</v>
      </c>
      <c r="M42" s="7">
        <v>14441</v>
      </c>
      <c r="N42" s="7">
        <v>38568</v>
      </c>
      <c r="O42" s="7">
        <v>42167</v>
      </c>
      <c r="P42" s="7">
        <v>36791</v>
      </c>
      <c r="Q42" s="7">
        <v>30286</v>
      </c>
      <c r="R42" s="7">
        <v>46233</v>
      </c>
      <c r="S42" s="7">
        <v>38490</v>
      </c>
      <c r="T42" s="32">
        <v>33501</v>
      </c>
      <c r="U42" s="7">
        <v>32075</v>
      </c>
      <c r="V42" s="7">
        <v>23905</v>
      </c>
      <c r="W42" s="7">
        <v>28945</v>
      </c>
      <c r="X42" s="7">
        <v>22252</v>
      </c>
      <c r="Y42" s="7">
        <v>34449</v>
      </c>
      <c r="Z42" s="7">
        <v>44341</v>
      </c>
      <c r="AA42" s="7">
        <v>66754</v>
      </c>
      <c r="AB42" s="7">
        <v>44347</v>
      </c>
      <c r="AC42" s="7">
        <v>46694</v>
      </c>
      <c r="AE42" s="8">
        <f t="shared" si="0"/>
        <v>105179</v>
      </c>
      <c r="AF42" s="8">
        <f t="shared" si="1"/>
        <v>14441</v>
      </c>
      <c r="AG42" s="19">
        <f t="shared" si="8"/>
        <v>11552.8</v>
      </c>
      <c r="AH42" s="19">
        <f t="shared" si="9"/>
        <v>10830.75</v>
      </c>
      <c r="AM42">
        <f t="shared" si="2"/>
        <v>0</v>
      </c>
      <c r="AP42">
        <f t="shared" si="3"/>
        <v>0</v>
      </c>
      <c r="AQ42">
        <f t="shared" si="4"/>
        <v>0</v>
      </c>
      <c r="AR42" s="33" t="str">
        <f t="shared" si="5"/>
        <v xml:space="preserve"> </v>
      </c>
      <c r="AS42">
        <f t="shared" si="6"/>
        <v>0</v>
      </c>
      <c r="AT42" s="33" t="str">
        <f t="shared" si="7"/>
        <v xml:space="preserve"> </v>
      </c>
      <c r="AU42" s="33" t="str" cm="1">
        <f t="array" ref="AU42">_xlfn.IFS(AO42=0," ",AT42=20%,20%,AT42=25%,25%,AT42&lt;20%,"MV",AT42=21%,"MV",AT42=22%,"MV",AT42=23%,"MV",AT42=24%,MV)</f>
        <v xml:space="preserve"> </v>
      </c>
    </row>
    <row r="43" spans="1:47">
      <c r="A43" s="3">
        <v>14</v>
      </c>
      <c r="B43" s="1" t="s">
        <v>34</v>
      </c>
      <c r="C43" s="2" t="s">
        <v>367</v>
      </c>
      <c r="D43" s="7">
        <v>32421</v>
      </c>
      <c r="E43" s="7">
        <v>33802</v>
      </c>
      <c r="F43" s="7">
        <v>29075</v>
      </c>
      <c r="G43" s="7">
        <v>28082</v>
      </c>
      <c r="H43" s="7">
        <v>32038</v>
      </c>
      <c r="I43" s="7">
        <v>38205</v>
      </c>
      <c r="J43" s="7">
        <v>53509</v>
      </c>
      <c r="K43" s="7">
        <v>5238</v>
      </c>
      <c r="L43" s="7">
        <v>5934</v>
      </c>
      <c r="M43" s="7">
        <v>18336</v>
      </c>
      <c r="N43" s="7">
        <v>64776</v>
      </c>
      <c r="O43" s="7">
        <v>37635</v>
      </c>
      <c r="P43" s="7">
        <v>54738</v>
      </c>
      <c r="Q43" s="7">
        <v>40423</v>
      </c>
      <c r="R43" s="7">
        <v>29746</v>
      </c>
      <c r="S43" s="7">
        <v>74141</v>
      </c>
      <c r="T43" s="32">
        <v>29899</v>
      </c>
      <c r="U43" s="7">
        <v>23904</v>
      </c>
      <c r="V43" s="7">
        <v>54083</v>
      </c>
      <c r="W43" s="7">
        <v>56403</v>
      </c>
      <c r="X43" s="7">
        <v>30595</v>
      </c>
      <c r="Y43" s="7">
        <v>33597</v>
      </c>
      <c r="Z43" s="7">
        <v>39422</v>
      </c>
      <c r="AA43" s="7">
        <v>70462</v>
      </c>
      <c r="AB43" s="7">
        <v>39580</v>
      </c>
      <c r="AC43" s="7">
        <v>33376</v>
      </c>
      <c r="AE43" s="8">
        <f t="shared" si="0"/>
        <v>74141</v>
      </c>
      <c r="AF43" s="8">
        <f t="shared" si="1"/>
        <v>5238</v>
      </c>
      <c r="AG43" s="19">
        <f t="shared" si="8"/>
        <v>4190.3999999999996</v>
      </c>
      <c r="AH43" s="19">
        <f t="shared" si="9"/>
        <v>3928.5</v>
      </c>
      <c r="AM43">
        <f t="shared" si="2"/>
        <v>0</v>
      </c>
      <c r="AP43">
        <f t="shared" si="3"/>
        <v>0</v>
      </c>
      <c r="AQ43">
        <f t="shared" si="4"/>
        <v>0</v>
      </c>
      <c r="AR43" s="33" t="str">
        <f t="shared" si="5"/>
        <v xml:space="preserve"> </v>
      </c>
      <c r="AS43">
        <f t="shared" si="6"/>
        <v>0</v>
      </c>
      <c r="AT43" s="33" t="str">
        <f t="shared" si="7"/>
        <v xml:space="preserve"> </v>
      </c>
      <c r="AU43" s="33" t="str" cm="1">
        <f t="array" ref="AU43">_xlfn.IFS(AO43=0," ",AT43=20%,20%,AT43=25%,25%,AT43&lt;20%,"MV",AT43=21%,"MV",AT43=22%,"MV",AT43=23%,"MV",AT43=24%,MV)</f>
        <v xml:space="preserve"> </v>
      </c>
    </row>
    <row r="44" spans="1:47">
      <c r="A44" s="3">
        <v>15</v>
      </c>
      <c r="B44" s="1" t="s">
        <v>35</v>
      </c>
      <c r="C44" s="2" t="s">
        <v>367</v>
      </c>
      <c r="D44" s="7">
        <v>7398</v>
      </c>
      <c r="E44" s="7">
        <v>13413</v>
      </c>
      <c r="F44" s="7">
        <v>11032</v>
      </c>
      <c r="G44" s="7">
        <v>11800</v>
      </c>
      <c r="H44" s="7">
        <v>7487</v>
      </c>
      <c r="I44" s="7">
        <v>14495</v>
      </c>
      <c r="J44" s="7">
        <v>13235</v>
      </c>
      <c r="K44" s="7">
        <v>36812</v>
      </c>
      <c r="L44" s="7">
        <v>9828</v>
      </c>
      <c r="M44" s="7">
        <v>5869</v>
      </c>
      <c r="N44" s="7">
        <v>14340</v>
      </c>
      <c r="O44" s="7">
        <v>14279</v>
      </c>
      <c r="P44" s="7">
        <v>11662</v>
      </c>
      <c r="Q44" s="7">
        <v>11373</v>
      </c>
      <c r="R44" s="7">
        <v>12102</v>
      </c>
      <c r="S44" s="7">
        <v>13152</v>
      </c>
      <c r="T44" s="32">
        <v>11345</v>
      </c>
      <c r="U44" s="7">
        <v>9877</v>
      </c>
      <c r="V44" s="7">
        <v>21146</v>
      </c>
      <c r="W44" s="7">
        <v>8797</v>
      </c>
      <c r="X44" s="7">
        <v>10198</v>
      </c>
      <c r="Y44" s="7">
        <v>13076</v>
      </c>
      <c r="Z44" s="7">
        <v>15045</v>
      </c>
      <c r="AA44" s="7">
        <v>18666</v>
      </c>
      <c r="AB44" s="7">
        <v>15017</v>
      </c>
      <c r="AC44" s="7">
        <v>13182</v>
      </c>
      <c r="AE44" s="8">
        <f t="shared" si="0"/>
        <v>36812</v>
      </c>
      <c r="AF44" s="8">
        <f t="shared" si="1"/>
        <v>5869</v>
      </c>
      <c r="AG44" s="19">
        <f t="shared" si="8"/>
        <v>4695.2</v>
      </c>
      <c r="AH44" s="19">
        <f t="shared" si="9"/>
        <v>4401.75</v>
      </c>
      <c r="AK44">
        <v>9</v>
      </c>
      <c r="AL44" s="24">
        <v>9</v>
      </c>
      <c r="AM44">
        <f t="shared" si="2"/>
        <v>0</v>
      </c>
      <c r="AO44" s="28">
        <v>4401.75</v>
      </c>
      <c r="AP44">
        <f t="shared" si="3"/>
        <v>11345</v>
      </c>
      <c r="AQ44">
        <f t="shared" si="4"/>
        <v>6943.25</v>
      </c>
      <c r="AR44" s="33">
        <f t="shared" si="5"/>
        <v>0.61200969590127807</v>
      </c>
      <c r="AS44">
        <f t="shared" si="6"/>
        <v>39615.75</v>
      </c>
      <c r="AT44" s="33">
        <f t="shared" si="7"/>
        <v>0.25</v>
      </c>
      <c r="AU44" s="33" cm="1">
        <f t="array" ref="AU44">_xlfn.IFS(AO44=0," ",AT44=20%,20%,AT44=25%,25%,AT44&lt;20%,"MV",AT44=21%,"MV",AT44=22%,"MV",AT44=23%,"MV",AT44=24%,MV)</f>
        <v>0.25</v>
      </c>
    </row>
    <row r="45" spans="1:47">
      <c r="A45" s="3">
        <v>16</v>
      </c>
      <c r="B45" s="1" t="s">
        <v>36</v>
      </c>
      <c r="C45" s="2" t="s">
        <v>367</v>
      </c>
      <c r="D45" s="7">
        <v>4265</v>
      </c>
      <c r="E45" s="7">
        <v>5312</v>
      </c>
      <c r="F45" s="7">
        <v>5233</v>
      </c>
      <c r="G45" s="7">
        <v>3749</v>
      </c>
      <c r="H45" s="7">
        <v>4215</v>
      </c>
      <c r="I45" s="7">
        <v>5286</v>
      </c>
      <c r="J45" s="7">
        <v>4724</v>
      </c>
      <c r="K45" s="7">
        <v>17398</v>
      </c>
      <c r="L45" s="7">
        <v>4326</v>
      </c>
      <c r="M45" s="7">
        <v>2079</v>
      </c>
      <c r="N45" s="7">
        <v>6428</v>
      </c>
      <c r="O45" s="7">
        <v>5208</v>
      </c>
      <c r="P45" s="7">
        <v>5190</v>
      </c>
      <c r="Q45" s="7">
        <v>5687</v>
      </c>
      <c r="R45" s="7">
        <v>4624</v>
      </c>
      <c r="S45" s="7">
        <v>4237</v>
      </c>
      <c r="T45" s="32">
        <v>4137</v>
      </c>
      <c r="U45" s="7">
        <v>3457</v>
      </c>
      <c r="V45" s="7">
        <v>6435</v>
      </c>
      <c r="W45" s="7">
        <v>4234</v>
      </c>
      <c r="X45" s="7">
        <v>4450</v>
      </c>
      <c r="Y45" s="7">
        <v>4031</v>
      </c>
      <c r="Z45" s="7">
        <v>5489</v>
      </c>
      <c r="AA45" s="7">
        <v>4326</v>
      </c>
      <c r="AB45" s="7">
        <v>5476</v>
      </c>
      <c r="AC45" s="7">
        <v>5303</v>
      </c>
      <c r="AE45" s="8">
        <f t="shared" si="0"/>
        <v>17398</v>
      </c>
      <c r="AF45" s="8">
        <f t="shared" si="1"/>
        <v>2079</v>
      </c>
      <c r="AG45" s="19">
        <f t="shared" si="8"/>
        <v>1663.2</v>
      </c>
      <c r="AH45" s="19">
        <f t="shared" si="9"/>
        <v>1559.25</v>
      </c>
      <c r="AM45">
        <f t="shared" si="2"/>
        <v>0</v>
      </c>
      <c r="AP45">
        <f t="shared" si="3"/>
        <v>0</v>
      </c>
      <c r="AQ45">
        <f t="shared" si="4"/>
        <v>0</v>
      </c>
      <c r="AR45" s="33" t="str">
        <f t="shared" si="5"/>
        <v xml:space="preserve"> </v>
      </c>
      <c r="AS45">
        <f t="shared" si="6"/>
        <v>0</v>
      </c>
      <c r="AT45" s="33" t="str">
        <f t="shared" si="7"/>
        <v xml:space="preserve"> </v>
      </c>
      <c r="AU45" s="33" t="str" cm="1">
        <f t="array" ref="AU45">_xlfn.IFS(AO45=0," ",AT45=20%,20%,AT45=25%,25%,AT45&lt;20%,"MV",AT45=21%,"MV",AT45=22%,"MV",AT45=23%,"MV",AT45=24%,MV)</f>
        <v xml:space="preserve"> </v>
      </c>
    </row>
    <row r="46" spans="1:47">
      <c r="A46" s="3">
        <v>17</v>
      </c>
      <c r="B46" s="1" t="s">
        <v>37</v>
      </c>
      <c r="C46" s="2" t="s">
        <v>367</v>
      </c>
      <c r="D46" s="7">
        <v>3424</v>
      </c>
      <c r="E46" s="7">
        <v>3613</v>
      </c>
      <c r="F46" s="7">
        <v>2641</v>
      </c>
      <c r="G46" s="7">
        <v>2631</v>
      </c>
      <c r="H46" s="7">
        <v>3465</v>
      </c>
      <c r="I46" s="7">
        <v>4167</v>
      </c>
      <c r="J46" s="7">
        <v>3647</v>
      </c>
      <c r="K46" s="7">
        <v>16302</v>
      </c>
      <c r="L46" s="7">
        <v>4326</v>
      </c>
      <c r="M46" s="7">
        <v>1853</v>
      </c>
      <c r="N46" s="7">
        <v>4945</v>
      </c>
      <c r="O46" s="7">
        <v>4107</v>
      </c>
      <c r="P46" s="7">
        <v>3624</v>
      </c>
      <c r="Q46" s="7">
        <v>4573</v>
      </c>
      <c r="R46" s="7">
        <v>4624</v>
      </c>
      <c r="S46" s="7">
        <v>3583</v>
      </c>
      <c r="T46" s="32">
        <v>3262</v>
      </c>
      <c r="U46" s="7">
        <v>2779</v>
      </c>
      <c r="V46" s="7">
        <v>6253</v>
      </c>
      <c r="W46" s="7">
        <v>3422</v>
      </c>
      <c r="X46" s="7">
        <v>3337</v>
      </c>
      <c r="Y46" s="7">
        <v>2665</v>
      </c>
      <c r="Z46" s="7">
        <v>4326</v>
      </c>
      <c r="AA46" s="7">
        <v>3709</v>
      </c>
      <c r="AB46" s="7">
        <v>4318</v>
      </c>
      <c r="AC46" s="7">
        <v>4334</v>
      </c>
      <c r="AE46" s="8">
        <f t="shared" si="0"/>
        <v>16302</v>
      </c>
      <c r="AF46" s="8">
        <f t="shared" si="1"/>
        <v>1853</v>
      </c>
      <c r="AG46" s="19">
        <f t="shared" si="8"/>
        <v>1482.4</v>
      </c>
      <c r="AH46" s="19">
        <f t="shared" si="9"/>
        <v>1389.75</v>
      </c>
      <c r="AM46">
        <f t="shared" si="2"/>
        <v>0</v>
      </c>
      <c r="AP46">
        <f t="shared" si="3"/>
        <v>0</v>
      </c>
      <c r="AQ46">
        <f t="shared" si="4"/>
        <v>0</v>
      </c>
      <c r="AR46" s="33" t="str">
        <f t="shared" si="5"/>
        <v xml:space="preserve"> </v>
      </c>
      <c r="AS46">
        <f t="shared" si="6"/>
        <v>0</v>
      </c>
      <c r="AT46" s="33" t="str">
        <f t="shared" si="7"/>
        <v xml:space="preserve"> </v>
      </c>
      <c r="AU46" s="33" t="str" cm="1">
        <f t="array" ref="AU46">_xlfn.IFS(AO46=0," ",AT46=20%,20%,AT46=25%,25%,AT46&lt;20%,"MV",AT46=21%,"MV",AT46=22%,"MV",AT46=23%,"MV",AT46=24%,MV)</f>
        <v xml:space="preserve"> </v>
      </c>
    </row>
    <row r="47" spans="1:47">
      <c r="A47" s="3">
        <v>18</v>
      </c>
      <c r="B47" s="1" t="s">
        <v>38</v>
      </c>
      <c r="C47" s="2" t="s">
        <v>367</v>
      </c>
      <c r="D47" s="7">
        <v>8794</v>
      </c>
      <c r="E47" s="7">
        <v>14264</v>
      </c>
      <c r="F47" s="7">
        <v>9046</v>
      </c>
      <c r="G47" s="7">
        <v>6173</v>
      </c>
      <c r="H47" s="7">
        <v>8689</v>
      </c>
      <c r="I47" s="7">
        <v>15955</v>
      </c>
      <c r="J47" s="7">
        <v>13292</v>
      </c>
      <c r="K47" s="7">
        <v>39287</v>
      </c>
      <c r="L47" s="7">
        <v>11743</v>
      </c>
      <c r="M47" s="7">
        <v>6951</v>
      </c>
      <c r="N47" s="7">
        <v>13721</v>
      </c>
      <c r="O47" s="7">
        <v>15717</v>
      </c>
      <c r="P47" s="7">
        <v>9077</v>
      </c>
      <c r="Q47" s="7">
        <v>10879</v>
      </c>
      <c r="R47" s="7">
        <v>11798</v>
      </c>
      <c r="S47" s="7">
        <v>15887</v>
      </c>
      <c r="T47" s="32">
        <v>12487</v>
      </c>
      <c r="U47" s="7">
        <v>7356</v>
      </c>
      <c r="V47" s="7">
        <v>18389</v>
      </c>
      <c r="W47" s="7">
        <v>9121</v>
      </c>
      <c r="X47" s="7">
        <v>9271</v>
      </c>
      <c r="Y47" s="7">
        <v>9611</v>
      </c>
      <c r="Z47" s="7">
        <v>16466</v>
      </c>
      <c r="AA47" s="7">
        <v>18666</v>
      </c>
      <c r="AB47" s="7">
        <v>16529</v>
      </c>
      <c r="AC47" s="7">
        <v>21015</v>
      </c>
      <c r="AE47" s="8">
        <f t="shared" si="0"/>
        <v>39287</v>
      </c>
      <c r="AF47" s="8">
        <f t="shared" si="1"/>
        <v>6173</v>
      </c>
      <c r="AG47" s="19">
        <f t="shared" si="8"/>
        <v>4938.3999999999996</v>
      </c>
      <c r="AH47" s="19">
        <f t="shared" si="9"/>
        <v>4629.75</v>
      </c>
      <c r="AM47">
        <f t="shared" si="2"/>
        <v>0</v>
      </c>
      <c r="AP47">
        <f t="shared" si="3"/>
        <v>0</v>
      </c>
      <c r="AQ47">
        <f t="shared" si="4"/>
        <v>0</v>
      </c>
      <c r="AR47" s="33" t="str">
        <f t="shared" si="5"/>
        <v xml:space="preserve"> </v>
      </c>
      <c r="AS47">
        <f t="shared" si="6"/>
        <v>0</v>
      </c>
      <c r="AT47" s="33" t="str">
        <f t="shared" si="7"/>
        <v xml:space="preserve"> </v>
      </c>
      <c r="AU47" s="33" t="str" cm="1">
        <f t="array" ref="AU47">_xlfn.IFS(AO47=0," ",AT47=20%,20%,AT47=25%,25%,AT47&lt;20%,"MV",AT47=21%,"MV",AT47=22%,"MV",AT47=23%,"MV",AT47=24%,MV)</f>
        <v xml:space="preserve"> </v>
      </c>
    </row>
    <row r="48" spans="1:47">
      <c r="A48" s="3">
        <v>19</v>
      </c>
      <c r="B48" s="1" t="s">
        <v>39</v>
      </c>
      <c r="C48" s="2" t="s">
        <v>367</v>
      </c>
      <c r="D48" s="7">
        <v>8585</v>
      </c>
      <c r="E48" s="7">
        <v>13524</v>
      </c>
      <c r="F48" s="7">
        <v>15218</v>
      </c>
      <c r="G48" s="7">
        <v>16194</v>
      </c>
      <c r="H48" s="7">
        <v>8688</v>
      </c>
      <c r="I48" s="7">
        <v>15718</v>
      </c>
      <c r="J48" s="7">
        <v>15527</v>
      </c>
      <c r="K48" s="7">
        <v>121306</v>
      </c>
      <c r="L48" s="7">
        <v>10507</v>
      </c>
      <c r="M48" s="7">
        <v>7491</v>
      </c>
      <c r="N48" s="7">
        <v>15205</v>
      </c>
      <c r="O48" s="7">
        <v>15483</v>
      </c>
      <c r="P48" s="7">
        <v>18314</v>
      </c>
      <c r="Q48" s="7">
        <v>11868</v>
      </c>
      <c r="R48" s="7">
        <v>14822</v>
      </c>
      <c r="S48" s="7">
        <v>14261</v>
      </c>
      <c r="T48" s="32">
        <v>12301</v>
      </c>
      <c r="U48" s="7">
        <v>10869</v>
      </c>
      <c r="V48" s="7">
        <v>31261</v>
      </c>
      <c r="W48" s="7">
        <v>13884</v>
      </c>
      <c r="X48" s="7">
        <v>10754</v>
      </c>
      <c r="Y48" s="7">
        <v>9508</v>
      </c>
      <c r="Z48" s="7">
        <v>16269</v>
      </c>
      <c r="AA48" s="7">
        <v>22746</v>
      </c>
      <c r="AB48" s="7">
        <v>16284</v>
      </c>
      <c r="AC48" s="7">
        <v>15920</v>
      </c>
      <c r="AE48" s="8">
        <f t="shared" si="0"/>
        <v>121306</v>
      </c>
      <c r="AF48" s="8">
        <f t="shared" si="1"/>
        <v>7491</v>
      </c>
      <c r="AG48" s="19">
        <f t="shared" si="8"/>
        <v>5992.8</v>
      </c>
      <c r="AH48" s="19">
        <f t="shared" si="9"/>
        <v>5618.25</v>
      </c>
      <c r="AK48">
        <v>7</v>
      </c>
      <c r="AL48" s="24">
        <v>7</v>
      </c>
      <c r="AM48">
        <f t="shared" si="2"/>
        <v>0</v>
      </c>
      <c r="AO48" s="28">
        <v>5618.25</v>
      </c>
      <c r="AP48">
        <f t="shared" si="3"/>
        <v>12301</v>
      </c>
      <c r="AQ48">
        <f t="shared" si="4"/>
        <v>6682.75</v>
      </c>
      <c r="AR48" s="33">
        <f t="shared" si="5"/>
        <v>0.54326883993171282</v>
      </c>
      <c r="AS48">
        <f t="shared" si="6"/>
        <v>39327.75</v>
      </c>
      <c r="AT48" s="33">
        <f t="shared" si="7"/>
        <v>0.25</v>
      </c>
      <c r="AU48" s="33" cm="1">
        <f t="array" ref="AU48">_xlfn.IFS(AO48=0," ",AT48=20%,20%,AT48=25%,25%,AT48&lt;20%,"MV",AT48=21%,"MV",AT48=22%,"MV",AT48=23%,"MV",AT48=24%,MV)</f>
        <v>0.25</v>
      </c>
    </row>
    <row r="49" spans="1:47">
      <c r="A49" s="3">
        <v>20</v>
      </c>
      <c r="B49" s="1" t="s">
        <v>40</v>
      </c>
      <c r="C49" s="2" t="s">
        <v>367</v>
      </c>
      <c r="D49" s="7">
        <v>11869</v>
      </c>
      <c r="E49" s="7">
        <v>10786</v>
      </c>
      <c r="F49" s="7">
        <v>12960</v>
      </c>
      <c r="G49" s="7">
        <v>26712</v>
      </c>
      <c r="H49" s="7">
        <v>11729</v>
      </c>
      <c r="I49" s="7">
        <v>16208</v>
      </c>
      <c r="J49" s="7">
        <v>20033</v>
      </c>
      <c r="K49" s="7">
        <v>23385</v>
      </c>
      <c r="L49" s="7">
        <v>10507</v>
      </c>
      <c r="M49" s="7">
        <v>9736</v>
      </c>
      <c r="N49" s="7">
        <v>10013</v>
      </c>
      <c r="O49" s="7">
        <v>15967</v>
      </c>
      <c r="P49" s="7">
        <v>29142</v>
      </c>
      <c r="Q49" s="7">
        <v>12609</v>
      </c>
      <c r="R49" s="7">
        <v>11559</v>
      </c>
      <c r="S49" s="7">
        <v>16593</v>
      </c>
      <c r="T49" s="32">
        <v>12684</v>
      </c>
      <c r="U49" s="7">
        <v>9298</v>
      </c>
      <c r="V49" s="7">
        <v>27582</v>
      </c>
      <c r="W49" s="7">
        <v>12124</v>
      </c>
      <c r="X49" s="7">
        <v>9642</v>
      </c>
      <c r="Y49" s="7">
        <v>12272</v>
      </c>
      <c r="Z49" s="7">
        <v>16750</v>
      </c>
      <c r="AA49" s="7">
        <v>30534</v>
      </c>
      <c r="AB49" s="7">
        <v>16791</v>
      </c>
      <c r="AC49" s="7">
        <v>24724</v>
      </c>
      <c r="AE49" s="8">
        <f t="shared" si="0"/>
        <v>30534</v>
      </c>
      <c r="AF49" s="8">
        <f t="shared" si="1"/>
        <v>9298</v>
      </c>
      <c r="AG49" s="19">
        <f t="shared" si="8"/>
        <v>7438.4</v>
      </c>
      <c r="AH49" s="19">
        <f t="shared" si="9"/>
        <v>6973.5</v>
      </c>
      <c r="AM49">
        <f t="shared" si="2"/>
        <v>0</v>
      </c>
      <c r="AP49">
        <f t="shared" si="3"/>
        <v>0</v>
      </c>
      <c r="AQ49">
        <f t="shared" si="4"/>
        <v>0</v>
      </c>
      <c r="AR49" s="33" t="str">
        <f t="shared" si="5"/>
        <v xml:space="preserve"> </v>
      </c>
      <c r="AS49">
        <f t="shared" si="6"/>
        <v>0</v>
      </c>
      <c r="AT49" s="33" t="str">
        <f t="shared" si="7"/>
        <v xml:space="preserve"> </v>
      </c>
      <c r="AU49" s="33" t="str" cm="1">
        <f t="array" ref="AU49">_xlfn.IFS(AO49=0," ",AT49=20%,20%,AT49=25%,25%,AT49&lt;20%,"MV",AT49=21%,"MV",AT49=22%,"MV",AT49=23%,"MV",AT49=24%,MV)</f>
        <v xml:space="preserve"> </v>
      </c>
    </row>
    <row r="50" spans="1:47">
      <c r="A50" s="3">
        <v>21</v>
      </c>
      <c r="B50" s="1" t="s">
        <v>41</v>
      </c>
      <c r="C50" s="2" t="s">
        <v>367</v>
      </c>
      <c r="D50" s="7">
        <v>5751</v>
      </c>
      <c r="E50" s="7">
        <v>8152</v>
      </c>
      <c r="F50" s="7">
        <v>6098</v>
      </c>
      <c r="G50" s="7">
        <v>5868</v>
      </c>
      <c r="H50" s="7">
        <v>5820</v>
      </c>
      <c r="I50" s="7">
        <v>9506</v>
      </c>
      <c r="J50" s="7">
        <v>8498</v>
      </c>
      <c r="K50" s="7">
        <v>19284</v>
      </c>
      <c r="L50" s="7">
        <v>5562</v>
      </c>
      <c r="M50" s="7">
        <v>4767</v>
      </c>
      <c r="N50" s="7">
        <v>9518</v>
      </c>
      <c r="O50" s="7">
        <v>9364</v>
      </c>
      <c r="P50" s="7">
        <v>8151</v>
      </c>
      <c r="Q50" s="7">
        <v>8282</v>
      </c>
      <c r="R50" s="7">
        <v>7070</v>
      </c>
      <c r="S50" s="7">
        <v>8658</v>
      </c>
      <c r="T50" s="32">
        <v>7439</v>
      </c>
      <c r="U50" s="7">
        <v>6633</v>
      </c>
      <c r="V50" s="7">
        <v>6105</v>
      </c>
      <c r="W50" s="7">
        <v>6578</v>
      </c>
      <c r="X50" s="7">
        <v>6675</v>
      </c>
      <c r="Y50" s="7">
        <v>5121</v>
      </c>
      <c r="Z50" s="7">
        <v>9877</v>
      </c>
      <c r="AA50" s="7">
        <v>9890</v>
      </c>
      <c r="AB50" s="7">
        <v>9847</v>
      </c>
      <c r="AC50" s="7">
        <v>7744</v>
      </c>
      <c r="AE50" s="8">
        <f t="shared" si="0"/>
        <v>19284</v>
      </c>
      <c r="AF50" s="8">
        <f t="shared" si="1"/>
        <v>4767</v>
      </c>
      <c r="AG50" s="19">
        <f t="shared" si="8"/>
        <v>3813.6</v>
      </c>
      <c r="AH50" s="19">
        <f t="shared" si="9"/>
        <v>3575.25</v>
      </c>
      <c r="AK50">
        <v>5</v>
      </c>
      <c r="AL50" s="24">
        <v>5</v>
      </c>
      <c r="AM50">
        <f t="shared" si="2"/>
        <v>0</v>
      </c>
      <c r="AO50" s="28">
        <v>3813.6</v>
      </c>
      <c r="AP50">
        <f t="shared" si="3"/>
        <v>7439</v>
      </c>
      <c r="AQ50">
        <f t="shared" si="4"/>
        <v>3625.4</v>
      </c>
      <c r="AR50" s="33">
        <f t="shared" si="5"/>
        <v>0.48735045032934537</v>
      </c>
      <c r="AS50">
        <f t="shared" si="6"/>
        <v>19068</v>
      </c>
      <c r="AT50" s="33">
        <f t="shared" si="7"/>
        <v>0.2</v>
      </c>
      <c r="AU50" s="33" cm="1">
        <f t="array" ref="AU50">_xlfn.IFS(AO50=0," ",AT50=20%,20%,AT50=25%,25%,AT50&lt;20%,"MV",AT50=21%,"MV",AT50=22%,"MV",AT50=23%,"MV",AT50=24%,MV)</f>
        <v>0.2</v>
      </c>
    </row>
    <row r="51" spans="1:47">
      <c r="A51" s="3">
        <v>22</v>
      </c>
      <c r="B51" s="1" t="s">
        <v>42</v>
      </c>
      <c r="C51" s="2" t="s">
        <v>367</v>
      </c>
      <c r="D51" s="7">
        <v>8794</v>
      </c>
      <c r="E51" s="7">
        <v>11437</v>
      </c>
      <c r="F51" s="7">
        <v>9679</v>
      </c>
      <c r="G51" s="7">
        <v>8319</v>
      </c>
      <c r="H51" s="7">
        <v>8689</v>
      </c>
      <c r="I51" s="7">
        <v>13959</v>
      </c>
      <c r="J51" s="7">
        <v>11929</v>
      </c>
      <c r="K51" s="7">
        <v>33675</v>
      </c>
      <c r="L51" s="7">
        <v>11743</v>
      </c>
      <c r="M51" s="7">
        <v>5958</v>
      </c>
      <c r="N51" s="7">
        <v>14587</v>
      </c>
      <c r="O51" s="7">
        <v>13750</v>
      </c>
      <c r="P51" s="7">
        <v>11692</v>
      </c>
      <c r="Q51" s="7">
        <v>10879</v>
      </c>
      <c r="R51" s="7">
        <v>11150</v>
      </c>
      <c r="S51" s="7">
        <v>12663</v>
      </c>
      <c r="T51" s="32">
        <v>10925</v>
      </c>
      <c r="U51" s="7">
        <v>8851</v>
      </c>
      <c r="V51" s="7">
        <v>18389</v>
      </c>
      <c r="W51" s="7">
        <v>13643</v>
      </c>
      <c r="X51" s="7">
        <v>9271</v>
      </c>
      <c r="Y51" s="7">
        <v>8788</v>
      </c>
      <c r="Z51" s="7">
        <v>14463</v>
      </c>
      <c r="AA51" s="7">
        <v>14216</v>
      </c>
      <c r="AB51" s="7">
        <v>14462</v>
      </c>
      <c r="AC51" s="7">
        <v>14738</v>
      </c>
      <c r="AE51" s="8">
        <f t="shared" si="0"/>
        <v>33675</v>
      </c>
      <c r="AF51" s="8">
        <f t="shared" si="1"/>
        <v>5958</v>
      </c>
      <c r="AG51" s="19">
        <f t="shared" si="8"/>
        <v>4766.3999999999996</v>
      </c>
      <c r="AH51" s="19">
        <f t="shared" si="9"/>
        <v>4468.5</v>
      </c>
      <c r="AK51">
        <v>5</v>
      </c>
      <c r="AL51" s="24">
        <v>5</v>
      </c>
      <c r="AM51">
        <f t="shared" si="2"/>
        <v>0</v>
      </c>
      <c r="AO51" s="28">
        <v>4766.3999999999996</v>
      </c>
      <c r="AP51">
        <f t="shared" si="3"/>
        <v>10925</v>
      </c>
      <c r="AQ51">
        <f t="shared" si="4"/>
        <v>6158.6</v>
      </c>
      <c r="AR51" s="33">
        <f t="shared" si="5"/>
        <v>0.56371624713958812</v>
      </c>
      <c r="AS51">
        <f t="shared" si="6"/>
        <v>23832</v>
      </c>
      <c r="AT51" s="33">
        <f t="shared" si="7"/>
        <v>0.2</v>
      </c>
      <c r="AU51" s="33" cm="1">
        <f t="array" ref="AU51">_xlfn.IFS(AO51=0," ",AT51=20%,20%,AT51=25%,25%,AT51&lt;20%,"MV",AT51=21%,"MV",AT51=22%,"MV",AT51=23%,"MV",AT51=24%,MV)</f>
        <v>0.2</v>
      </c>
    </row>
    <row r="52" spans="1:47">
      <c r="A52" s="3">
        <v>23</v>
      </c>
      <c r="B52" s="1" t="s">
        <v>43</v>
      </c>
      <c r="C52" s="2" t="s">
        <v>367</v>
      </c>
      <c r="D52" s="7">
        <v>3956</v>
      </c>
      <c r="E52" s="7">
        <v>5466</v>
      </c>
      <c r="F52" s="7">
        <v>6928</v>
      </c>
      <c r="G52" s="7">
        <v>3295</v>
      </c>
      <c r="H52" s="7">
        <v>4003</v>
      </c>
      <c r="I52" s="7">
        <v>5557</v>
      </c>
      <c r="J52" s="7">
        <v>5031</v>
      </c>
      <c r="K52" s="7">
        <v>19284</v>
      </c>
      <c r="L52" s="7">
        <v>4326</v>
      </c>
      <c r="M52" s="7">
        <v>2834</v>
      </c>
      <c r="N52" s="7">
        <v>5192</v>
      </c>
      <c r="O52" s="7">
        <v>5474</v>
      </c>
      <c r="P52" s="7">
        <v>5214</v>
      </c>
      <c r="Q52" s="7">
        <v>5562</v>
      </c>
      <c r="R52" s="7">
        <v>5671</v>
      </c>
      <c r="S52" s="7">
        <v>5260</v>
      </c>
      <c r="T52" s="32">
        <v>4348</v>
      </c>
      <c r="U52" s="7">
        <v>3815</v>
      </c>
      <c r="V52" s="7">
        <v>6435</v>
      </c>
      <c r="W52" s="7">
        <v>5759</v>
      </c>
      <c r="X52" s="7">
        <v>4450</v>
      </c>
      <c r="Y52" s="7">
        <v>4843</v>
      </c>
      <c r="Z52" s="7">
        <v>5736</v>
      </c>
      <c r="AA52" s="7">
        <v>4326</v>
      </c>
      <c r="AB52" s="7">
        <v>5757</v>
      </c>
      <c r="AC52" s="7">
        <v>6128</v>
      </c>
      <c r="AE52" s="8">
        <f t="shared" si="0"/>
        <v>19284</v>
      </c>
      <c r="AF52" s="8">
        <f t="shared" si="1"/>
        <v>2834</v>
      </c>
      <c r="AG52" s="19">
        <f t="shared" si="8"/>
        <v>2267.1999999999998</v>
      </c>
      <c r="AH52" s="19">
        <f t="shared" si="9"/>
        <v>2125.5</v>
      </c>
      <c r="AM52">
        <f t="shared" si="2"/>
        <v>0</v>
      </c>
      <c r="AP52">
        <f t="shared" si="3"/>
        <v>0</v>
      </c>
      <c r="AQ52">
        <f t="shared" si="4"/>
        <v>0</v>
      </c>
      <c r="AR52" s="33" t="str">
        <f t="shared" si="5"/>
        <v xml:space="preserve"> </v>
      </c>
      <c r="AS52">
        <f t="shared" si="6"/>
        <v>0</v>
      </c>
      <c r="AT52" s="33" t="str">
        <f t="shared" si="7"/>
        <v xml:space="preserve"> </v>
      </c>
      <c r="AU52" s="33" t="str" cm="1">
        <f t="array" ref="AU52">_xlfn.IFS(AO52=0," ",AT52=20%,20%,AT52=25%,25%,AT52&lt;20%,"MV",AT52=21%,"MV",AT52=22%,"MV",AT52=23%,"MV",AT52=24%,MV)</f>
        <v xml:space="preserve"> </v>
      </c>
    </row>
    <row r="53" spans="1:47">
      <c r="A53" s="3">
        <v>24</v>
      </c>
      <c r="B53" s="1" t="s">
        <v>44</v>
      </c>
      <c r="C53" s="2" t="s">
        <v>367</v>
      </c>
      <c r="D53" s="7">
        <v>2611</v>
      </c>
      <c r="E53" s="7">
        <v>3763</v>
      </c>
      <c r="F53" s="7">
        <v>3672</v>
      </c>
      <c r="G53" s="7">
        <v>2145</v>
      </c>
      <c r="H53" s="7">
        <v>2580</v>
      </c>
      <c r="I53" s="7">
        <v>4167</v>
      </c>
      <c r="J53" s="7">
        <v>3807</v>
      </c>
      <c r="K53" s="7">
        <v>17772</v>
      </c>
      <c r="L53" s="7">
        <v>4326</v>
      </c>
      <c r="M53" s="7">
        <v>1879</v>
      </c>
      <c r="N53" s="7">
        <v>4573</v>
      </c>
      <c r="O53" s="7">
        <v>4107</v>
      </c>
      <c r="P53" s="7">
        <v>3189</v>
      </c>
      <c r="Q53" s="7">
        <v>4698</v>
      </c>
      <c r="R53" s="7">
        <v>4624</v>
      </c>
      <c r="S53" s="7">
        <v>4060</v>
      </c>
      <c r="T53" s="32">
        <v>3262</v>
      </c>
      <c r="U53" s="7">
        <v>2870</v>
      </c>
      <c r="V53" s="7">
        <v>5518</v>
      </c>
      <c r="W53" s="7">
        <v>4524</v>
      </c>
      <c r="X53" s="7">
        <v>3337</v>
      </c>
      <c r="Y53" s="7">
        <v>2725</v>
      </c>
      <c r="Z53" s="7">
        <v>4314</v>
      </c>
      <c r="AA53" s="7">
        <v>3461</v>
      </c>
      <c r="AB53" s="7">
        <v>4318</v>
      </c>
      <c r="AC53" s="7">
        <v>4924</v>
      </c>
      <c r="AE53" s="8">
        <f t="shared" si="0"/>
        <v>17772</v>
      </c>
      <c r="AF53" s="8">
        <f t="shared" si="1"/>
        <v>1879</v>
      </c>
      <c r="AG53" s="19">
        <f t="shared" si="8"/>
        <v>1503.2</v>
      </c>
      <c r="AH53" s="19">
        <f t="shared" si="9"/>
        <v>1409.25</v>
      </c>
      <c r="AM53">
        <f t="shared" si="2"/>
        <v>0</v>
      </c>
      <c r="AP53">
        <f t="shared" si="3"/>
        <v>0</v>
      </c>
      <c r="AQ53">
        <f t="shared" si="4"/>
        <v>0</v>
      </c>
      <c r="AR53" s="33" t="str">
        <f t="shared" si="5"/>
        <v xml:space="preserve"> </v>
      </c>
      <c r="AS53">
        <f t="shared" si="6"/>
        <v>0</v>
      </c>
      <c r="AT53" s="33" t="str">
        <f t="shared" si="7"/>
        <v xml:space="preserve"> </v>
      </c>
      <c r="AU53" s="33" t="str" cm="1">
        <f t="array" ref="AU53">_xlfn.IFS(AO53=0," ",AT53=20%,20%,AT53=25%,25%,AT53&lt;20%,"MV",AT53=21%,"MV",AT53=22%,"MV",AT53=23%,"MV",AT53=24%,MV)</f>
        <v xml:space="preserve"> </v>
      </c>
    </row>
    <row r="54" spans="1:47">
      <c r="A54" s="3">
        <v>25</v>
      </c>
      <c r="B54" s="1" t="s">
        <v>371</v>
      </c>
      <c r="C54" s="2" t="s">
        <v>367</v>
      </c>
      <c r="D54" s="7">
        <v>11097</v>
      </c>
      <c r="E54" s="7">
        <v>15422</v>
      </c>
      <c r="F54" s="7">
        <v>29075</v>
      </c>
      <c r="G54" s="7">
        <v>20918</v>
      </c>
      <c r="H54" s="7">
        <v>11230</v>
      </c>
      <c r="I54" s="7">
        <v>19995</v>
      </c>
      <c r="J54" s="7">
        <v>21386</v>
      </c>
      <c r="K54" s="7">
        <v>69944</v>
      </c>
      <c r="L54" s="7">
        <v>27195</v>
      </c>
      <c r="M54" s="7">
        <v>5362</v>
      </c>
      <c r="N54" s="7">
        <v>23735</v>
      </c>
      <c r="O54" s="7">
        <v>19696</v>
      </c>
      <c r="P54" s="7">
        <v>29526</v>
      </c>
      <c r="Q54" s="7">
        <v>17183</v>
      </c>
      <c r="R54" s="7">
        <v>28828</v>
      </c>
      <c r="S54" s="7">
        <v>18139</v>
      </c>
      <c r="T54" s="32">
        <v>15648</v>
      </c>
      <c r="U54" s="7">
        <v>13757</v>
      </c>
      <c r="V54" s="7">
        <v>30907</v>
      </c>
      <c r="W54" s="7">
        <v>20401</v>
      </c>
      <c r="X54" s="7">
        <v>14463</v>
      </c>
      <c r="Y54" s="7">
        <v>11895</v>
      </c>
      <c r="Z54" s="7">
        <v>20669</v>
      </c>
      <c r="AA54" s="7">
        <v>222512</v>
      </c>
      <c r="AB54" s="7">
        <v>20715</v>
      </c>
      <c r="AC54" s="7">
        <v>31084</v>
      </c>
      <c r="AE54" s="8">
        <f t="shared" si="0"/>
        <v>222512</v>
      </c>
      <c r="AF54" s="8">
        <f t="shared" si="1"/>
        <v>5362</v>
      </c>
      <c r="AG54" s="19">
        <f t="shared" si="8"/>
        <v>4289.6000000000004</v>
      </c>
      <c r="AH54" s="19">
        <f t="shared" si="9"/>
        <v>4021.5</v>
      </c>
      <c r="AM54">
        <f t="shared" si="2"/>
        <v>0</v>
      </c>
      <c r="AP54">
        <f t="shared" si="3"/>
        <v>0</v>
      </c>
      <c r="AQ54">
        <f t="shared" si="4"/>
        <v>0</v>
      </c>
      <c r="AR54" s="33" t="str">
        <f t="shared" si="5"/>
        <v xml:space="preserve"> </v>
      </c>
      <c r="AS54">
        <f t="shared" si="6"/>
        <v>0</v>
      </c>
      <c r="AT54" s="33" t="str">
        <f t="shared" si="7"/>
        <v xml:space="preserve"> </v>
      </c>
      <c r="AU54" s="33" t="str" cm="1">
        <f t="array" ref="AU54">_xlfn.IFS(AO54=0," ",AT54=20%,20%,AT54=25%,25%,AT54&lt;20%,"MV",AT54=21%,"MV",AT54=22%,"MV",AT54=23%,"MV",AT54=24%,MV)</f>
        <v xml:space="preserve"> </v>
      </c>
    </row>
    <row r="55" spans="1:47">
      <c r="A55" s="3">
        <v>26</v>
      </c>
      <c r="B55" s="1" t="s">
        <v>45</v>
      </c>
      <c r="C55" s="2" t="s">
        <v>367</v>
      </c>
      <c r="D55" s="7">
        <v>5533</v>
      </c>
      <c r="E55" s="7">
        <v>6150</v>
      </c>
      <c r="F55" s="7">
        <v>5898</v>
      </c>
      <c r="G55" s="7">
        <v>6689</v>
      </c>
      <c r="H55" s="7">
        <v>5467</v>
      </c>
      <c r="I55" s="7">
        <v>6987</v>
      </c>
      <c r="J55" s="7">
        <v>7084</v>
      </c>
      <c r="K55" s="7">
        <v>48621</v>
      </c>
      <c r="L55" s="7">
        <v>4945</v>
      </c>
      <c r="M55" s="7">
        <v>3354</v>
      </c>
      <c r="N55" s="7">
        <v>5562</v>
      </c>
      <c r="O55" s="7">
        <v>6884</v>
      </c>
      <c r="P55" s="7">
        <v>7610</v>
      </c>
      <c r="Q55" s="7">
        <v>7046</v>
      </c>
      <c r="R55" s="7">
        <v>5687</v>
      </c>
      <c r="S55" s="7">
        <v>6339</v>
      </c>
      <c r="T55" s="32">
        <v>5468</v>
      </c>
      <c r="U55" s="7">
        <v>4991</v>
      </c>
      <c r="V55" s="7">
        <v>6604</v>
      </c>
      <c r="W55" s="7">
        <v>5380</v>
      </c>
      <c r="X55" s="7">
        <v>5192</v>
      </c>
      <c r="Y55" s="7">
        <v>5821</v>
      </c>
      <c r="Z55" s="7">
        <v>7219</v>
      </c>
      <c r="AA55" s="7">
        <v>6799</v>
      </c>
      <c r="AB55" s="7">
        <v>7239</v>
      </c>
      <c r="AC55" s="7">
        <v>5978</v>
      </c>
      <c r="AE55" s="8">
        <f t="shared" si="0"/>
        <v>48621</v>
      </c>
      <c r="AF55" s="8">
        <f t="shared" si="1"/>
        <v>3354</v>
      </c>
      <c r="AG55" s="19">
        <f t="shared" si="8"/>
        <v>2683.2</v>
      </c>
      <c r="AH55" s="19">
        <f t="shared" si="9"/>
        <v>2515.5</v>
      </c>
      <c r="AM55">
        <f t="shared" si="2"/>
        <v>0</v>
      </c>
      <c r="AP55">
        <f t="shared" si="3"/>
        <v>0</v>
      </c>
      <c r="AQ55">
        <f t="shared" si="4"/>
        <v>0</v>
      </c>
      <c r="AR55" s="33" t="str">
        <f t="shared" si="5"/>
        <v xml:space="preserve"> </v>
      </c>
      <c r="AS55">
        <f t="shared" si="6"/>
        <v>0</v>
      </c>
      <c r="AT55" s="33" t="str">
        <f t="shared" si="7"/>
        <v xml:space="preserve"> </v>
      </c>
      <c r="AU55" s="33" t="str" cm="1">
        <f t="array" ref="AU55">_xlfn.IFS(AO55=0," ",AT55=20%,20%,AT55=25%,25%,AT55&lt;20%,"MV",AT55=21%,"MV",AT55=22%,"MV",AT55=23%,"MV",AT55=24%,MV)</f>
        <v xml:space="preserve"> </v>
      </c>
    </row>
    <row r="56" spans="1:47">
      <c r="A56" s="3">
        <v>27</v>
      </c>
      <c r="B56" s="1" t="s">
        <v>46</v>
      </c>
      <c r="C56" s="2" t="s">
        <v>367</v>
      </c>
      <c r="D56" s="7">
        <v>6280</v>
      </c>
      <c r="E56" s="7">
        <v>9951</v>
      </c>
      <c r="F56" s="7">
        <v>7927</v>
      </c>
      <c r="G56" s="7">
        <v>9567</v>
      </c>
      <c r="H56" s="7">
        <v>6355</v>
      </c>
      <c r="I56" s="7">
        <v>11190</v>
      </c>
      <c r="J56" s="7">
        <v>10248</v>
      </c>
      <c r="K56" s="7">
        <v>38565</v>
      </c>
      <c r="L56" s="7">
        <v>10879</v>
      </c>
      <c r="M56" s="7">
        <v>4560</v>
      </c>
      <c r="N56" s="7">
        <v>12115</v>
      </c>
      <c r="O56" s="7">
        <v>11023</v>
      </c>
      <c r="P56" s="7">
        <v>11542</v>
      </c>
      <c r="Q56" s="7">
        <v>8777</v>
      </c>
      <c r="R56" s="7">
        <v>10335</v>
      </c>
      <c r="S56" s="7">
        <v>10153</v>
      </c>
      <c r="T56" s="32">
        <v>8758</v>
      </c>
      <c r="U56" s="7">
        <v>7761</v>
      </c>
      <c r="V56" s="7">
        <v>12670</v>
      </c>
      <c r="W56" s="7">
        <v>8040</v>
      </c>
      <c r="X56" s="7">
        <v>6675</v>
      </c>
      <c r="Y56" s="7">
        <v>9748</v>
      </c>
      <c r="Z56" s="7">
        <v>11596</v>
      </c>
      <c r="AA56" s="7">
        <v>15452</v>
      </c>
      <c r="AB56" s="7">
        <v>11592</v>
      </c>
      <c r="AC56" s="7">
        <v>11090</v>
      </c>
      <c r="AE56" s="8">
        <f t="shared" si="0"/>
        <v>38565</v>
      </c>
      <c r="AF56" s="8">
        <f t="shared" si="1"/>
        <v>4560</v>
      </c>
      <c r="AG56" s="19">
        <f t="shared" si="8"/>
        <v>3648</v>
      </c>
      <c r="AH56" s="19">
        <f t="shared" si="9"/>
        <v>3420</v>
      </c>
      <c r="AK56">
        <v>7</v>
      </c>
      <c r="AL56" s="24">
        <v>7</v>
      </c>
      <c r="AM56">
        <f t="shared" si="2"/>
        <v>0</v>
      </c>
      <c r="AO56" s="28">
        <v>3648</v>
      </c>
      <c r="AP56">
        <f t="shared" si="3"/>
        <v>8758</v>
      </c>
      <c r="AQ56">
        <f t="shared" si="4"/>
        <v>5110</v>
      </c>
      <c r="AR56" s="33">
        <f t="shared" si="5"/>
        <v>0.58346654487325877</v>
      </c>
      <c r="AS56">
        <f t="shared" si="6"/>
        <v>25536</v>
      </c>
      <c r="AT56" s="33">
        <f t="shared" si="7"/>
        <v>0.2</v>
      </c>
      <c r="AU56" s="33" cm="1">
        <f t="array" ref="AU56">_xlfn.IFS(AO56=0," ",AT56=20%,20%,AT56=25%,25%,AT56&lt;20%,"MV",AT56=21%,"MV",AT56=22%,"MV",AT56=23%,"MV",AT56=24%,MV)</f>
        <v>0.2</v>
      </c>
    </row>
    <row r="57" spans="1:47">
      <c r="A57" s="3">
        <v>28</v>
      </c>
      <c r="B57" s="1" t="s">
        <v>47</v>
      </c>
      <c r="C57" s="2" t="s">
        <v>367</v>
      </c>
      <c r="D57" s="7">
        <v>3395</v>
      </c>
      <c r="E57" s="7">
        <v>4821</v>
      </c>
      <c r="F57" s="7">
        <v>3655</v>
      </c>
      <c r="G57" s="7">
        <v>3630</v>
      </c>
      <c r="H57" s="7">
        <v>3356</v>
      </c>
      <c r="I57" s="7">
        <v>6071</v>
      </c>
      <c r="J57" s="7">
        <v>5090</v>
      </c>
      <c r="K57" s="7">
        <v>15902</v>
      </c>
      <c r="L57" s="7">
        <v>3709</v>
      </c>
      <c r="M57" s="7">
        <v>2934</v>
      </c>
      <c r="N57" s="7">
        <v>5439</v>
      </c>
      <c r="O57" s="7">
        <v>5981</v>
      </c>
      <c r="P57" s="7">
        <v>4260</v>
      </c>
      <c r="Q57" s="7">
        <v>4945</v>
      </c>
      <c r="R57" s="7">
        <v>3980</v>
      </c>
      <c r="S57" s="7">
        <v>7357</v>
      </c>
      <c r="T57" s="32">
        <v>4750</v>
      </c>
      <c r="U57" s="7">
        <v>4259</v>
      </c>
      <c r="V57" s="7">
        <v>6988</v>
      </c>
      <c r="W57" s="7">
        <v>5155</v>
      </c>
      <c r="X57" s="7">
        <v>4265</v>
      </c>
      <c r="Y57" s="7">
        <v>3931</v>
      </c>
      <c r="Z57" s="7">
        <v>6304</v>
      </c>
      <c r="AA57" s="7">
        <v>7417</v>
      </c>
      <c r="AB57" s="7">
        <v>6290</v>
      </c>
      <c r="AC57" s="7">
        <v>4779</v>
      </c>
      <c r="AE57" s="8">
        <f t="shared" si="0"/>
        <v>15902</v>
      </c>
      <c r="AF57" s="8">
        <f t="shared" si="1"/>
        <v>2934</v>
      </c>
      <c r="AG57" s="19">
        <f t="shared" si="8"/>
        <v>2347.1999999999998</v>
      </c>
      <c r="AH57" s="19">
        <f t="shared" si="9"/>
        <v>2200.5</v>
      </c>
      <c r="AM57">
        <f t="shared" si="2"/>
        <v>0</v>
      </c>
      <c r="AP57">
        <f t="shared" si="3"/>
        <v>0</v>
      </c>
      <c r="AQ57">
        <f t="shared" si="4"/>
        <v>0</v>
      </c>
      <c r="AR57" s="33" t="str">
        <f t="shared" si="5"/>
        <v xml:space="preserve"> </v>
      </c>
      <c r="AS57">
        <f t="shared" si="6"/>
        <v>0</v>
      </c>
      <c r="AT57" s="33" t="str">
        <f t="shared" si="7"/>
        <v xml:space="preserve"> </v>
      </c>
      <c r="AU57" s="33" t="str" cm="1">
        <f t="array" ref="AU57">_xlfn.IFS(AO57=0," ",AT57=20%,20%,AT57=25%,25%,AT57&lt;20%,"MV",AT57=21%,"MV",AT57=22%,"MV",AT57=23%,"MV",AT57=24%,MV)</f>
        <v xml:space="preserve"> </v>
      </c>
    </row>
    <row r="58" spans="1:47">
      <c r="A58" s="3">
        <v>29</v>
      </c>
      <c r="B58" s="1" t="s">
        <v>48</v>
      </c>
      <c r="C58" s="2" t="s">
        <v>367</v>
      </c>
      <c r="D58" s="7">
        <v>2754</v>
      </c>
      <c r="E58" s="7">
        <v>3822</v>
      </c>
      <c r="F58" s="7">
        <v>3655</v>
      </c>
      <c r="G58" s="7">
        <v>2513</v>
      </c>
      <c r="H58" s="7">
        <v>2787</v>
      </c>
      <c r="I58" s="7">
        <v>4280</v>
      </c>
      <c r="J58" s="7">
        <v>3909</v>
      </c>
      <c r="K58" s="7">
        <v>11394</v>
      </c>
      <c r="L58" s="7">
        <v>3090</v>
      </c>
      <c r="M58" s="7">
        <v>1906</v>
      </c>
      <c r="N58" s="7">
        <v>4821</v>
      </c>
      <c r="O58" s="7">
        <v>4218</v>
      </c>
      <c r="P58" s="7">
        <v>3525</v>
      </c>
      <c r="Q58" s="7">
        <v>3956</v>
      </c>
      <c r="R58" s="7">
        <v>3263</v>
      </c>
      <c r="S58" s="7">
        <v>6524</v>
      </c>
      <c r="T58" s="32">
        <v>3351</v>
      </c>
      <c r="U58" s="7">
        <v>2978</v>
      </c>
      <c r="V58" s="7">
        <v>6253</v>
      </c>
      <c r="W58" s="7">
        <v>3941</v>
      </c>
      <c r="X58" s="7">
        <v>2967</v>
      </c>
      <c r="Y58" s="7">
        <v>3513</v>
      </c>
      <c r="Z58" s="7">
        <v>4438</v>
      </c>
      <c r="AA58" s="7">
        <v>5934</v>
      </c>
      <c r="AB58" s="7">
        <v>4436</v>
      </c>
      <c r="AC58" s="7">
        <v>4004</v>
      </c>
      <c r="AE58" s="8">
        <f t="shared" si="0"/>
        <v>11394</v>
      </c>
      <c r="AF58" s="8">
        <f t="shared" si="1"/>
        <v>1906</v>
      </c>
      <c r="AG58" s="19">
        <f t="shared" si="8"/>
        <v>1524.8</v>
      </c>
      <c r="AH58" s="19">
        <f t="shared" si="9"/>
        <v>1429.5</v>
      </c>
      <c r="AM58">
        <f t="shared" si="2"/>
        <v>0</v>
      </c>
      <c r="AP58">
        <f t="shared" si="3"/>
        <v>0</v>
      </c>
      <c r="AQ58">
        <f t="shared" si="4"/>
        <v>0</v>
      </c>
      <c r="AR58" s="33" t="str">
        <f t="shared" si="5"/>
        <v xml:space="preserve"> </v>
      </c>
      <c r="AS58">
        <f t="shared" si="6"/>
        <v>0</v>
      </c>
      <c r="AT58" s="33" t="str">
        <f t="shared" si="7"/>
        <v xml:space="preserve"> </v>
      </c>
      <c r="AU58" s="33" t="str" cm="1">
        <f t="array" ref="AU58">_xlfn.IFS(AO58=0," ",AT58=20%,20%,AT58=25%,25%,AT58&lt;20%,"MV",AT58=21%,"MV",AT58=22%,"MV",AT58=23%,"MV",AT58=24%,MV)</f>
        <v xml:space="preserve"> </v>
      </c>
    </row>
    <row r="59" spans="1:47">
      <c r="A59" s="3">
        <v>30</v>
      </c>
      <c r="B59" s="1" t="s">
        <v>49</v>
      </c>
      <c r="C59" s="2" t="s">
        <v>367</v>
      </c>
      <c r="D59" s="7">
        <v>7052</v>
      </c>
      <c r="E59" s="7">
        <v>7981</v>
      </c>
      <c r="F59" s="7">
        <v>7443</v>
      </c>
      <c r="G59" s="7">
        <v>8236</v>
      </c>
      <c r="H59" s="7">
        <v>6969</v>
      </c>
      <c r="I59" s="7">
        <v>10995</v>
      </c>
      <c r="J59" s="7">
        <v>9696</v>
      </c>
      <c r="K59" s="7">
        <v>39287</v>
      </c>
      <c r="L59" s="7">
        <v>7170</v>
      </c>
      <c r="M59" s="7">
        <v>5534</v>
      </c>
      <c r="N59" s="7">
        <v>11743</v>
      </c>
      <c r="O59" s="7">
        <v>10830</v>
      </c>
      <c r="P59" s="7">
        <v>8571</v>
      </c>
      <c r="Q59" s="7">
        <v>9271</v>
      </c>
      <c r="R59" s="7">
        <v>7887</v>
      </c>
      <c r="S59" s="7">
        <v>12014</v>
      </c>
      <c r="T59" s="32">
        <v>8604</v>
      </c>
      <c r="U59" s="7">
        <v>7748</v>
      </c>
      <c r="V59" s="7">
        <v>11972</v>
      </c>
      <c r="W59" s="7">
        <v>7385</v>
      </c>
      <c r="X59" s="7">
        <v>7046</v>
      </c>
      <c r="Y59" s="7">
        <v>8970</v>
      </c>
      <c r="Z59" s="7">
        <v>11410</v>
      </c>
      <c r="AA59" s="7">
        <v>15946</v>
      </c>
      <c r="AB59" s="7">
        <v>11389</v>
      </c>
      <c r="AC59" s="7">
        <v>9966</v>
      </c>
      <c r="AE59" s="8">
        <f t="shared" si="0"/>
        <v>39287</v>
      </c>
      <c r="AF59" s="8">
        <f t="shared" si="1"/>
        <v>5534</v>
      </c>
      <c r="AG59" s="19">
        <f t="shared" si="8"/>
        <v>4427.2</v>
      </c>
      <c r="AH59" s="19">
        <f t="shared" si="9"/>
        <v>4150.5</v>
      </c>
      <c r="AK59">
        <v>9</v>
      </c>
      <c r="AL59" s="24">
        <v>9</v>
      </c>
      <c r="AM59">
        <f t="shared" si="2"/>
        <v>0</v>
      </c>
      <c r="AO59" s="28">
        <v>4150.5</v>
      </c>
      <c r="AP59">
        <f t="shared" si="3"/>
        <v>8604</v>
      </c>
      <c r="AQ59">
        <f t="shared" si="4"/>
        <v>4453.5</v>
      </c>
      <c r="AR59" s="33">
        <f t="shared" si="5"/>
        <v>0.51760808926080892</v>
      </c>
      <c r="AS59">
        <f t="shared" si="6"/>
        <v>37354.5</v>
      </c>
      <c r="AT59" s="33">
        <f t="shared" si="7"/>
        <v>0.25</v>
      </c>
      <c r="AU59" s="33" cm="1">
        <f t="array" ref="AU59">_xlfn.IFS(AO59=0," ",AT59=20%,20%,AT59=25%,25%,AT59&lt;20%,"MV",AT59=21%,"MV",AT59=22%,"MV",AT59=23%,"MV",AT59=24%,MV)</f>
        <v>0.25</v>
      </c>
    </row>
    <row r="60" spans="1:47">
      <c r="A60" s="3">
        <v>31</v>
      </c>
      <c r="B60" s="1" t="s">
        <v>50</v>
      </c>
      <c r="C60" s="2" t="s">
        <v>367</v>
      </c>
      <c r="D60" s="7">
        <v>2754</v>
      </c>
      <c r="E60" s="7">
        <v>4419</v>
      </c>
      <c r="F60" s="7">
        <v>2899</v>
      </c>
      <c r="G60" s="7">
        <v>3936</v>
      </c>
      <c r="H60" s="7">
        <v>2787</v>
      </c>
      <c r="I60" s="7">
        <v>4865</v>
      </c>
      <c r="J60" s="7">
        <v>4462</v>
      </c>
      <c r="K60" s="7">
        <v>22789</v>
      </c>
      <c r="L60" s="7">
        <v>2905</v>
      </c>
      <c r="M60" s="7">
        <v>2371</v>
      </c>
      <c r="N60" s="7">
        <v>4326</v>
      </c>
      <c r="O60" s="7">
        <v>4792</v>
      </c>
      <c r="P60" s="7">
        <v>4244</v>
      </c>
      <c r="Q60" s="7">
        <v>3709</v>
      </c>
      <c r="R60" s="7">
        <v>3332</v>
      </c>
      <c r="S60" s="7">
        <v>5049</v>
      </c>
      <c r="T60" s="32">
        <v>3807</v>
      </c>
      <c r="U60" s="7">
        <v>3553</v>
      </c>
      <c r="V60" s="7">
        <v>4597</v>
      </c>
      <c r="W60" s="7">
        <v>5909</v>
      </c>
      <c r="X60" s="7">
        <v>3337</v>
      </c>
      <c r="Y60" s="7">
        <v>3953</v>
      </c>
      <c r="Z60" s="7">
        <v>5043</v>
      </c>
      <c r="AA60" s="7">
        <v>4450</v>
      </c>
      <c r="AB60" s="7">
        <v>5040</v>
      </c>
      <c r="AC60" s="7">
        <v>3889</v>
      </c>
      <c r="AE60" s="8">
        <f t="shared" si="0"/>
        <v>22789</v>
      </c>
      <c r="AF60" s="8">
        <f t="shared" si="1"/>
        <v>2371</v>
      </c>
      <c r="AG60" s="19">
        <f t="shared" si="8"/>
        <v>1896.8</v>
      </c>
      <c r="AH60" s="19">
        <f t="shared" si="9"/>
        <v>1778.25</v>
      </c>
      <c r="AM60">
        <f t="shared" si="2"/>
        <v>0</v>
      </c>
      <c r="AP60">
        <f t="shared" si="3"/>
        <v>0</v>
      </c>
      <c r="AQ60">
        <f t="shared" si="4"/>
        <v>0</v>
      </c>
      <c r="AR60" s="33" t="str">
        <f t="shared" si="5"/>
        <v xml:space="preserve"> </v>
      </c>
      <c r="AS60">
        <f t="shared" si="6"/>
        <v>0</v>
      </c>
      <c r="AT60" s="33" t="str">
        <f t="shared" si="7"/>
        <v xml:space="preserve"> </v>
      </c>
      <c r="AU60" s="33" t="str" cm="1">
        <f t="array" ref="AU60">_xlfn.IFS(AO60=0," ",AT60=20%,20%,AT60=25%,25%,AT60&lt;20%,"MV",AT60=21%,"MV",AT60=22%,"MV",AT60=23%,"MV",AT60=24%,MV)</f>
        <v xml:space="preserve"> </v>
      </c>
    </row>
    <row r="61" spans="1:47">
      <c r="A61" s="3">
        <v>32</v>
      </c>
      <c r="B61" s="1" t="s">
        <v>51</v>
      </c>
      <c r="C61" s="2" t="s">
        <v>367</v>
      </c>
      <c r="D61" s="7">
        <v>27859</v>
      </c>
      <c r="E61" s="7">
        <v>37228</v>
      </c>
      <c r="F61" s="7">
        <v>29689</v>
      </c>
      <c r="G61" s="7">
        <v>30735</v>
      </c>
      <c r="H61" s="7">
        <v>27530</v>
      </c>
      <c r="I61" s="7">
        <v>40862</v>
      </c>
      <c r="J61" s="7">
        <v>38940</v>
      </c>
      <c r="K61" s="7">
        <v>52381</v>
      </c>
      <c r="L61" s="7">
        <v>22252</v>
      </c>
      <c r="M61" s="7">
        <v>14519</v>
      </c>
      <c r="N61" s="7">
        <v>38940</v>
      </c>
      <c r="O61" s="7">
        <v>40251</v>
      </c>
      <c r="P61" s="7">
        <v>36386</v>
      </c>
      <c r="Q61" s="7">
        <v>41659</v>
      </c>
      <c r="R61" s="7">
        <v>24300</v>
      </c>
      <c r="S61" s="7">
        <v>40601</v>
      </c>
      <c r="T61" s="32">
        <v>31978</v>
      </c>
      <c r="U61" s="7">
        <v>32052</v>
      </c>
      <c r="V61" s="7">
        <v>63256</v>
      </c>
      <c r="W61" s="7">
        <v>18917</v>
      </c>
      <c r="X61" s="7">
        <v>42648</v>
      </c>
      <c r="Y61" s="7">
        <v>32090</v>
      </c>
      <c r="Z61" s="7">
        <v>42265</v>
      </c>
      <c r="AA61" s="7">
        <v>35849</v>
      </c>
      <c r="AB61" s="7">
        <v>42332</v>
      </c>
      <c r="AC61" s="7">
        <v>26803</v>
      </c>
      <c r="AE61" s="8">
        <f t="shared" si="0"/>
        <v>63256</v>
      </c>
      <c r="AF61" s="8">
        <f t="shared" si="1"/>
        <v>14519</v>
      </c>
      <c r="AG61" s="19">
        <f t="shared" si="8"/>
        <v>11615.2</v>
      </c>
      <c r="AH61" s="19">
        <f t="shared" si="9"/>
        <v>10889.25</v>
      </c>
      <c r="AM61">
        <f t="shared" si="2"/>
        <v>0</v>
      </c>
      <c r="AP61">
        <f t="shared" si="3"/>
        <v>0</v>
      </c>
      <c r="AQ61">
        <f t="shared" si="4"/>
        <v>0</v>
      </c>
      <c r="AR61" s="33" t="str">
        <f t="shared" si="5"/>
        <v xml:space="preserve"> </v>
      </c>
      <c r="AS61">
        <f t="shared" si="6"/>
        <v>0</v>
      </c>
      <c r="AT61" s="33" t="str">
        <f t="shared" si="7"/>
        <v xml:space="preserve"> </v>
      </c>
      <c r="AU61" s="33" t="str" cm="1">
        <f t="array" ref="AU61">_xlfn.IFS(AO61=0," ",AT61=20%,20%,AT61=25%,25%,AT61&lt;20%,"MV",AT61=21%,"MV",AT61=22%,"MV",AT61=23%,"MV",AT61=24%,MV)</f>
        <v xml:space="preserve"> </v>
      </c>
    </row>
    <row r="62" spans="1:47">
      <c r="A62" s="3">
        <v>33</v>
      </c>
      <c r="B62" s="1" t="s">
        <v>52</v>
      </c>
      <c r="C62" s="2" t="s">
        <v>367</v>
      </c>
      <c r="D62" s="7">
        <v>25291</v>
      </c>
      <c r="E62" s="7">
        <v>25496</v>
      </c>
      <c r="F62" s="7">
        <v>27412</v>
      </c>
      <c r="G62" s="7">
        <v>23863</v>
      </c>
      <c r="H62" s="7">
        <v>25593</v>
      </c>
      <c r="I62" s="7">
        <v>39940</v>
      </c>
      <c r="J62" s="7">
        <v>32710</v>
      </c>
      <c r="K62" s="7">
        <v>56096</v>
      </c>
      <c r="L62" s="7">
        <v>32759</v>
      </c>
      <c r="M62" s="7">
        <v>12811</v>
      </c>
      <c r="N62" s="7">
        <v>27443</v>
      </c>
      <c r="O62" s="7">
        <v>39343</v>
      </c>
      <c r="P62" s="7">
        <v>22781</v>
      </c>
      <c r="Q62" s="7">
        <v>31893</v>
      </c>
      <c r="R62" s="7">
        <v>35354</v>
      </c>
      <c r="S62" s="7">
        <v>44249</v>
      </c>
      <c r="T62" s="32">
        <v>31256</v>
      </c>
      <c r="U62" s="7">
        <v>23206</v>
      </c>
      <c r="V62" s="7">
        <v>42294</v>
      </c>
      <c r="W62" s="7">
        <v>22611</v>
      </c>
      <c r="X62" s="7">
        <v>25959</v>
      </c>
      <c r="Y62" s="7">
        <v>24659</v>
      </c>
      <c r="Z62" s="7">
        <v>41214</v>
      </c>
      <c r="AA62" s="7">
        <v>49447</v>
      </c>
      <c r="AB62" s="7">
        <v>41378</v>
      </c>
      <c r="AC62" s="7">
        <v>26770</v>
      </c>
      <c r="AE62" s="8">
        <f t="shared" si="0"/>
        <v>56096</v>
      </c>
      <c r="AF62" s="8">
        <f t="shared" si="1"/>
        <v>12811</v>
      </c>
      <c r="AG62" s="19">
        <f t="shared" si="8"/>
        <v>10248.799999999999</v>
      </c>
      <c r="AH62" s="19">
        <f t="shared" si="9"/>
        <v>9608.25</v>
      </c>
      <c r="AK62">
        <v>3</v>
      </c>
      <c r="AL62" s="24">
        <v>3</v>
      </c>
      <c r="AM62">
        <f t="shared" si="2"/>
        <v>0</v>
      </c>
      <c r="AO62" s="28">
        <v>9608.25</v>
      </c>
      <c r="AP62">
        <f t="shared" si="3"/>
        <v>31256</v>
      </c>
      <c r="AQ62">
        <f t="shared" si="4"/>
        <v>21647.75</v>
      </c>
      <c r="AR62" s="33">
        <f t="shared" si="5"/>
        <v>0.69259502175582288</v>
      </c>
      <c r="AS62">
        <f t="shared" si="6"/>
        <v>28824.75</v>
      </c>
      <c r="AT62" s="33">
        <f t="shared" si="7"/>
        <v>0.25</v>
      </c>
      <c r="AU62" s="33" cm="1">
        <f t="array" ref="AU62">_xlfn.IFS(AO62=0," ",AT62=20%,20%,AT62=25%,25%,AT62&lt;20%,"MV",AT62=21%,"MV",AT62=22%,"MV",AT62=23%,"MV",AT62=24%,MV)</f>
        <v>0.25</v>
      </c>
    </row>
    <row r="63" spans="1:47">
      <c r="A63" s="3">
        <v>34</v>
      </c>
      <c r="B63" s="1" t="s">
        <v>53</v>
      </c>
      <c r="C63" s="2" t="s">
        <v>367</v>
      </c>
      <c r="D63" s="7">
        <v>9316</v>
      </c>
      <c r="E63" s="7">
        <v>7885</v>
      </c>
      <c r="F63" s="7">
        <v>9537</v>
      </c>
      <c r="G63" s="7">
        <v>8112</v>
      </c>
      <c r="H63" s="7">
        <v>9206</v>
      </c>
      <c r="I63" s="7">
        <v>12195</v>
      </c>
      <c r="J63" s="7">
        <v>9565</v>
      </c>
      <c r="K63" s="7">
        <v>23385</v>
      </c>
      <c r="L63" s="7">
        <v>11743</v>
      </c>
      <c r="M63" s="7">
        <v>3370</v>
      </c>
      <c r="N63" s="7">
        <v>7912</v>
      </c>
      <c r="O63" s="7">
        <v>12012</v>
      </c>
      <c r="P63" s="7">
        <v>8031</v>
      </c>
      <c r="Q63" s="7">
        <v>10631</v>
      </c>
      <c r="R63" s="7">
        <v>12171</v>
      </c>
      <c r="S63" s="7">
        <v>11064</v>
      </c>
      <c r="T63" s="32">
        <v>9543</v>
      </c>
      <c r="U63" s="7">
        <v>7801</v>
      </c>
      <c r="V63" s="7">
        <v>12504</v>
      </c>
      <c r="W63" s="7">
        <v>7185</v>
      </c>
      <c r="X63" s="7">
        <v>9271</v>
      </c>
      <c r="Y63" s="7">
        <v>8706</v>
      </c>
      <c r="Z63" s="7">
        <v>12609</v>
      </c>
      <c r="AA63" s="7">
        <v>13598</v>
      </c>
      <c r="AB63" s="7">
        <v>12634</v>
      </c>
      <c r="AC63" s="7">
        <v>9020</v>
      </c>
      <c r="AE63" s="8">
        <f t="shared" si="0"/>
        <v>23385</v>
      </c>
      <c r="AF63" s="8">
        <f t="shared" si="1"/>
        <v>3370</v>
      </c>
      <c r="AG63" s="19">
        <f t="shared" si="8"/>
        <v>2696</v>
      </c>
      <c r="AH63" s="19">
        <f t="shared" si="9"/>
        <v>2527.5</v>
      </c>
      <c r="AM63">
        <f t="shared" si="2"/>
        <v>0</v>
      </c>
      <c r="AP63">
        <f t="shared" si="3"/>
        <v>0</v>
      </c>
      <c r="AQ63">
        <f t="shared" si="4"/>
        <v>0</v>
      </c>
      <c r="AR63" s="33" t="str">
        <f t="shared" si="5"/>
        <v xml:space="preserve"> </v>
      </c>
      <c r="AS63">
        <f t="shared" si="6"/>
        <v>0</v>
      </c>
      <c r="AT63" s="33" t="str">
        <f t="shared" si="7"/>
        <v xml:space="preserve"> </v>
      </c>
      <c r="AU63" s="33" t="str" cm="1">
        <f t="array" ref="AU63">_xlfn.IFS(AO63=0," ",AT63=20%,20%,AT63=25%,25%,AT63&lt;20%,"MV",AT63=21%,"MV",AT63=22%,"MV",AT63=23%,"MV",AT63=24%,MV)</f>
        <v xml:space="preserve"> </v>
      </c>
    </row>
    <row r="64" spans="1:47">
      <c r="A64" s="3">
        <v>35</v>
      </c>
      <c r="B64" s="1" t="s">
        <v>54</v>
      </c>
      <c r="C64" s="2" t="s">
        <v>367</v>
      </c>
      <c r="D64" s="7">
        <v>3613</v>
      </c>
      <c r="E64" s="7">
        <v>7540</v>
      </c>
      <c r="F64" s="7">
        <v>13110</v>
      </c>
      <c r="G64" s="7">
        <v>4199</v>
      </c>
      <c r="H64" s="7">
        <v>3657</v>
      </c>
      <c r="I64" s="7">
        <v>6427</v>
      </c>
      <c r="J64" s="7">
        <v>5444</v>
      </c>
      <c r="K64" s="7">
        <v>17179</v>
      </c>
      <c r="L64" s="7">
        <v>6737</v>
      </c>
      <c r="M64" s="7">
        <v>2942</v>
      </c>
      <c r="N64" s="7">
        <v>5562</v>
      </c>
      <c r="O64" s="7">
        <v>6331</v>
      </c>
      <c r="P64" s="7">
        <v>6354</v>
      </c>
      <c r="Q64" s="7">
        <v>4450</v>
      </c>
      <c r="R64" s="7">
        <v>12578</v>
      </c>
      <c r="S64" s="7">
        <v>6124</v>
      </c>
      <c r="T64" s="32">
        <v>5030</v>
      </c>
      <c r="U64" s="7">
        <v>4362</v>
      </c>
      <c r="V64" s="7">
        <v>5518</v>
      </c>
      <c r="W64" s="7">
        <v>4929</v>
      </c>
      <c r="X64" s="7">
        <v>3709</v>
      </c>
      <c r="Y64" s="7">
        <v>6702</v>
      </c>
      <c r="Z64" s="7">
        <v>6639</v>
      </c>
      <c r="AA64" s="7">
        <v>5687</v>
      </c>
      <c r="AB64" s="7">
        <v>6658</v>
      </c>
      <c r="AC64" s="7">
        <v>5720</v>
      </c>
      <c r="AE64" s="8">
        <f t="shared" si="0"/>
        <v>17179</v>
      </c>
      <c r="AF64" s="8">
        <f t="shared" si="1"/>
        <v>2942</v>
      </c>
      <c r="AG64" s="19">
        <f t="shared" si="8"/>
        <v>2353.6</v>
      </c>
      <c r="AH64" s="19">
        <f t="shared" si="9"/>
        <v>2206.5</v>
      </c>
      <c r="AM64">
        <f t="shared" si="2"/>
        <v>0</v>
      </c>
      <c r="AP64">
        <f t="shared" si="3"/>
        <v>0</v>
      </c>
      <c r="AQ64">
        <f t="shared" si="4"/>
        <v>0</v>
      </c>
      <c r="AR64" s="33" t="str">
        <f t="shared" si="5"/>
        <v xml:space="preserve"> </v>
      </c>
      <c r="AS64">
        <f t="shared" si="6"/>
        <v>0</v>
      </c>
      <c r="AT64" s="33" t="str">
        <f t="shared" si="7"/>
        <v xml:space="preserve"> </v>
      </c>
      <c r="AU64" s="33" t="str" cm="1">
        <f t="array" ref="AU64">_xlfn.IFS(AO64=0," ",AT64=20%,20%,AT64=25%,25%,AT64&lt;20%,"MV",AT64=21%,"MV",AT64=22%,"MV",AT64=23%,"MV",AT64=24%,MV)</f>
        <v xml:space="preserve"> </v>
      </c>
    </row>
    <row r="65" spans="1:47">
      <c r="A65" s="3">
        <v>36</v>
      </c>
      <c r="B65" s="1" t="s">
        <v>55</v>
      </c>
      <c r="C65" s="2" t="s">
        <v>367</v>
      </c>
      <c r="D65" s="7">
        <v>14015</v>
      </c>
      <c r="E65" s="7">
        <v>19779</v>
      </c>
      <c r="F65" s="7">
        <v>22667</v>
      </c>
      <c r="G65" s="7">
        <v>19027</v>
      </c>
      <c r="H65" s="7">
        <v>13849</v>
      </c>
      <c r="I65" s="7">
        <v>19219</v>
      </c>
      <c r="J65" s="7">
        <v>20511</v>
      </c>
      <c r="K65" s="7">
        <v>52381</v>
      </c>
      <c r="L65" s="7">
        <v>24724</v>
      </c>
      <c r="M65" s="7">
        <v>11327</v>
      </c>
      <c r="N65" s="7">
        <v>21263</v>
      </c>
      <c r="O65" s="7">
        <v>18931</v>
      </c>
      <c r="P65" s="7">
        <v>18910</v>
      </c>
      <c r="Q65" s="7">
        <v>17060</v>
      </c>
      <c r="R65" s="7">
        <v>28926</v>
      </c>
      <c r="S65" s="7">
        <v>22395</v>
      </c>
      <c r="T65" s="32">
        <v>15040</v>
      </c>
      <c r="U65" s="7">
        <v>15436</v>
      </c>
      <c r="V65" s="7">
        <v>22986</v>
      </c>
      <c r="W65" s="7">
        <v>17324</v>
      </c>
      <c r="X65" s="7">
        <v>15390</v>
      </c>
      <c r="Y65" s="7">
        <v>16121</v>
      </c>
      <c r="Z65" s="7">
        <v>19952</v>
      </c>
      <c r="AA65" s="7">
        <v>25959</v>
      </c>
      <c r="AB65" s="7">
        <v>19911</v>
      </c>
      <c r="AC65" s="7">
        <v>23049</v>
      </c>
      <c r="AE65" s="8">
        <f t="shared" si="0"/>
        <v>52381</v>
      </c>
      <c r="AF65" s="8">
        <f t="shared" si="1"/>
        <v>11327</v>
      </c>
      <c r="AG65" s="19">
        <f t="shared" si="8"/>
        <v>9061.6</v>
      </c>
      <c r="AH65" s="19">
        <f t="shared" si="9"/>
        <v>8495.25</v>
      </c>
      <c r="AK65">
        <v>1</v>
      </c>
      <c r="AL65" s="24">
        <v>1</v>
      </c>
      <c r="AM65">
        <f t="shared" si="2"/>
        <v>0</v>
      </c>
      <c r="AO65" s="28">
        <v>9061.6</v>
      </c>
      <c r="AP65">
        <f t="shared" si="3"/>
        <v>15040</v>
      </c>
      <c r="AQ65">
        <f t="shared" si="4"/>
        <v>5978.4</v>
      </c>
      <c r="AR65" s="33">
        <f t="shared" si="5"/>
        <v>0.39749999999999996</v>
      </c>
      <c r="AS65">
        <f t="shared" si="6"/>
        <v>9061.6</v>
      </c>
      <c r="AT65" s="33">
        <f t="shared" si="7"/>
        <v>0.2</v>
      </c>
      <c r="AU65" s="33" cm="1">
        <f t="array" ref="AU65">_xlfn.IFS(AO65=0," ",AT65=20%,20%,AT65=25%,25%,AT65&lt;20%,"MV",AT65=21%,"MV",AT65=22%,"MV",AT65=23%,"MV",AT65=24%,MV)</f>
        <v>0.2</v>
      </c>
    </row>
    <row r="66" spans="1:47">
      <c r="A66" s="3">
        <v>37</v>
      </c>
      <c r="B66" s="1" t="s">
        <v>56</v>
      </c>
      <c r="C66" s="2" t="s">
        <v>367</v>
      </c>
      <c r="D66" s="7">
        <v>3269</v>
      </c>
      <c r="E66" s="7">
        <v>8962</v>
      </c>
      <c r="F66" s="7">
        <v>11258</v>
      </c>
      <c r="G66" s="7">
        <v>3507</v>
      </c>
      <c r="H66" s="7">
        <v>3308</v>
      </c>
      <c r="I66" s="7">
        <v>6484</v>
      </c>
      <c r="J66" s="7">
        <v>6267</v>
      </c>
      <c r="K66" s="7">
        <v>23666</v>
      </c>
      <c r="L66" s="7">
        <v>4945</v>
      </c>
      <c r="M66" s="7">
        <v>3434</v>
      </c>
      <c r="N66" s="7">
        <v>6057</v>
      </c>
      <c r="O66" s="7">
        <v>6387</v>
      </c>
      <c r="P66" s="7">
        <v>9056</v>
      </c>
      <c r="Q66" s="7">
        <v>5192</v>
      </c>
      <c r="R66" s="7">
        <v>9573</v>
      </c>
      <c r="S66" s="7">
        <v>6355</v>
      </c>
      <c r="T66" s="32">
        <v>5074</v>
      </c>
      <c r="U66" s="7">
        <v>4476</v>
      </c>
      <c r="V66" s="7">
        <v>11391</v>
      </c>
      <c r="W66" s="7">
        <v>5725</v>
      </c>
      <c r="X66" s="7">
        <v>5192</v>
      </c>
      <c r="Y66" s="7">
        <v>7185</v>
      </c>
      <c r="Z66" s="7">
        <v>6700</v>
      </c>
      <c r="AA66" s="7">
        <v>11002</v>
      </c>
      <c r="AB66" s="7">
        <v>6717</v>
      </c>
      <c r="AC66" s="7">
        <v>8501</v>
      </c>
      <c r="AE66" s="8">
        <f t="shared" si="0"/>
        <v>23666</v>
      </c>
      <c r="AF66" s="8">
        <f t="shared" si="1"/>
        <v>3269</v>
      </c>
      <c r="AG66" s="19">
        <f t="shared" si="8"/>
        <v>2615.1999999999998</v>
      </c>
      <c r="AH66" s="19">
        <f t="shared" si="9"/>
        <v>2451.75</v>
      </c>
      <c r="AM66">
        <f t="shared" si="2"/>
        <v>0</v>
      </c>
      <c r="AP66">
        <f t="shared" si="3"/>
        <v>0</v>
      </c>
      <c r="AQ66">
        <f t="shared" si="4"/>
        <v>0</v>
      </c>
      <c r="AR66" s="33" t="str">
        <f t="shared" si="5"/>
        <v xml:space="preserve"> </v>
      </c>
      <c r="AS66">
        <f t="shared" si="6"/>
        <v>0</v>
      </c>
      <c r="AT66" s="33" t="str">
        <f t="shared" si="7"/>
        <v xml:space="preserve"> </v>
      </c>
      <c r="AU66" s="33" t="str" cm="1">
        <f t="array" ref="AU66">_xlfn.IFS(AO66=0," ",AT66=20%,20%,AT66=25%,25%,AT66&lt;20%,"MV",AT66=21%,"MV",AT66=22%,"MV",AT66=23%,"MV",AT66=24%,MV)</f>
        <v xml:space="preserve"> </v>
      </c>
    </row>
    <row r="67" spans="1:47">
      <c r="A67" s="3">
        <v>38</v>
      </c>
      <c r="B67" s="1" t="s">
        <v>57</v>
      </c>
      <c r="C67" s="2" t="s">
        <v>367</v>
      </c>
      <c r="D67" s="7">
        <v>2960</v>
      </c>
      <c r="E67" s="7">
        <v>8499</v>
      </c>
      <c r="F67" s="7">
        <v>11258</v>
      </c>
      <c r="G67" s="7">
        <v>2391</v>
      </c>
      <c r="H67" s="7">
        <v>2925</v>
      </c>
      <c r="I67" s="7">
        <v>5359</v>
      </c>
      <c r="J67" s="7">
        <v>5525</v>
      </c>
      <c r="K67" s="7">
        <v>19643</v>
      </c>
      <c r="L67" s="7">
        <v>4450</v>
      </c>
      <c r="M67" s="7">
        <v>2053</v>
      </c>
      <c r="N67" s="7">
        <v>5439</v>
      </c>
      <c r="O67" s="7">
        <v>5279</v>
      </c>
      <c r="P67" s="7">
        <v>8241</v>
      </c>
      <c r="Q67" s="7">
        <v>4326</v>
      </c>
      <c r="R67" s="7">
        <v>9573</v>
      </c>
      <c r="S67" s="7">
        <v>5582</v>
      </c>
      <c r="T67" s="32">
        <v>4193</v>
      </c>
      <c r="U67" s="7">
        <v>3497</v>
      </c>
      <c r="V67" s="7">
        <v>11033</v>
      </c>
      <c r="W67" s="7">
        <v>4880</v>
      </c>
      <c r="X67" s="7">
        <v>3709</v>
      </c>
      <c r="Y67" s="7">
        <v>6909</v>
      </c>
      <c r="Z67" s="7">
        <v>5562</v>
      </c>
      <c r="AA67" s="7">
        <v>8653</v>
      </c>
      <c r="AB67" s="7">
        <v>5551</v>
      </c>
      <c r="AC67" s="7">
        <v>7596</v>
      </c>
      <c r="AE67" s="8">
        <f t="shared" si="0"/>
        <v>19643</v>
      </c>
      <c r="AF67" s="8">
        <f t="shared" si="1"/>
        <v>2053</v>
      </c>
      <c r="AG67" s="19">
        <f t="shared" si="8"/>
        <v>1642.4</v>
      </c>
      <c r="AH67" s="19">
        <f t="shared" si="9"/>
        <v>1539.75</v>
      </c>
      <c r="AM67">
        <f t="shared" si="2"/>
        <v>0</v>
      </c>
      <c r="AP67">
        <f t="shared" si="3"/>
        <v>0</v>
      </c>
      <c r="AQ67">
        <f t="shared" si="4"/>
        <v>0</v>
      </c>
      <c r="AR67" s="33" t="str">
        <f t="shared" si="5"/>
        <v xml:space="preserve"> </v>
      </c>
      <c r="AS67">
        <f t="shared" si="6"/>
        <v>0</v>
      </c>
      <c r="AT67" s="33" t="str">
        <f t="shared" si="7"/>
        <v xml:space="preserve"> </v>
      </c>
      <c r="AU67" s="33" t="str" cm="1">
        <f t="array" ref="AU67">_xlfn.IFS(AO67=0," ",AT67=20%,20%,AT67=25%,25%,AT67&lt;20%,"MV",AT67=21%,"MV",AT67=22%,"MV",AT67=23%,"MV",AT67=24%,MV)</f>
        <v xml:space="preserve"> </v>
      </c>
    </row>
    <row r="68" spans="1:47">
      <c r="A68" s="3">
        <v>39</v>
      </c>
      <c r="B68" s="1" t="s">
        <v>58</v>
      </c>
      <c r="C68" s="2" t="s">
        <v>367</v>
      </c>
      <c r="D68" s="7">
        <v>26063</v>
      </c>
      <c r="E68" s="7">
        <v>15411</v>
      </c>
      <c r="F68" s="7">
        <v>12990</v>
      </c>
      <c r="G68" s="7">
        <v>10854</v>
      </c>
      <c r="H68" s="7">
        <v>26375</v>
      </c>
      <c r="I68" s="7">
        <v>17318</v>
      </c>
      <c r="J68" s="7">
        <v>14087</v>
      </c>
      <c r="K68" s="7">
        <v>50836</v>
      </c>
      <c r="L68" s="7">
        <v>14216</v>
      </c>
      <c r="M68" s="7">
        <v>6488</v>
      </c>
      <c r="N68" s="7">
        <v>17430</v>
      </c>
      <c r="O68" s="7">
        <v>17060</v>
      </c>
      <c r="P68" s="7">
        <v>19704</v>
      </c>
      <c r="Q68" s="7">
        <v>17677</v>
      </c>
      <c r="R68" s="7">
        <v>17474</v>
      </c>
      <c r="S68" s="7">
        <v>15710</v>
      </c>
      <c r="T68" s="32">
        <v>13552</v>
      </c>
      <c r="U68" s="7">
        <v>10691</v>
      </c>
      <c r="V68" s="7">
        <v>22066</v>
      </c>
      <c r="W68" s="7">
        <v>12437</v>
      </c>
      <c r="X68" s="7">
        <v>9271</v>
      </c>
      <c r="Y68" s="7">
        <v>19155</v>
      </c>
      <c r="Z68" s="7">
        <v>17986</v>
      </c>
      <c r="AA68" s="7">
        <v>30904</v>
      </c>
      <c r="AB68" s="7">
        <v>17940</v>
      </c>
      <c r="AC68" s="7">
        <v>18410</v>
      </c>
      <c r="AE68" s="8">
        <f t="shared" si="0"/>
        <v>50836</v>
      </c>
      <c r="AF68" s="8">
        <f t="shared" si="1"/>
        <v>6488</v>
      </c>
      <c r="AG68" s="19">
        <f t="shared" si="8"/>
        <v>5190.3999999999996</v>
      </c>
      <c r="AH68" s="19">
        <f t="shared" si="9"/>
        <v>4866</v>
      </c>
      <c r="AK68">
        <v>4</v>
      </c>
      <c r="AL68" s="24">
        <v>4</v>
      </c>
      <c r="AM68">
        <f t="shared" si="2"/>
        <v>0</v>
      </c>
      <c r="AO68" s="28">
        <v>5190.3999999999996</v>
      </c>
      <c r="AP68">
        <f t="shared" si="3"/>
        <v>13552</v>
      </c>
      <c r="AQ68">
        <f t="shared" si="4"/>
        <v>8361.6</v>
      </c>
      <c r="AR68" s="33">
        <f t="shared" si="5"/>
        <v>0.61700118063754428</v>
      </c>
      <c r="AS68">
        <f t="shared" si="6"/>
        <v>20761.599999999999</v>
      </c>
      <c r="AT68" s="33">
        <f t="shared" si="7"/>
        <v>0.2</v>
      </c>
      <c r="AU68" s="33" cm="1">
        <f t="array" ref="AU68">_xlfn.IFS(AO68=0," ",AT68=20%,20%,AT68=25%,25%,AT68&lt;20%,"MV",AT68=21%,"MV",AT68=22%,"MV",AT68=23%,"MV",AT68=24%,MV)</f>
        <v>0.2</v>
      </c>
    </row>
    <row r="69" spans="1:47">
      <c r="A69" s="3">
        <v>40</v>
      </c>
      <c r="B69" s="1" t="s">
        <v>59</v>
      </c>
      <c r="C69" s="2" t="s">
        <v>367</v>
      </c>
      <c r="D69" s="7">
        <v>8794</v>
      </c>
      <c r="E69" s="7">
        <v>18581</v>
      </c>
      <c r="F69" s="7">
        <v>26192</v>
      </c>
      <c r="G69" s="7">
        <v>10854</v>
      </c>
      <c r="H69" s="7">
        <v>8689</v>
      </c>
      <c r="I69" s="7">
        <v>15567</v>
      </c>
      <c r="J69" s="7">
        <v>14087</v>
      </c>
      <c r="K69" s="7">
        <v>54252</v>
      </c>
      <c r="L69" s="7">
        <v>14216</v>
      </c>
      <c r="M69" s="7">
        <v>5004</v>
      </c>
      <c r="N69" s="7">
        <v>17430</v>
      </c>
      <c r="O69" s="7">
        <v>15333</v>
      </c>
      <c r="P69" s="7">
        <v>12622</v>
      </c>
      <c r="Q69" s="7">
        <v>13598</v>
      </c>
      <c r="R69" s="7">
        <v>21437</v>
      </c>
      <c r="S69" s="7">
        <v>15710</v>
      </c>
      <c r="T69" s="32">
        <v>12183</v>
      </c>
      <c r="U69" s="7">
        <v>11755</v>
      </c>
      <c r="V69" s="7">
        <v>22986</v>
      </c>
      <c r="W69" s="7">
        <v>9401</v>
      </c>
      <c r="X69" s="7">
        <v>14834</v>
      </c>
      <c r="Y69" s="7">
        <v>25624</v>
      </c>
      <c r="Z69" s="7">
        <v>16071</v>
      </c>
      <c r="AA69" s="7">
        <v>22993</v>
      </c>
      <c r="AB69" s="7">
        <v>16126</v>
      </c>
      <c r="AC69" s="7">
        <v>10140</v>
      </c>
      <c r="AE69" s="8">
        <f t="shared" si="0"/>
        <v>54252</v>
      </c>
      <c r="AF69" s="8">
        <f t="shared" si="1"/>
        <v>5004</v>
      </c>
      <c r="AG69" s="19">
        <f t="shared" si="8"/>
        <v>4003.2</v>
      </c>
      <c r="AH69" s="19">
        <f t="shared" si="9"/>
        <v>3753</v>
      </c>
      <c r="AM69">
        <f t="shared" si="2"/>
        <v>0</v>
      </c>
      <c r="AP69">
        <f t="shared" si="3"/>
        <v>0</v>
      </c>
      <c r="AQ69">
        <f t="shared" si="4"/>
        <v>0</v>
      </c>
      <c r="AR69" s="33" t="str">
        <f t="shared" si="5"/>
        <v xml:space="preserve"> </v>
      </c>
      <c r="AS69">
        <f t="shared" si="6"/>
        <v>0</v>
      </c>
      <c r="AT69" s="33" t="str">
        <f t="shared" si="7"/>
        <v xml:space="preserve"> </v>
      </c>
      <c r="AU69" s="33" t="str" cm="1">
        <f t="array" ref="AU69">_xlfn.IFS(AO69=0," ",AT69=20%,20%,AT69=25%,25%,AT69&lt;20%,"MV",AT69=21%,"MV",AT69=22%,"MV",AT69=23%,"MV",AT69=24%,MV)</f>
        <v xml:space="preserve"> </v>
      </c>
    </row>
    <row r="70" spans="1:47">
      <c r="A70" s="3">
        <v>41</v>
      </c>
      <c r="B70" s="1" t="s">
        <v>60</v>
      </c>
      <c r="C70" s="2" t="s">
        <v>367</v>
      </c>
      <c r="D70" s="7">
        <v>2701</v>
      </c>
      <c r="E70" s="7">
        <v>6674</v>
      </c>
      <c r="F70" s="7">
        <v>6999</v>
      </c>
      <c r="G70" s="7">
        <v>3659</v>
      </c>
      <c r="H70" s="7">
        <v>2733</v>
      </c>
      <c r="I70" s="7">
        <v>5449</v>
      </c>
      <c r="J70" s="7">
        <v>4636</v>
      </c>
      <c r="K70" s="7">
        <v>19284</v>
      </c>
      <c r="L70" s="7">
        <v>4326</v>
      </c>
      <c r="M70" s="7">
        <v>1897</v>
      </c>
      <c r="N70" s="7">
        <v>4573</v>
      </c>
      <c r="O70" s="7">
        <v>5368</v>
      </c>
      <c r="P70" s="7">
        <v>10794</v>
      </c>
      <c r="Q70" s="7">
        <v>3956</v>
      </c>
      <c r="R70" s="7">
        <v>6255</v>
      </c>
      <c r="S70" s="7">
        <v>5260</v>
      </c>
      <c r="T70" s="32">
        <v>4263</v>
      </c>
      <c r="U70" s="7">
        <v>3837</v>
      </c>
      <c r="V70" s="7">
        <v>6988</v>
      </c>
      <c r="W70" s="7">
        <v>4184</v>
      </c>
      <c r="X70" s="7">
        <v>2596</v>
      </c>
      <c r="Y70" s="7">
        <v>4311</v>
      </c>
      <c r="Z70" s="7">
        <v>5650</v>
      </c>
      <c r="AA70" s="7">
        <v>8901</v>
      </c>
      <c r="AB70" s="7">
        <v>5644</v>
      </c>
      <c r="AC70" s="7">
        <v>6885</v>
      </c>
      <c r="AE70" s="8">
        <f t="shared" si="0"/>
        <v>19284</v>
      </c>
      <c r="AF70" s="8">
        <f t="shared" si="1"/>
        <v>1897</v>
      </c>
      <c r="AG70" s="19">
        <f t="shared" si="8"/>
        <v>1517.6</v>
      </c>
      <c r="AH70" s="19">
        <f t="shared" si="9"/>
        <v>1422.75</v>
      </c>
      <c r="AK70">
        <v>6</v>
      </c>
      <c r="AL70" s="24">
        <v>6</v>
      </c>
      <c r="AM70">
        <f t="shared" si="2"/>
        <v>0</v>
      </c>
      <c r="AO70" s="28">
        <v>1517.6</v>
      </c>
      <c r="AP70">
        <f t="shared" si="3"/>
        <v>4263</v>
      </c>
      <c r="AQ70">
        <f t="shared" si="4"/>
        <v>2745.4</v>
      </c>
      <c r="AR70" s="33">
        <f t="shared" si="5"/>
        <v>0.64400656814449919</v>
      </c>
      <c r="AS70">
        <f t="shared" si="6"/>
        <v>9105.5999999999985</v>
      </c>
      <c r="AT70" s="33">
        <f t="shared" si="7"/>
        <v>0.2</v>
      </c>
      <c r="AU70" s="33" cm="1">
        <f t="array" ref="AU70">_xlfn.IFS(AO70=0," ",AT70=20%,20%,AT70=25%,25%,AT70&lt;20%,"MV",AT70=21%,"MV",AT70=22%,"MV",AT70=23%,"MV",AT70=24%,MV)</f>
        <v>0.2</v>
      </c>
    </row>
    <row r="71" spans="1:47">
      <c r="A71" s="3">
        <v>42</v>
      </c>
      <c r="B71" s="1" t="s">
        <v>61</v>
      </c>
      <c r="C71" s="2" t="s">
        <v>367</v>
      </c>
      <c r="D71" s="7">
        <v>3657</v>
      </c>
      <c r="E71" s="7">
        <v>7340</v>
      </c>
      <c r="F71" s="7">
        <v>7892</v>
      </c>
      <c r="G71" s="7">
        <v>3684</v>
      </c>
      <c r="H71" s="7">
        <v>3613</v>
      </c>
      <c r="I71" s="7">
        <v>4915</v>
      </c>
      <c r="J71" s="7">
        <v>5572</v>
      </c>
      <c r="K71" s="7">
        <v>36481</v>
      </c>
      <c r="L71" s="7">
        <v>4326</v>
      </c>
      <c r="M71" s="7">
        <v>3089</v>
      </c>
      <c r="N71" s="7">
        <v>6923</v>
      </c>
      <c r="O71" s="7">
        <v>4842</v>
      </c>
      <c r="P71" s="7">
        <v>6744</v>
      </c>
      <c r="Q71" s="7">
        <v>5934</v>
      </c>
      <c r="R71" s="7">
        <v>6460</v>
      </c>
      <c r="S71" s="7">
        <v>6973</v>
      </c>
      <c r="T71" s="32">
        <v>3847</v>
      </c>
      <c r="U71" s="7">
        <v>3851</v>
      </c>
      <c r="V71" s="7">
        <v>6988</v>
      </c>
      <c r="W71" s="7">
        <v>5264</v>
      </c>
      <c r="X71" s="7">
        <v>3709</v>
      </c>
      <c r="Y71" s="7">
        <v>5797</v>
      </c>
      <c r="Z71" s="7">
        <v>5068</v>
      </c>
      <c r="AA71" s="7">
        <v>13104</v>
      </c>
      <c r="AB71" s="7">
        <v>5091</v>
      </c>
      <c r="AC71" s="7">
        <v>7021</v>
      </c>
      <c r="AE71" s="8">
        <f t="shared" ref="AE71:AE134" si="10">MAX(D71:AC71)</f>
        <v>36481</v>
      </c>
      <c r="AF71" s="8">
        <f t="shared" ref="AF71:AF134" si="11">MIN(D71:AC71)</f>
        <v>3089</v>
      </c>
      <c r="AG71" s="19">
        <f t="shared" si="8"/>
        <v>2471.1999999999998</v>
      </c>
      <c r="AH71" s="19">
        <f t="shared" si="9"/>
        <v>2316.75</v>
      </c>
      <c r="AM71">
        <f t="shared" si="2"/>
        <v>0</v>
      </c>
      <c r="AP71">
        <f t="shared" si="3"/>
        <v>0</v>
      </c>
      <c r="AQ71">
        <f t="shared" si="4"/>
        <v>0</v>
      </c>
      <c r="AR71" s="33" t="str">
        <f t="shared" si="5"/>
        <v xml:space="preserve"> </v>
      </c>
      <c r="AS71">
        <f t="shared" si="6"/>
        <v>0</v>
      </c>
      <c r="AT71" s="33" t="str">
        <f t="shared" si="7"/>
        <v xml:space="preserve"> </v>
      </c>
      <c r="AU71" s="33" t="str" cm="1">
        <f t="array" ref="AU71">_xlfn.IFS(AO71=0," ",AT71=20%,20%,AT71=25%,25%,AT71&lt;20%,"MV",AT71=21%,"MV",AT71=22%,"MV",AT71=23%,"MV",AT71=24%,MV)</f>
        <v xml:space="preserve"> </v>
      </c>
    </row>
    <row r="72" spans="1:47">
      <c r="A72" s="3">
        <v>43</v>
      </c>
      <c r="B72" s="1" t="s">
        <v>62</v>
      </c>
      <c r="C72" s="2" t="s">
        <v>367</v>
      </c>
      <c r="D72" s="7">
        <v>11871</v>
      </c>
      <c r="E72" s="7">
        <v>12052</v>
      </c>
      <c r="F72" s="7">
        <v>10517</v>
      </c>
      <c r="G72" s="7">
        <v>14086</v>
      </c>
      <c r="H72" s="7">
        <v>12013</v>
      </c>
      <c r="I72" s="7">
        <v>14588</v>
      </c>
      <c r="J72" s="7">
        <v>15722</v>
      </c>
      <c r="K72" s="7">
        <v>21036</v>
      </c>
      <c r="L72" s="7">
        <v>10507</v>
      </c>
      <c r="M72" s="7">
        <v>15921</v>
      </c>
      <c r="N72" s="7">
        <v>9890</v>
      </c>
      <c r="O72" s="7">
        <v>14370</v>
      </c>
      <c r="P72" s="7">
        <v>15854</v>
      </c>
      <c r="Q72" s="7">
        <v>14340</v>
      </c>
      <c r="R72" s="7">
        <v>12609</v>
      </c>
      <c r="S72" s="7">
        <v>13928</v>
      </c>
      <c r="T72" s="32">
        <v>11418</v>
      </c>
      <c r="U72" s="7">
        <v>11607</v>
      </c>
      <c r="V72" s="7">
        <v>9317</v>
      </c>
      <c r="W72" s="7">
        <v>9352</v>
      </c>
      <c r="X72" s="7">
        <v>4450</v>
      </c>
      <c r="Y72" s="7">
        <v>11241</v>
      </c>
      <c r="Z72" s="7">
        <v>15106</v>
      </c>
      <c r="AA72" s="7">
        <v>10013</v>
      </c>
      <c r="AB72" s="7">
        <v>15113</v>
      </c>
      <c r="AC72" s="7">
        <v>14273</v>
      </c>
      <c r="AE72" s="8">
        <f t="shared" si="10"/>
        <v>21036</v>
      </c>
      <c r="AF72" s="8">
        <f t="shared" si="11"/>
        <v>4450</v>
      </c>
      <c r="AG72" s="19">
        <f t="shared" si="8"/>
        <v>3560</v>
      </c>
      <c r="AH72" s="19">
        <f t="shared" si="9"/>
        <v>3337.5</v>
      </c>
      <c r="AM72">
        <f t="shared" ref="AM72:AM135" si="12">AK72-AL72</f>
        <v>0</v>
      </c>
      <c r="AP72">
        <f t="shared" ref="AP72:AP135" si="13">IF(AK72&gt;0,T72,0)</f>
        <v>0</v>
      </c>
      <c r="AQ72">
        <f t="shared" ref="AQ72:AQ135" si="14">AP72-AO72</f>
        <v>0</v>
      </c>
      <c r="AR72" s="33" t="str">
        <f t="shared" ref="AR72:AR135" si="15">IF(AO72&gt;0,((AQ72*100%)/AP72)," ")</f>
        <v xml:space="preserve"> </v>
      </c>
      <c r="AS72">
        <f t="shared" ref="AS72:AS135" si="16">AK72*AO72</f>
        <v>0</v>
      </c>
      <c r="AT72" s="33" t="str">
        <f t="shared" ref="AT72:AT135" si="17">IF(AO72=0," ",ROUND(100%-(AO72/AF72),2))</f>
        <v xml:space="preserve"> </v>
      </c>
      <c r="AU72" s="33" t="str" cm="1">
        <f t="array" ref="AU72">_xlfn.IFS(AO72=0," ",AT72=20%,20%,AT72=25%,25%,AT72&lt;20%,"MV",AT72=21%,"MV",AT72=22%,"MV",AT72=23%,"MV",AT72=24%,MV)</f>
        <v xml:space="preserve"> </v>
      </c>
    </row>
    <row r="73" spans="1:47">
      <c r="A73" s="3">
        <v>44</v>
      </c>
      <c r="B73" s="1" t="s">
        <v>63</v>
      </c>
      <c r="C73" s="2" t="s">
        <v>367</v>
      </c>
      <c r="D73" s="7">
        <v>26375</v>
      </c>
      <c r="E73" s="7">
        <v>31874</v>
      </c>
      <c r="F73" s="7">
        <v>28593</v>
      </c>
      <c r="G73" s="7">
        <v>22562</v>
      </c>
      <c r="H73" s="7">
        <v>26063</v>
      </c>
      <c r="I73" s="7">
        <v>42614</v>
      </c>
      <c r="J73" s="7">
        <v>34845</v>
      </c>
      <c r="K73" s="7">
        <v>101023</v>
      </c>
      <c r="L73" s="7">
        <v>23488</v>
      </c>
      <c r="M73" s="7">
        <v>19277</v>
      </c>
      <c r="N73" s="7">
        <v>34860</v>
      </c>
      <c r="O73" s="7">
        <v>41977</v>
      </c>
      <c r="P73" s="7">
        <v>28165</v>
      </c>
      <c r="Q73" s="7">
        <v>35602</v>
      </c>
      <c r="R73" s="7">
        <v>29780</v>
      </c>
      <c r="S73" s="7">
        <v>35362</v>
      </c>
      <c r="T73" s="32">
        <v>33348</v>
      </c>
      <c r="U73" s="7">
        <v>25296</v>
      </c>
      <c r="V73" s="7">
        <v>65830</v>
      </c>
      <c r="W73" s="7">
        <v>28578</v>
      </c>
      <c r="X73" s="7">
        <v>26887</v>
      </c>
      <c r="Y73" s="7">
        <v>29185</v>
      </c>
      <c r="Z73" s="7">
        <v>44169</v>
      </c>
      <c r="AA73" s="7">
        <v>58224</v>
      </c>
      <c r="AB73" s="7">
        <v>44145</v>
      </c>
      <c r="AC73" s="7">
        <v>38386</v>
      </c>
      <c r="AE73" s="8">
        <f t="shared" si="10"/>
        <v>101023</v>
      </c>
      <c r="AF73" s="8">
        <f t="shared" si="11"/>
        <v>19277</v>
      </c>
      <c r="AG73" s="19">
        <f t="shared" si="8"/>
        <v>15421.6</v>
      </c>
      <c r="AH73" s="19">
        <f t="shared" si="9"/>
        <v>14457.75</v>
      </c>
      <c r="AK73">
        <v>8</v>
      </c>
      <c r="AL73" s="24">
        <v>8</v>
      </c>
      <c r="AM73">
        <f t="shared" si="12"/>
        <v>0</v>
      </c>
      <c r="AO73" s="28">
        <v>14457.75</v>
      </c>
      <c r="AP73">
        <f t="shared" si="13"/>
        <v>33348</v>
      </c>
      <c r="AQ73">
        <f t="shared" si="14"/>
        <v>18890.25</v>
      </c>
      <c r="AR73" s="33">
        <f t="shared" si="15"/>
        <v>0.5664582583663188</v>
      </c>
      <c r="AS73">
        <f t="shared" si="16"/>
        <v>115662</v>
      </c>
      <c r="AT73" s="33">
        <f t="shared" si="17"/>
        <v>0.25</v>
      </c>
      <c r="AU73" s="33" cm="1">
        <f t="array" ref="AU73">_xlfn.IFS(AO73=0," ",AT73=20%,20%,AT73=25%,25%,AT73&lt;20%,"MV",AT73=21%,"MV",AT73=22%,"MV",AT73=23%,"MV",AT73=24%,MV)</f>
        <v>0.25</v>
      </c>
    </row>
    <row r="74" spans="1:47">
      <c r="A74" s="3">
        <v>45</v>
      </c>
      <c r="B74" s="1" t="s">
        <v>64</v>
      </c>
      <c r="C74" s="2" t="s">
        <v>367</v>
      </c>
      <c r="D74" s="7">
        <v>9394</v>
      </c>
      <c r="E74" s="7">
        <v>13994</v>
      </c>
      <c r="F74" s="7">
        <v>12693</v>
      </c>
      <c r="G74" s="7">
        <v>11077</v>
      </c>
      <c r="H74" s="7">
        <v>9506</v>
      </c>
      <c r="I74" s="7">
        <v>16185</v>
      </c>
      <c r="J74" s="7">
        <v>14297</v>
      </c>
      <c r="K74" s="7">
        <v>75378</v>
      </c>
      <c r="L74" s="7">
        <v>17307</v>
      </c>
      <c r="M74" s="7">
        <v>8031</v>
      </c>
      <c r="N74" s="7">
        <v>16565</v>
      </c>
      <c r="O74" s="7">
        <v>15943</v>
      </c>
      <c r="P74" s="7">
        <v>16311</v>
      </c>
      <c r="Q74" s="7">
        <v>13474</v>
      </c>
      <c r="R74" s="7">
        <v>18357</v>
      </c>
      <c r="S74" s="7">
        <v>14683</v>
      </c>
      <c r="T74" s="32">
        <v>12667</v>
      </c>
      <c r="U74" s="7">
        <v>10978</v>
      </c>
      <c r="V74" s="7">
        <v>22986</v>
      </c>
      <c r="W74" s="7">
        <v>12647</v>
      </c>
      <c r="X74" s="7">
        <v>11126</v>
      </c>
      <c r="Y74" s="7">
        <v>13082</v>
      </c>
      <c r="Z74" s="7">
        <v>16750</v>
      </c>
      <c r="AA74" s="7">
        <v>44008</v>
      </c>
      <c r="AB74" s="7">
        <v>16768</v>
      </c>
      <c r="AC74" s="7">
        <v>16290</v>
      </c>
      <c r="AE74" s="8">
        <f t="shared" si="10"/>
        <v>75378</v>
      </c>
      <c r="AF74" s="8">
        <f t="shared" si="11"/>
        <v>8031</v>
      </c>
      <c r="AG74" s="19">
        <f t="shared" si="8"/>
        <v>6424.8</v>
      </c>
      <c r="AH74" s="19">
        <f t="shared" si="9"/>
        <v>6023.25</v>
      </c>
      <c r="AK74">
        <v>4</v>
      </c>
      <c r="AL74" s="24">
        <v>4</v>
      </c>
      <c r="AM74">
        <f t="shared" si="12"/>
        <v>0</v>
      </c>
      <c r="AO74" s="28">
        <v>6424.8</v>
      </c>
      <c r="AP74">
        <f t="shared" si="13"/>
        <v>12667</v>
      </c>
      <c r="AQ74">
        <f t="shared" si="14"/>
        <v>6242.2</v>
      </c>
      <c r="AR74" s="33">
        <f t="shared" si="15"/>
        <v>0.49279229493960686</v>
      </c>
      <c r="AS74">
        <f t="shared" si="16"/>
        <v>25699.200000000001</v>
      </c>
      <c r="AT74" s="33">
        <f t="shared" si="17"/>
        <v>0.2</v>
      </c>
      <c r="AU74" s="33" cm="1">
        <f t="array" ref="AU74">_xlfn.IFS(AO74=0," ",AT74=20%,20%,AT74=25%,25%,AT74&lt;20%,"MV",AT74=21%,"MV",AT74=22%,"MV",AT74=23%,"MV",AT74=24%,MV)</f>
        <v>0.2</v>
      </c>
    </row>
    <row r="75" spans="1:47">
      <c r="A75" s="3">
        <v>46</v>
      </c>
      <c r="B75" s="1" t="s">
        <v>65</v>
      </c>
      <c r="C75" s="2" t="s">
        <v>367</v>
      </c>
      <c r="D75" s="7">
        <v>10237</v>
      </c>
      <c r="E75" s="7">
        <v>14698</v>
      </c>
      <c r="F75" s="7">
        <v>14139</v>
      </c>
      <c r="G75" s="7">
        <v>12522</v>
      </c>
      <c r="H75" s="7">
        <v>10117</v>
      </c>
      <c r="I75" s="7">
        <v>16185</v>
      </c>
      <c r="J75" s="7">
        <v>15092</v>
      </c>
      <c r="K75" s="7">
        <v>84185</v>
      </c>
      <c r="L75" s="7">
        <v>17307</v>
      </c>
      <c r="M75" s="7">
        <v>8031</v>
      </c>
      <c r="N75" s="7">
        <v>16935</v>
      </c>
      <c r="O75" s="7">
        <v>15943</v>
      </c>
      <c r="P75" s="7">
        <v>14554</v>
      </c>
      <c r="Q75" s="7">
        <v>13721</v>
      </c>
      <c r="R75" s="7">
        <v>18357</v>
      </c>
      <c r="S75" s="7">
        <v>14683</v>
      </c>
      <c r="T75" s="32">
        <v>12667</v>
      </c>
      <c r="U75" s="7">
        <v>11460</v>
      </c>
      <c r="V75" s="7">
        <v>23905</v>
      </c>
      <c r="W75" s="7">
        <v>14713</v>
      </c>
      <c r="X75" s="7">
        <v>11126</v>
      </c>
      <c r="Y75" s="7">
        <v>13910</v>
      </c>
      <c r="Z75" s="7">
        <v>16713</v>
      </c>
      <c r="AA75" s="7">
        <v>37085</v>
      </c>
      <c r="AB75" s="7">
        <v>16768</v>
      </c>
      <c r="AC75" s="7">
        <v>17025</v>
      </c>
      <c r="AE75" s="8">
        <f t="shared" si="10"/>
        <v>84185</v>
      </c>
      <c r="AF75" s="8">
        <f t="shared" si="11"/>
        <v>8031</v>
      </c>
      <c r="AG75" s="19">
        <f t="shared" si="8"/>
        <v>6424.8</v>
      </c>
      <c r="AH75" s="19">
        <f t="shared" si="9"/>
        <v>6023.25</v>
      </c>
      <c r="AM75">
        <f t="shared" si="12"/>
        <v>0</v>
      </c>
      <c r="AP75">
        <f t="shared" si="13"/>
        <v>0</v>
      </c>
      <c r="AQ75">
        <f t="shared" si="14"/>
        <v>0</v>
      </c>
      <c r="AR75" s="33" t="str">
        <f t="shared" si="15"/>
        <v xml:space="preserve"> </v>
      </c>
      <c r="AS75">
        <f t="shared" si="16"/>
        <v>0</v>
      </c>
      <c r="AT75" s="33" t="str">
        <f t="shared" si="17"/>
        <v xml:space="preserve"> </v>
      </c>
      <c r="AU75" s="33" t="str" cm="1">
        <f t="array" ref="AU75">_xlfn.IFS(AO75=0," ",AT75=20%,20%,AT75=25%,25%,AT75&lt;20%,"MV",AT75=21%,"MV",AT75=22%,"MV",AT75=23%,"MV",AT75=24%,MV)</f>
        <v xml:space="preserve"> </v>
      </c>
    </row>
    <row r="76" spans="1:47">
      <c r="A76" s="3">
        <v>47</v>
      </c>
      <c r="B76" s="1" t="s">
        <v>66</v>
      </c>
      <c r="C76" s="2" t="s">
        <v>367</v>
      </c>
      <c r="D76" s="7">
        <v>46425</v>
      </c>
      <c r="E76" s="7">
        <v>54083</v>
      </c>
      <c r="F76" s="7">
        <v>56664</v>
      </c>
      <c r="G76" s="7">
        <v>82110</v>
      </c>
      <c r="H76" s="7">
        <v>46981</v>
      </c>
      <c r="I76" s="7">
        <v>66744</v>
      </c>
      <c r="J76" s="7">
        <v>75078</v>
      </c>
      <c r="K76" s="7">
        <v>67490</v>
      </c>
      <c r="L76" s="7">
        <v>28432</v>
      </c>
      <c r="M76" s="7">
        <v>14870</v>
      </c>
      <c r="N76" s="7">
        <v>49694</v>
      </c>
      <c r="O76" s="7">
        <v>65747</v>
      </c>
      <c r="P76" s="7">
        <v>55552</v>
      </c>
      <c r="Q76" s="7">
        <v>64652</v>
      </c>
      <c r="R76" s="7">
        <v>55995</v>
      </c>
      <c r="S76" s="7">
        <v>84414</v>
      </c>
      <c r="T76" s="32">
        <v>52233</v>
      </c>
      <c r="U76" s="7">
        <v>53561</v>
      </c>
      <c r="V76" s="7">
        <v>55165</v>
      </c>
      <c r="W76" s="7">
        <v>42798</v>
      </c>
      <c r="X76" s="7">
        <v>46357</v>
      </c>
      <c r="Y76" s="7">
        <v>58701</v>
      </c>
      <c r="Z76" s="7">
        <v>68892</v>
      </c>
      <c r="AA76" s="7">
        <v>24724</v>
      </c>
      <c r="AB76" s="7">
        <v>69146</v>
      </c>
      <c r="AC76" s="7">
        <v>53754</v>
      </c>
      <c r="AE76" s="8">
        <f t="shared" si="10"/>
        <v>84414</v>
      </c>
      <c r="AF76" s="8">
        <f t="shared" si="11"/>
        <v>14870</v>
      </c>
      <c r="AG76" s="19">
        <f t="shared" si="8"/>
        <v>11896</v>
      </c>
      <c r="AH76" s="19">
        <f t="shared" si="9"/>
        <v>11152.5</v>
      </c>
      <c r="AM76">
        <f t="shared" si="12"/>
        <v>0</v>
      </c>
      <c r="AP76">
        <f t="shared" si="13"/>
        <v>0</v>
      </c>
      <c r="AQ76">
        <f t="shared" si="14"/>
        <v>0</v>
      </c>
      <c r="AR76" s="33" t="str">
        <f t="shared" si="15"/>
        <v xml:space="preserve"> </v>
      </c>
      <c r="AS76">
        <f t="shared" si="16"/>
        <v>0</v>
      </c>
      <c r="AT76" s="33" t="str">
        <f t="shared" si="17"/>
        <v xml:space="preserve"> </v>
      </c>
      <c r="AU76" s="33" t="str" cm="1">
        <f t="array" ref="AU76">_xlfn.IFS(AO76=0," ",AT76=20%,20%,AT76=25%,25%,AT76&lt;20%,"MV",AT76=21%,"MV",AT76=22%,"MV",AT76=23%,"MV",AT76=24%,MV)</f>
        <v xml:space="preserve"> </v>
      </c>
    </row>
    <row r="77" spans="1:47">
      <c r="A77" s="3">
        <v>48</v>
      </c>
      <c r="B77" s="1" t="s">
        <v>67</v>
      </c>
      <c r="C77" s="2" t="s">
        <v>367</v>
      </c>
      <c r="D77" s="7">
        <v>42860</v>
      </c>
      <c r="E77" s="7">
        <v>58958</v>
      </c>
      <c r="F77" s="7">
        <v>65553</v>
      </c>
      <c r="G77" s="7">
        <v>81553</v>
      </c>
      <c r="H77" s="7">
        <v>42354</v>
      </c>
      <c r="I77" s="7">
        <v>75109</v>
      </c>
      <c r="J77" s="7">
        <v>81479</v>
      </c>
      <c r="K77" s="7">
        <v>233847</v>
      </c>
      <c r="L77" s="7">
        <v>43266</v>
      </c>
      <c r="M77" s="7">
        <v>33488</v>
      </c>
      <c r="N77" s="7">
        <v>58348</v>
      </c>
      <c r="O77" s="7">
        <v>73985</v>
      </c>
      <c r="P77" s="7">
        <v>76517</v>
      </c>
      <c r="Q77" s="7">
        <v>58471</v>
      </c>
      <c r="R77" s="7">
        <v>69811</v>
      </c>
      <c r="S77" s="7">
        <v>94577</v>
      </c>
      <c r="T77" s="32">
        <v>58778</v>
      </c>
      <c r="U77" s="7">
        <v>60442</v>
      </c>
      <c r="V77" s="7">
        <v>107014</v>
      </c>
      <c r="W77" s="7">
        <v>37953</v>
      </c>
      <c r="X77" s="7">
        <v>46357</v>
      </c>
      <c r="Y77" s="7">
        <v>65453</v>
      </c>
      <c r="Z77" s="7">
        <v>77866</v>
      </c>
      <c r="AA77" s="7">
        <v>137215</v>
      </c>
      <c r="AB77" s="7">
        <v>77810</v>
      </c>
      <c r="AC77" s="7">
        <v>66497</v>
      </c>
      <c r="AE77" s="8">
        <f t="shared" si="10"/>
        <v>233847</v>
      </c>
      <c r="AF77" s="8">
        <f t="shared" si="11"/>
        <v>33488</v>
      </c>
      <c r="AG77" s="19">
        <f t="shared" si="8"/>
        <v>26790.400000000001</v>
      </c>
      <c r="AH77" s="19">
        <f t="shared" si="9"/>
        <v>25116</v>
      </c>
      <c r="AK77">
        <v>5</v>
      </c>
      <c r="AL77" s="24">
        <v>5</v>
      </c>
      <c r="AM77">
        <f t="shared" si="12"/>
        <v>0</v>
      </c>
      <c r="AO77" s="28">
        <v>25116</v>
      </c>
      <c r="AP77">
        <f t="shared" si="13"/>
        <v>58778</v>
      </c>
      <c r="AQ77">
        <f t="shared" si="14"/>
        <v>33662</v>
      </c>
      <c r="AR77" s="33">
        <f t="shared" si="15"/>
        <v>0.57269726768518836</v>
      </c>
      <c r="AS77">
        <f t="shared" si="16"/>
        <v>125580</v>
      </c>
      <c r="AT77" s="33">
        <f t="shared" si="17"/>
        <v>0.25</v>
      </c>
      <c r="AU77" s="33" cm="1">
        <f t="array" ref="AU77">_xlfn.IFS(AO77=0," ",AT77=20%,20%,AT77=25%,25%,AT77&lt;20%,"MV",AT77=21%,"MV",AT77=22%,"MV",AT77=23%,"MV",AT77=24%,MV)</f>
        <v>0.25</v>
      </c>
    </row>
    <row r="78" spans="1:47">
      <c r="A78" s="3">
        <v>49</v>
      </c>
      <c r="B78" s="1" t="s">
        <v>68</v>
      </c>
      <c r="C78" s="2" t="s">
        <v>367</v>
      </c>
      <c r="D78" s="7">
        <v>21992</v>
      </c>
      <c r="E78" s="7">
        <v>29359</v>
      </c>
      <c r="F78" s="7">
        <v>26400</v>
      </c>
      <c r="G78" s="7">
        <v>24154</v>
      </c>
      <c r="H78" s="7">
        <v>22254</v>
      </c>
      <c r="I78" s="7">
        <v>29577</v>
      </c>
      <c r="J78" s="7">
        <v>29988</v>
      </c>
      <c r="K78" s="7">
        <v>101673</v>
      </c>
      <c r="L78" s="7">
        <v>22252</v>
      </c>
      <c r="M78" s="7">
        <v>18358</v>
      </c>
      <c r="N78" s="7">
        <v>31151</v>
      </c>
      <c r="O78" s="7">
        <v>29134</v>
      </c>
      <c r="P78" s="7">
        <v>31513</v>
      </c>
      <c r="Q78" s="7">
        <v>31275</v>
      </c>
      <c r="R78" s="7">
        <v>29780</v>
      </c>
      <c r="S78" s="7">
        <v>26833</v>
      </c>
      <c r="T78" s="32">
        <v>23147</v>
      </c>
      <c r="U78" s="7">
        <v>22209</v>
      </c>
      <c r="V78" s="7">
        <v>52038</v>
      </c>
      <c r="W78" s="7">
        <v>22360</v>
      </c>
      <c r="X78" s="7">
        <v>23178</v>
      </c>
      <c r="Y78" s="7">
        <v>24585</v>
      </c>
      <c r="Z78" s="7">
        <v>30669</v>
      </c>
      <c r="AA78" s="7">
        <v>56864</v>
      </c>
      <c r="AB78" s="7">
        <v>30640</v>
      </c>
      <c r="AC78" s="7">
        <v>35608</v>
      </c>
      <c r="AE78" s="8">
        <f t="shared" si="10"/>
        <v>101673</v>
      </c>
      <c r="AF78" s="8">
        <f t="shared" si="11"/>
        <v>18358</v>
      </c>
      <c r="AG78" s="19">
        <f t="shared" si="8"/>
        <v>14686.4</v>
      </c>
      <c r="AH78" s="19">
        <f t="shared" si="9"/>
        <v>13768.5</v>
      </c>
      <c r="AM78">
        <f t="shared" si="12"/>
        <v>0</v>
      </c>
      <c r="AP78">
        <f t="shared" si="13"/>
        <v>0</v>
      </c>
      <c r="AQ78">
        <f t="shared" si="14"/>
        <v>0</v>
      </c>
      <c r="AR78" s="33" t="str">
        <f t="shared" si="15"/>
        <v xml:space="preserve"> </v>
      </c>
      <c r="AS78">
        <f t="shared" si="16"/>
        <v>0</v>
      </c>
      <c r="AT78" s="33" t="str">
        <f t="shared" si="17"/>
        <v xml:space="preserve"> </v>
      </c>
      <c r="AU78" s="33" t="str" cm="1">
        <f t="array" ref="AU78">_xlfn.IFS(AO78=0," ",AT78=20%,20%,AT78=25%,25%,AT78&lt;20%,"MV",AT78=21%,"MV",AT78=22%,"MV",AT78=23%,"MV",AT78=24%,MV)</f>
        <v xml:space="preserve"> </v>
      </c>
    </row>
    <row r="79" spans="1:47">
      <c r="A79" s="3">
        <v>50</v>
      </c>
      <c r="B79" s="1" t="s">
        <v>69</v>
      </c>
      <c r="C79" s="2" t="s">
        <v>367</v>
      </c>
      <c r="D79" s="7">
        <v>9401</v>
      </c>
      <c r="E79" s="7">
        <v>18033</v>
      </c>
      <c r="F79" s="7">
        <v>19388</v>
      </c>
      <c r="G79" s="7">
        <v>17898</v>
      </c>
      <c r="H79" s="7">
        <v>9290</v>
      </c>
      <c r="I79" s="7">
        <v>14897</v>
      </c>
      <c r="J79" s="7">
        <v>16392</v>
      </c>
      <c r="K79" s="7">
        <v>99151</v>
      </c>
      <c r="L79" s="7">
        <v>18543</v>
      </c>
      <c r="M79" s="7">
        <v>7567</v>
      </c>
      <c r="N79" s="7">
        <v>17554</v>
      </c>
      <c r="O79" s="7">
        <v>14674</v>
      </c>
      <c r="P79" s="7">
        <v>20032</v>
      </c>
      <c r="Q79" s="7">
        <v>13227</v>
      </c>
      <c r="R79" s="7">
        <v>19037</v>
      </c>
      <c r="S79" s="7">
        <v>13515</v>
      </c>
      <c r="T79" s="32">
        <v>11659</v>
      </c>
      <c r="U79" s="7">
        <v>10352</v>
      </c>
      <c r="V79" s="7">
        <v>31261</v>
      </c>
      <c r="W79" s="7">
        <v>9441</v>
      </c>
      <c r="X79" s="7">
        <v>11496</v>
      </c>
      <c r="Y79" s="7">
        <v>16943</v>
      </c>
      <c r="Z79" s="7">
        <v>15452</v>
      </c>
      <c r="AA79" s="7">
        <v>56864</v>
      </c>
      <c r="AB79" s="7">
        <v>15433</v>
      </c>
      <c r="AC79" s="7">
        <v>18704</v>
      </c>
      <c r="AE79" s="8">
        <f t="shared" si="10"/>
        <v>99151</v>
      </c>
      <c r="AF79" s="8">
        <f t="shared" si="11"/>
        <v>7567</v>
      </c>
      <c r="AG79" s="19">
        <f t="shared" si="8"/>
        <v>6053.6</v>
      </c>
      <c r="AH79" s="19">
        <f t="shared" si="9"/>
        <v>5675.25</v>
      </c>
      <c r="AK79">
        <v>8</v>
      </c>
      <c r="AL79" s="24">
        <v>8</v>
      </c>
      <c r="AM79">
        <f t="shared" si="12"/>
        <v>0</v>
      </c>
      <c r="AO79" s="28">
        <v>5675.25</v>
      </c>
      <c r="AP79">
        <f t="shared" si="13"/>
        <v>11659</v>
      </c>
      <c r="AQ79">
        <f t="shared" si="14"/>
        <v>5983.75</v>
      </c>
      <c r="AR79" s="33">
        <f t="shared" si="15"/>
        <v>0.5132301226520285</v>
      </c>
      <c r="AS79">
        <f t="shared" si="16"/>
        <v>45402</v>
      </c>
      <c r="AT79" s="33">
        <f t="shared" si="17"/>
        <v>0.25</v>
      </c>
      <c r="AU79" s="33" cm="1">
        <f t="array" ref="AU79">_xlfn.IFS(AO79=0," ",AT79=20%,20%,AT79=25%,25%,AT79&lt;20%,"MV",AT79=21%,"MV",AT79=22%,"MV",AT79=23%,"MV",AT79=24%,MV)</f>
        <v>0.25</v>
      </c>
    </row>
    <row r="80" spans="1:47">
      <c r="A80" s="3">
        <v>51</v>
      </c>
      <c r="B80" s="1" t="s">
        <v>70</v>
      </c>
      <c r="C80" s="2" t="s">
        <v>367</v>
      </c>
      <c r="D80" s="7">
        <v>21507</v>
      </c>
      <c r="E80" s="7">
        <v>28136</v>
      </c>
      <c r="F80" s="7">
        <v>52816</v>
      </c>
      <c r="G80" s="7">
        <v>21656</v>
      </c>
      <c r="H80" s="7">
        <v>21764</v>
      </c>
      <c r="I80" s="7">
        <v>33079</v>
      </c>
      <c r="J80" s="7">
        <v>24463</v>
      </c>
      <c r="K80" s="7">
        <v>84142</v>
      </c>
      <c r="L80" s="7">
        <v>21015</v>
      </c>
      <c r="M80" s="7">
        <v>6196</v>
      </c>
      <c r="N80" s="7">
        <v>29915</v>
      </c>
      <c r="O80" s="7">
        <v>32584</v>
      </c>
      <c r="P80" s="7">
        <v>18803</v>
      </c>
      <c r="Q80" s="7">
        <v>26206</v>
      </c>
      <c r="R80" s="7">
        <v>43228</v>
      </c>
      <c r="S80" s="7">
        <v>30009</v>
      </c>
      <c r="T80" s="32">
        <v>25887</v>
      </c>
      <c r="U80" s="7">
        <v>21128</v>
      </c>
      <c r="V80" s="7">
        <v>52038</v>
      </c>
      <c r="W80" s="7">
        <v>21829</v>
      </c>
      <c r="X80" s="7">
        <v>23735</v>
      </c>
      <c r="Y80" s="7">
        <v>24343</v>
      </c>
      <c r="Z80" s="7">
        <v>34279</v>
      </c>
      <c r="AA80" s="7">
        <v>52537</v>
      </c>
      <c r="AB80" s="7">
        <v>34268</v>
      </c>
      <c r="AC80" s="7">
        <v>34771</v>
      </c>
      <c r="AE80" s="8">
        <f t="shared" si="10"/>
        <v>84142</v>
      </c>
      <c r="AF80" s="8">
        <f t="shared" si="11"/>
        <v>6196</v>
      </c>
      <c r="AG80" s="19">
        <f t="shared" si="8"/>
        <v>4956.8</v>
      </c>
      <c r="AH80" s="19">
        <f t="shared" si="9"/>
        <v>4647</v>
      </c>
      <c r="AM80">
        <f t="shared" si="12"/>
        <v>0</v>
      </c>
      <c r="AP80">
        <f t="shared" si="13"/>
        <v>0</v>
      </c>
      <c r="AQ80">
        <f t="shared" si="14"/>
        <v>0</v>
      </c>
      <c r="AR80" s="33" t="str">
        <f t="shared" si="15"/>
        <v xml:space="preserve"> </v>
      </c>
      <c r="AS80">
        <f t="shared" si="16"/>
        <v>0</v>
      </c>
      <c r="AT80" s="33" t="str">
        <f t="shared" si="17"/>
        <v xml:space="preserve"> </v>
      </c>
      <c r="AU80" s="33" t="str" cm="1">
        <f t="array" ref="AU80">_xlfn.IFS(AO80=0," ",AT80=20%,20%,AT80=25%,25%,AT80&lt;20%,"MV",AT80=21%,"MV",AT80=22%,"MV",AT80=23%,"MV",AT80=24%,MV)</f>
        <v xml:space="preserve"> </v>
      </c>
    </row>
    <row r="81" spans="1:47">
      <c r="A81" s="3">
        <v>52</v>
      </c>
      <c r="B81" s="1" t="s">
        <v>71</v>
      </c>
      <c r="C81" s="2" t="s">
        <v>367</v>
      </c>
      <c r="D81" s="7">
        <v>8794</v>
      </c>
      <c r="E81" s="7">
        <v>13053</v>
      </c>
      <c r="F81" s="7">
        <v>13092</v>
      </c>
      <c r="G81" s="7">
        <v>8925</v>
      </c>
      <c r="H81" s="7">
        <v>8689</v>
      </c>
      <c r="I81" s="7">
        <v>16627</v>
      </c>
      <c r="J81" s="7">
        <v>12807</v>
      </c>
      <c r="K81" s="7">
        <v>65477</v>
      </c>
      <c r="L81" s="7">
        <v>19779</v>
      </c>
      <c r="M81" s="7">
        <v>6960</v>
      </c>
      <c r="N81" s="7">
        <v>14463</v>
      </c>
      <c r="O81" s="7">
        <v>16378</v>
      </c>
      <c r="P81" s="7">
        <v>8957</v>
      </c>
      <c r="Q81" s="7">
        <v>11868</v>
      </c>
      <c r="R81" s="7">
        <v>19779</v>
      </c>
      <c r="S81" s="7">
        <v>15085</v>
      </c>
      <c r="T81" s="32">
        <v>13012</v>
      </c>
      <c r="U81" s="7">
        <v>9492</v>
      </c>
      <c r="V81" s="7">
        <v>21146</v>
      </c>
      <c r="W81" s="7">
        <v>9331</v>
      </c>
      <c r="X81" s="7">
        <v>11126</v>
      </c>
      <c r="Y81" s="7">
        <v>13073</v>
      </c>
      <c r="Z81" s="7">
        <v>17232</v>
      </c>
      <c r="AA81" s="7">
        <v>22746</v>
      </c>
      <c r="AB81" s="7">
        <v>17226</v>
      </c>
      <c r="AC81" s="7">
        <v>15045</v>
      </c>
      <c r="AE81" s="8">
        <f t="shared" si="10"/>
        <v>65477</v>
      </c>
      <c r="AF81" s="8">
        <f t="shared" si="11"/>
        <v>6960</v>
      </c>
      <c r="AG81" s="19">
        <f t="shared" si="8"/>
        <v>5568</v>
      </c>
      <c r="AH81" s="19">
        <f t="shared" si="9"/>
        <v>5220</v>
      </c>
      <c r="AM81">
        <f t="shared" si="12"/>
        <v>0</v>
      </c>
      <c r="AP81">
        <f t="shared" si="13"/>
        <v>0</v>
      </c>
      <c r="AQ81">
        <f t="shared" si="14"/>
        <v>0</v>
      </c>
      <c r="AR81" s="33" t="str">
        <f t="shared" si="15"/>
        <v xml:space="preserve"> </v>
      </c>
      <c r="AS81">
        <f t="shared" si="16"/>
        <v>0</v>
      </c>
      <c r="AT81" s="33" t="str">
        <f t="shared" si="17"/>
        <v xml:space="preserve"> </v>
      </c>
      <c r="AU81" s="33" t="str" cm="1">
        <f t="array" ref="AU81">_xlfn.IFS(AO81=0," ",AT81=20%,20%,AT81=25%,25%,AT81&lt;20%,"MV",AT81=21%,"MV",AT81=22%,"MV",AT81=23%,"MV",AT81=24%,MV)</f>
        <v xml:space="preserve"> </v>
      </c>
    </row>
    <row r="82" spans="1:47">
      <c r="A82" s="3">
        <v>53</v>
      </c>
      <c r="B82" s="1" t="s">
        <v>72</v>
      </c>
      <c r="C82" s="2" t="s">
        <v>367</v>
      </c>
      <c r="D82" s="7">
        <v>42354</v>
      </c>
      <c r="E82" s="7">
        <v>64023</v>
      </c>
      <c r="F82" s="7">
        <v>51063</v>
      </c>
      <c r="G82" s="7">
        <v>51469</v>
      </c>
      <c r="H82" s="7">
        <v>42860</v>
      </c>
      <c r="I82" s="7">
        <v>83670</v>
      </c>
      <c r="J82" s="7">
        <v>63663</v>
      </c>
      <c r="K82" s="7">
        <v>306772</v>
      </c>
      <c r="L82" s="7">
        <v>86532</v>
      </c>
      <c r="M82" s="7">
        <v>28991</v>
      </c>
      <c r="N82" s="7">
        <v>64281</v>
      </c>
      <c r="O82" s="7">
        <v>82421</v>
      </c>
      <c r="P82" s="7">
        <v>56147</v>
      </c>
      <c r="Q82" s="7">
        <v>60820</v>
      </c>
      <c r="R82" s="7">
        <v>89746</v>
      </c>
      <c r="S82" s="7">
        <v>75906</v>
      </c>
      <c r="T82" s="32">
        <v>65478</v>
      </c>
      <c r="U82" s="7">
        <v>48544</v>
      </c>
      <c r="V82" s="7">
        <v>101135</v>
      </c>
      <c r="W82" s="7">
        <v>10525</v>
      </c>
      <c r="X82" s="7">
        <v>64899</v>
      </c>
      <c r="Y82" s="7">
        <v>53708</v>
      </c>
      <c r="Z82" s="7">
        <v>86779</v>
      </c>
      <c r="AA82" s="7">
        <v>70462</v>
      </c>
      <c r="AB82" s="7">
        <v>86680</v>
      </c>
      <c r="AC82" s="7">
        <v>86532</v>
      </c>
      <c r="AE82" s="8">
        <f t="shared" si="10"/>
        <v>306772</v>
      </c>
      <c r="AF82" s="8">
        <f t="shared" si="11"/>
        <v>10525</v>
      </c>
      <c r="AG82" s="19">
        <f t="shared" si="8"/>
        <v>8420</v>
      </c>
      <c r="AH82" s="19">
        <f t="shared" si="9"/>
        <v>7893.75</v>
      </c>
      <c r="AM82">
        <f t="shared" si="12"/>
        <v>0</v>
      </c>
      <c r="AP82">
        <f t="shared" si="13"/>
        <v>0</v>
      </c>
      <c r="AQ82">
        <f t="shared" si="14"/>
        <v>0</v>
      </c>
      <c r="AR82" s="33" t="str">
        <f t="shared" si="15"/>
        <v xml:space="preserve"> </v>
      </c>
      <c r="AS82">
        <f t="shared" si="16"/>
        <v>0</v>
      </c>
      <c r="AT82" s="33" t="str">
        <f t="shared" si="17"/>
        <v xml:space="preserve"> </v>
      </c>
      <c r="AU82" s="33" t="str" cm="1">
        <f t="array" ref="AU82">_xlfn.IFS(AO82=0," ",AT82=20%,20%,AT82=25%,25%,AT82&lt;20%,"MV",AT82=21%,"MV",AT82=22%,"MV",AT82=23%,"MV",AT82=24%,MV)</f>
        <v xml:space="preserve"> </v>
      </c>
    </row>
    <row r="83" spans="1:47">
      <c r="A83" s="3">
        <v>54</v>
      </c>
      <c r="B83" s="1" t="s">
        <v>73</v>
      </c>
      <c r="C83" s="2" t="s">
        <v>367</v>
      </c>
      <c r="D83" s="7">
        <v>8097</v>
      </c>
      <c r="E83" s="7">
        <v>13954</v>
      </c>
      <c r="F83" s="7">
        <v>14110</v>
      </c>
      <c r="G83" s="7">
        <v>12817</v>
      </c>
      <c r="H83" s="7">
        <v>8000</v>
      </c>
      <c r="I83" s="7">
        <v>13621</v>
      </c>
      <c r="J83" s="7">
        <v>14988</v>
      </c>
      <c r="K83" s="7">
        <v>22449</v>
      </c>
      <c r="L83" s="7">
        <v>13598</v>
      </c>
      <c r="M83" s="7">
        <v>5502</v>
      </c>
      <c r="N83" s="7">
        <v>12115</v>
      </c>
      <c r="O83" s="7">
        <v>13417</v>
      </c>
      <c r="P83" s="7">
        <v>12281</v>
      </c>
      <c r="Q83" s="7">
        <v>10507</v>
      </c>
      <c r="R83" s="7">
        <v>14958</v>
      </c>
      <c r="S83" s="7">
        <v>18248</v>
      </c>
      <c r="T83" s="32">
        <v>10659</v>
      </c>
      <c r="U83" s="7">
        <v>7430</v>
      </c>
      <c r="V83" s="7">
        <v>8514</v>
      </c>
      <c r="W83" s="7">
        <v>9453</v>
      </c>
      <c r="X83" s="7">
        <v>9271</v>
      </c>
      <c r="Y83" s="7">
        <v>12055</v>
      </c>
      <c r="Z83" s="7">
        <v>14154</v>
      </c>
      <c r="AA83" s="7">
        <v>11868</v>
      </c>
      <c r="AB83" s="7">
        <v>14111</v>
      </c>
      <c r="AC83" s="7">
        <v>14079</v>
      </c>
      <c r="AE83" s="8">
        <f t="shared" si="10"/>
        <v>22449</v>
      </c>
      <c r="AF83" s="8">
        <f t="shared" si="11"/>
        <v>5502</v>
      </c>
      <c r="AG83" s="19">
        <f t="shared" si="8"/>
        <v>4401.6000000000004</v>
      </c>
      <c r="AH83" s="19">
        <f t="shared" si="9"/>
        <v>4126.5</v>
      </c>
      <c r="AM83">
        <f t="shared" si="12"/>
        <v>0</v>
      </c>
      <c r="AP83">
        <f t="shared" si="13"/>
        <v>0</v>
      </c>
      <c r="AQ83">
        <f t="shared" si="14"/>
        <v>0</v>
      </c>
      <c r="AR83" s="33" t="str">
        <f t="shared" si="15"/>
        <v xml:space="preserve"> </v>
      </c>
      <c r="AS83">
        <f t="shared" si="16"/>
        <v>0</v>
      </c>
      <c r="AT83" s="33" t="str">
        <f t="shared" si="17"/>
        <v xml:space="preserve"> </v>
      </c>
      <c r="AU83" s="33" t="str" cm="1">
        <f t="array" ref="AU83">_xlfn.IFS(AO83=0," ",AT83=20%,20%,AT83=25%,25%,AT83&lt;20%,"MV",AT83=21%,"MV",AT83=22%,"MV",AT83=23%,"MV",AT83=24%,MV)</f>
        <v xml:space="preserve"> </v>
      </c>
    </row>
    <row r="84" spans="1:47">
      <c r="A84" s="3">
        <v>55</v>
      </c>
      <c r="B84" s="1" t="s">
        <v>74</v>
      </c>
      <c r="C84" s="2" t="s">
        <v>367</v>
      </c>
      <c r="D84" s="7">
        <v>20818</v>
      </c>
      <c r="E84" s="7">
        <v>45151</v>
      </c>
      <c r="F84" s="7">
        <v>45554</v>
      </c>
      <c r="G84" s="7">
        <v>41983</v>
      </c>
      <c r="H84" s="7">
        <v>21067</v>
      </c>
      <c r="I84" s="7">
        <v>42807</v>
      </c>
      <c r="J84" s="7">
        <v>39459</v>
      </c>
      <c r="K84" s="7">
        <v>61354</v>
      </c>
      <c r="L84" s="7">
        <v>34613</v>
      </c>
      <c r="M84" s="7">
        <v>16273</v>
      </c>
      <c r="N84" s="7">
        <v>36096</v>
      </c>
      <c r="O84" s="7">
        <v>42167</v>
      </c>
      <c r="P84" s="7">
        <v>39323</v>
      </c>
      <c r="Q84" s="7">
        <v>26825</v>
      </c>
      <c r="R84" s="7">
        <v>39733</v>
      </c>
      <c r="S84" s="7">
        <v>42203</v>
      </c>
      <c r="T84" s="32">
        <v>33501</v>
      </c>
      <c r="U84" s="7">
        <v>20595</v>
      </c>
      <c r="V84" s="7">
        <v>28038</v>
      </c>
      <c r="W84" s="7">
        <v>28954</v>
      </c>
      <c r="X84" s="7">
        <v>25959</v>
      </c>
      <c r="Y84" s="7">
        <v>37248</v>
      </c>
      <c r="Z84" s="7">
        <v>44304</v>
      </c>
      <c r="AA84" s="7">
        <v>37085</v>
      </c>
      <c r="AB84" s="7">
        <v>44347</v>
      </c>
      <c r="AC84" s="7">
        <v>42299</v>
      </c>
      <c r="AE84" s="8">
        <f t="shared" si="10"/>
        <v>61354</v>
      </c>
      <c r="AF84" s="8">
        <f t="shared" si="11"/>
        <v>16273</v>
      </c>
      <c r="AG84" s="19">
        <f t="shared" si="8"/>
        <v>13018.4</v>
      </c>
      <c r="AH84" s="19">
        <f t="shared" si="9"/>
        <v>12204.75</v>
      </c>
      <c r="AK84">
        <v>10</v>
      </c>
      <c r="AL84" s="24">
        <v>10</v>
      </c>
      <c r="AM84">
        <f t="shared" si="12"/>
        <v>0</v>
      </c>
      <c r="AO84" s="28">
        <v>12204.75</v>
      </c>
      <c r="AP84">
        <f t="shared" si="13"/>
        <v>33501</v>
      </c>
      <c r="AQ84">
        <f t="shared" si="14"/>
        <v>21296.25</v>
      </c>
      <c r="AR84" s="33">
        <f t="shared" si="15"/>
        <v>0.63568997940359995</v>
      </c>
      <c r="AS84">
        <f t="shared" si="16"/>
        <v>122047.5</v>
      </c>
      <c r="AT84" s="33">
        <f t="shared" si="17"/>
        <v>0.25</v>
      </c>
      <c r="AU84" s="33" cm="1">
        <f t="array" ref="AU84">_xlfn.IFS(AO84=0," ",AT84=20%,20%,AT84=25%,25%,AT84&lt;20%,"MV",AT84=21%,"MV",AT84=22%,"MV",AT84=23%,"MV",AT84=24%,MV)</f>
        <v>0.25</v>
      </c>
    </row>
    <row r="85" spans="1:47">
      <c r="A85" s="3">
        <v>56</v>
      </c>
      <c r="B85" s="1" t="s">
        <v>75</v>
      </c>
      <c r="C85" s="2" t="s">
        <v>367</v>
      </c>
      <c r="D85" s="7">
        <v>8506</v>
      </c>
      <c r="E85" s="7">
        <v>12674</v>
      </c>
      <c r="F85" s="7">
        <v>18592</v>
      </c>
      <c r="G85" s="7">
        <v>8009</v>
      </c>
      <c r="H85" s="7">
        <v>8406</v>
      </c>
      <c r="I85" s="7">
        <v>11578</v>
      </c>
      <c r="J85" s="7">
        <v>11310</v>
      </c>
      <c r="K85" s="7">
        <v>33675</v>
      </c>
      <c r="L85" s="7">
        <v>10507</v>
      </c>
      <c r="M85" s="7">
        <v>7510</v>
      </c>
      <c r="N85" s="7">
        <v>11620</v>
      </c>
      <c r="O85" s="7">
        <v>11403</v>
      </c>
      <c r="P85" s="7">
        <v>10443</v>
      </c>
      <c r="Q85" s="7">
        <v>10879</v>
      </c>
      <c r="R85" s="7">
        <v>16600</v>
      </c>
      <c r="S85" s="7">
        <v>11156</v>
      </c>
      <c r="T85" s="32">
        <v>9060</v>
      </c>
      <c r="U85" s="7">
        <v>8226</v>
      </c>
      <c r="V85" s="7">
        <v>11033</v>
      </c>
      <c r="W85" s="7">
        <v>9298</v>
      </c>
      <c r="X85" s="7">
        <v>9271</v>
      </c>
      <c r="Y85" s="7">
        <v>10499</v>
      </c>
      <c r="Z85" s="7">
        <v>11954</v>
      </c>
      <c r="AA85" s="7">
        <v>30904</v>
      </c>
      <c r="AB85" s="7">
        <v>11995</v>
      </c>
      <c r="AC85" s="7">
        <v>15152</v>
      </c>
      <c r="AE85" s="8">
        <f t="shared" si="10"/>
        <v>33675</v>
      </c>
      <c r="AF85" s="8">
        <f t="shared" si="11"/>
        <v>7510</v>
      </c>
      <c r="AG85" s="19">
        <f t="shared" si="8"/>
        <v>6008</v>
      </c>
      <c r="AH85" s="19">
        <f t="shared" si="9"/>
        <v>5632.5</v>
      </c>
      <c r="AM85">
        <f t="shared" si="12"/>
        <v>0</v>
      </c>
      <c r="AP85">
        <f t="shared" si="13"/>
        <v>0</v>
      </c>
      <c r="AQ85">
        <f t="shared" si="14"/>
        <v>0</v>
      </c>
      <c r="AR85" s="33" t="str">
        <f t="shared" si="15"/>
        <v xml:space="preserve"> </v>
      </c>
      <c r="AS85">
        <f t="shared" si="16"/>
        <v>0</v>
      </c>
      <c r="AT85" s="33" t="str">
        <f t="shared" si="17"/>
        <v xml:space="preserve"> </v>
      </c>
      <c r="AU85" s="33" t="str" cm="1">
        <f t="array" ref="AU85">_xlfn.IFS(AO85=0," ",AT85=20%,20%,AT85=25%,25%,AT85&lt;20%,"MV",AT85=21%,"MV",AT85=22%,"MV",AT85=23%,"MV",AT85=24%,MV)</f>
        <v xml:space="preserve"> </v>
      </c>
    </row>
    <row r="86" spans="1:47">
      <c r="A86" s="3">
        <v>57</v>
      </c>
      <c r="B86" s="1" t="s">
        <v>76</v>
      </c>
      <c r="C86" s="2" t="s">
        <v>367</v>
      </c>
      <c r="D86" s="7">
        <v>10103</v>
      </c>
      <c r="E86" s="7">
        <v>10801</v>
      </c>
      <c r="F86" s="7">
        <v>11613</v>
      </c>
      <c r="G86" s="7">
        <v>9729</v>
      </c>
      <c r="H86" s="7">
        <v>10223</v>
      </c>
      <c r="I86" s="7">
        <v>14405</v>
      </c>
      <c r="J86" s="7">
        <v>10854</v>
      </c>
      <c r="K86" s="7">
        <v>19284</v>
      </c>
      <c r="L86" s="7">
        <v>7170</v>
      </c>
      <c r="M86" s="7">
        <v>7632</v>
      </c>
      <c r="N86" s="7">
        <v>11249</v>
      </c>
      <c r="O86" s="7">
        <v>14190</v>
      </c>
      <c r="P86" s="7">
        <v>9865</v>
      </c>
      <c r="Q86" s="7">
        <v>11126</v>
      </c>
      <c r="R86" s="7">
        <v>10370</v>
      </c>
      <c r="S86" s="7">
        <v>8827</v>
      </c>
      <c r="T86" s="32">
        <v>11273</v>
      </c>
      <c r="U86" s="7">
        <v>7356</v>
      </c>
      <c r="V86" s="7">
        <v>16679</v>
      </c>
      <c r="W86" s="7">
        <v>9755</v>
      </c>
      <c r="X86" s="7">
        <v>9271</v>
      </c>
      <c r="Y86" s="7">
        <v>11282</v>
      </c>
      <c r="Z86" s="7">
        <v>14921</v>
      </c>
      <c r="AA86" s="7">
        <v>17430</v>
      </c>
      <c r="AB86" s="7">
        <v>14924</v>
      </c>
      <c r="AC86" s="7">
        <v>11765</v>
      </c>
      <c r="AE86" s="8">
        <f t="shared" si="10"/>
        <v>19284</v>
      </c>
      <c r="AF86" s="8">
        <f t="shared" si="11"/>
        <v>7170</v>
      </c>
      <c r="AG86" s="19">
        <f t="shared" si="8"/>
        <v>5736</v>
      </c>
      <c r="AH86" s="19">
        <f t="shared" si="9"/>
        <v>5377.5</v>
      </c>
      <c r="AM86">
        <f t="shared" si="12"/>
        <v>0</v>
      </c>
      <c r="AP86">
        <f t="shared" si="13"/>
        <v>0</v>
      </c>
      <c r="AQ86">
        <f t="shared" si="14"/>
        <v>0</v>
      </c>
      <c r="AR86" s="33" t="str">
        <f t="shared" si="15"/>
        <v xml:space="preserve"> </v>
      </c>
      <c r="AS86">
        <f t="shared" si="16"/>
        <v>0</v>
      </c>
      <c r="AT86" s="33" t="str">
        <f t="shared" si="17"/>
        <v xml:space="preserve"> </v>
      </c>
      <c r="AU86" s="33" t="str" cm="1">
        <f t="array" ref="AU86">_xlfn.IFS(AO86=0," ",AT86=20%,20%,AT86=25%,25%,AT86&lt;20%,"MV",AT86=21%,"MV",AT86=22%,"MV",AT86=23%,"MV",AT86=24%,MV)</f>
        <v xml:space="preserve"> </v>
      </c>
    </row>
    <row r="87" spans="1:47">
      <c r="A87" s="3">
        <v>58</v>
      </c>
      <c r="B87" s="1" t="s">
        <v>77</v>
      </c>
      <c r="C87" s="2" t="s">
        <v>367</v>
      </c>
      <c r="D87" s="7">
        <v>14213</v>
      </c>
      <c r="E87" s="7">
        <v>21912</v>
      </c>
      <c r="F87" s="7">
        <v>11875</v>
      </c>
      <c r="G87" s="7">
        <v>37404</v>
      </c>
      <c r="H87" s="7">
        <v>14045</v>
      </c>
      <c r="I87" s="7">
        <v>42633</v>
      </c>
      <c r="J87" s="7">
        <v>33488</v>
      </c>
      <c r="K87" s="7">
        <v>17772</v>
      </c>
      <c r="L87" s="7">
        <v>13598</v>
      </c>
      <c r="M87" s="7">
        <v>7857</v>
      </c>
      <c r="N87" s="7">
        <v>27443</v>
      </c>
      <c r="O87" s="7">
        <v>41996</v>
      </c>
      <c r="P87" s="7">
        <v>32490</v>
      </c>
      <c r="Q87" s="7">
        <v>30657</v>
      </c>
      <c r="R87" s="7">
        <v>21757</v>
      </c>
      <c r="S87" s="7">
        <v>38073</v>
      </c>
      <c r="T87" s="32">
        <v>33364</v>
      </c>
      <c r="U87" s="7">
        <v>29617</v>
      </c>
      <c r="V87" s="7">
        <v>42007</v>
      </c>
      <c r="W87" s="7">
        <v>17965</v>
      </c>
      <c r="X87" s="7">
        <v>34675</v>
      </c>
      <c r="Y87" s="7">
        <v>24929</v>
      </c>
      <c r="Z87" s="7">
        <v>44082</v>
      </c>
      <c r="AA87" s="7">
        <v>29668</v>
      </c>
      <c r="AB87" s="7">
        <v>44168</v>
      </c>
      <c r="AC87" s="7">
        <v>34569</v>
      </c>
      <c r="AE87" s="8">
        <f t="shared" si="10"/>
        <v>44168</v>
      </c>
      <c r="AF87" s="8">
        <f t="shared" si="11"/>
        <v>7857</v>
      </c>
      <c r="AG87" s="19">
        <f t="shared" si="8"/>
        <v>6285.6</v>
      </c>
      <c r="AH87" s="19">
        <f t="shared" si="9"/>
        <v>5892.75</v>
      </c>
      <c r="AM87">
        <f t="shared" si="12"/>
        <v>0</v>
      </c>
      <c r="AP87">
        <f t="shared" si="13"/>
        <v>0</v>
      </c>
      <c r="AQ87">
        <f t="shared" si="14"/>
        <v>0</v>
      </c>
      <c r="AR87" s="33" t="str">
        <f t="shared" si="15"/>
        <v xml:space="preserve"> </v>
      </c>
      <c r="AS87">
        <f t="shared" si="16"/>
        <v>0</v>
      </c>
      <c r="AT87" s="33" t="str">
        <f t="shared" si="17"/>
        <v xml:space="preserve"> </v>
      </c>
      <c r="AU87" s="33" t="str" cm="1">
        <f t="array" ref="AU87">_xlfn.IFS(AO87=0," ",AT87=20%,20%,AT87=25%,25%,AT87&lt;20%,"MV",AT87=21%,"MV",AT87=22%,"MV",AT87=23%,"MV",AT87=24%,MV)</f>
        <v xml:space="preserve"> </v>
      </c>
    </row>
    <row r="88" spans="1:47">
      <c r="A88" s="3">
        <v>59</v>
      </c>
      <c r="B88" s="1" t="s">
        <v>78</v>
      </c>
      <c r="C88" s="2" t="s">
        <v>367</v>
      </c>
      <c r="D88" s="7">
        <v>14374</v>
      </c>
      <c r="E88" s="7">
        <v>4979</v>
      </c>
      <c r="F88" s="7">
        <v>12214</v>
      </c>
      <c r="G88" s="7">
        <v>7322</v>
      </c>
      <c r="H88" s="7">
        <v>14545</v>
      </c>
      <c r="I88" s="7">
        <v>19206</v>
      </c>
      <c r="J88" s="7">
        <v>15601</v>
      </c>
      <c r="K88" s="7">
        <v>15602</v>
      </c>
      <c r="L88" s="7">
        <v>13165</v>
      </c>
      <c r="M88" s="7">
        <v>6291</v>
      </c>
      <c r="N88" s="7">
        <v>12362</v>
      </c>
      <c r="O88" s="7">
        <v>18920</v>
      </c>
      <c r="P88" s="7">
        <v>16597</v>
      </c>
      <c r="Q88" s="7">
        <v>21139</v>
      </c>
      <c r="R88" s="7">
        <v>14482</v>
      </c>
      <c r="S88" s="7">
        <v>19440</v>
      </c>
      <c r="T88" s="32">
        <v>15030</v>
      </c>
      <c r="U88" s="7">
        <v>11768</v>
      </c>
      <c r="V88" s="7">
        <v>12872</v>
      </c>
      <c r="W88" s="7">
        <v>11259</v>
      </c>
      <c r="X88" s="7">
        <v>14834</v>
      </c>
      <c r="Y88" s="7">
        <v>13809</v>
      </c>
      <c r="Z88" s="7">
        <v>19828</v>
      </c>
      <c r="AA88" s="7">
        <v>13598</v>
      </c>
      <c r="AB88" s="7">
        <v>19898</v>
      </c>
      <c r="AC88" s="7">
        <v>14320</v>
      </c>
      <c r="AE88" s="8">
        <f t="shared" si="10"/>
        <v>21139</v>
      </c>
      <c r="AF88" s="8">
        <f t="shared" si="11"/>
        <v>4979</v>
      </c>
      <c r="AG88" s="19">
        <f t="shared" si="8"/>
        <v>3983.2</v>
      </c>
      <c r="AH88" s="19">
        <f t="shared" si="9"/>
        <v>3734.25</v>
      </c>
      <c r="AM88">
        <f t="shared" si="12"/>
        <v>0</v>
      </c>
      <c r="AP88">
        <f t="shared" si="13"/>
        <v>0</v>
      </c>
      <c r="AQ88">
        <f t="shared" si="14"/>
        <v>0</v>
      </c>
      <c r="AR88" s="33" t="str">
        <f t="shared" si="15"/>
        <v xml:space="preserve"> </v>
      </c>
      <c r="AS88">
        <f t="shared" si="16"/>
        <v>0</v>
      </c>
      <c r="AT88" s="33" t="str">
        <f t="shared" si="17"/>
        <v xml:space="preserve"> </v>
      </c>
      <c r="AU88" s="33" t="str" cm="1">
        <f t="array" ref="AU88">_xlfn.IFS(AO88=0," ",AT88=20%,20%,AT88=25%,25%,AT88&lt;20%,"MV",AT88=21%,"MV",AT88=22%,"MV",AT88=23%,"MV",AT88=24%,MV)</f>
        <v xml:space="preserve"> </v>
      </c>
    </row>
    <row r="89" spans="1:47">
      <c r="A89" s="3">
        <v>60</v>
      </c>
      <c r="B89" s="1" t="s">
        <v>79</v>
      </c>
      <c r="C89" s="2" t="s">
        <v>367</v>
      </c>
      <c r="D89" s="7">
        <v>8097</v>
      </c>
      <c r="E89" s="7">
        <v>12211</v>
      </c>
      <c r="F89" s="7">
        <v>11560</v>
      </c>
      <c r="G89" s="7">
        <v>14346</v>
      </c>
      <c r="H89" s="7">
        <v>8000</v>
      </c>
      <c r="I89" s="7">
        <v>11927</v>
      </c>
      <c r="J89" s="7">
        <v>11502</v>
      </c>
      <c r="K89" s="7">
        <v>35546</v>
      </c>
      <c r="L89" s="7">
        <v>13598</v>
      </c>
      <c r="M89" s="7">
        <v>6024</v>
      </c>
      <c r="N89" s="7">
        <v>14587</v>
      </c>
      <c r="O89" s="7">
        <v>11748</v>
      </c>
      <c r="P89" s="7">
        <v>15754</v>
      </c>
      <c r="Q89" s="7">
        <v>11002</v>
      </c>
      <c r="R89" s="7">
        <v>12918</v>
      </c>
      <c r="S89" s="7">
        <v>10820</v>
      </c>
      <c r="T89" s="32">
        <v>9334</v>
      </c>
      <c r="U89" s="7">
        <v>8480</v>
      </c>
      <c r="V89" s="7">
        <v>21146</v>
      </c>
      <c r="W89" s="7">
        <v>10658</v>
      </c>
      <c r="X89" s="7">
        <v>9271</v>
      </c>
      <c r="Y89" s="7">
        <v>10344</v>
      </c>
      <c r="Z89" s="7">
        <v>12387</v>
      </c>
      <c r="AA89" s="7">
        <v>45491</v>
      </c>
      <c r="AB89" s="7">
        <v>12354</v>
      </c>
      <c r="AC89" s="7">
        <v>14359</v>
      </c>
      <c r="AE89" s="8">
        <f t="shared" si="10"/>
        <v>45491</v>
      </c>
      <c r="AF89" s="8">
        <f t="shared" si="11"/>
        <v>6024</v>
      </c>
      <c r="AG89" s="19">
        <f t="shared" si="8"/>
        <v>4819.2</v>
      </c>
      <c r="AH89" s="19">
        <f t="shared" si="9"/>
        <v>4518</v>
      </c>
      <c r="AK89">
        <v>8</v>
      </c>
      <c r="AL89" s="24">
        <v>8</v>
      </c>
      <c r="AM89">
        <f t="shared" si="12"/>
        <v>0</v>
      </c>
      <c r="AO89" s="28">
        <v>4518</v>
      </c>
      <c r="AP89">
        <f t="shared" si="13"/>
        <v>9334</v>
      </c>
      <c r="AQ89">
        <f t="shared" si="14"/>
        <v>4816</v>
      </c>
      <c r="AR89" s="33">
        <f t="shared" si="15"/>
        <v>0.51596314548960787</v>
      </c>
      <c r="AS89">
        <f t="shared" si="16"/>
        <v>36144</v>
      </c>
      <c r="AT89" s="33">
        <f t="shared" si="17"/>
        <v>0.25</v>
      </c>
      <c r="AU89" s="33" cm="1">
        <f t="array" ref="AU89">_xlfn.IFS(AO89=0," ",AT89=20%,20%,AT89=25%,25%,AT89&lt;20%,"MV",AT89=21%,"MV",AT89=22%,"MV",AT89=23%,"MV",AT89=24%,MV)</f>
        <v>0.25</v>
      </c>
    </row>
    <row r="90" spans="1:47">
      <c r="A90" s="3">
        <v>61</v>
      </c>
      <c r="B90" s="1" t="s">
        <v>80</v>
      </c>
      <c r="C90" s="2" t="s">
        <v>367</v>
      </c>
      <c r="D90" s="7">
        <v>13058</v>
      </c>
      <c r="E90" s="7">
        <v>13066</v>
      </c>
      <c r="F90" s="7">
        <v>12112</v>
      </c>
      <c r="G90" s="7">
        <v>11808</v>
      </c>
      <c r="H90" s="7">
        <v>13214</v>
      </c>
      <c r="I90" s="7">
        <v>15208</v>
      </c>
      <c r="J90" s="7">
        <v>15205</v>
      </c>
      <c r="K90" s="7">
        <v>21036</v>
      </c>
      <c r="L90" s="7">
        <v>10260</v>
      </c>
      <c r="M90" s="7">
        <v>8035</v>
      </c>
      <c r="N90" s="7">
        <v>13474</v>
      </c>
      <c r="O90" s="7">
        <v>14981</v>
      </c>
      <c r="P90" s="7">
        <v>12190</v>
      </c>
      <c r="Q90" s="7">
        <v>14463</v>
      </c>
      <c r="R90" s="7">
        <v>11799</v>
      </c>
      <c r="S90" s="7">
        <v>14086</v>
      </c>
      <c r="T90" s="32">
        <v>11901</v>
      </c>
      <c r="U90" s="7">
        <v>10806</v>
      </c>
      <c r="V90" s="7">
        <v>11386</v>
      </c>
      <c r="W90" s="7">
        <v>15223</v>
      </c>
      <c r="X90" s="7">
        <v>12052</v>
      </c>
      <c r="Y90" s="7">
        <v>14341</v>
      </c>
      <c r="Z90" s="7">
        <v>15773</v>
      </c>
      <c r="AA90" s="7">
        <v>11126</v>
      </c>
      <c r="AB90" s="7">
        <v>15754</v>
      </c>
      <c r="AC90" s="7">
        <v>14414</v>
      </c>
      <c r="AE90" s="8">
        <f t="shared" si="10"/>
        <v>21036</v>
      </c>
      <c r="AF90" s="8">
        <f t="shared" si="11"/>
        <v>8035</v>
      </c>
      <c r="AG90" s="19">
        <f t="shared" si="8"/>
        <v>6428</v>
      </c>
      <c r="AH90" s="19">
        <f t="shared" si="9"/>
        <v>6026.25</v>
      </c>
      <c r="AK90">
        <v>6</v>
      </c>
      <c r="AL90" s="24">
        <v>6</v>
      </c>
      <c r="AM90">
        <f t="shared" si="12"/>
        <v>0</v>
      </c>
      <c r="AO90" s="28">
        <v>6026.25</v>
      </c>
      <c r="AP90">
        <f t="shared" si="13"/>
        <v>11901</v>
      </c>
      <c r="AQ90">
        <f t="shared" si="14"/>
        <v>5874.75</v>
      </c>
      <c r="AR90" s="33">
        <f t="shared" si="15"/>
        <v>0.49363498865641542</v>
      </c>
      <c r="AS90">
        <f t="shared" si="16"/>
        <v>36157.5</v>
      </c>
      <c r="AT90" s="33">
        <f t="shared" si="17"/>
        <v>0.25</v>
      </c>
      <c r="AU90" s="33" cm="1">
        <f t="array" ref="AU90">_xlfn.IFS(AO90=0," ",AT90=20%,20%,AT90=25%,25%,AT90&lt;20%,"MV",AT90=21%,"MV",AT90=22%,"MV",AT90=23%,"MV",AT90=24%,MV)</f>
        <v>0.25</v>
      </c>
    </row>
    <row r="91" spans="1:47">
      <c r="A91" s="3">
        <v>62</v>
      </c>
      <c r="B91" s="1" t="s">
        <v>81</v>
      </c>
      <c r="C91" s="2" t="s">
        <v>367</v>
      </c>
      <c r="D91" s="7">
        <v>22155</v>
      </c>
      <c r="E91" s="7">
        <v>17359</v>
      </c>
      <c r="F91" s="7">
        <v>17345</v>
      </c>
      <c r="G91" s="7">
        <v>19563</v>
      </c>
      <c r="H91" s="7">
        <v>21893</v>
      </c>
      <c r="I91" s="7">
        <v>22964</v>
      </c>
      <c r="J91" s="7">
        <v>22160</v>
      </c>
      <c r="K91" s="7">
        <v>34609</v>
      </c>
      <c r="L91" s="7">
        <v>10137</v>
      </c>
      <c r="M91" s="7">
        <v>11561</v>
      </c>
      <c r="N91" s="7">
        <v>23858</v>
      </c>
      <c r="O91" s="7">
        <v>22622</v>
      </c>
      <c r="P91" s="7">
        <v>23738</v>
      </c>
      <c r="Q91" s="7">
        <v>22746</v>
      </c>
      <c r="R91" s="7">
        <v>22152</v>
      </c>
      <c r="S91" s="7">
        <v>15576</v>
      </c>
      <c r="T91" s="32">
        <v>17972</v>
      </c>
      <c r="U91" s="7">
        <v>12980</v>
      </c>
      <c r="V91" s="7">
        <v>14841</v>
      </c>
      <c r="W91" s="7">
        <v>20909</v>
      </c>
      <c r="X91" s="7">
        <v>19469</v>
      </c>
      <c r="Y91" s="7">
        <v>20478</v>
      </c>
      <c r="Z91" s="7">
        <v>23846</v>
      </c>
      <c r="AA91" s="7">
        <v>27195</v>
      </c>
      <c r="AB91" s="7">
        <v>23790</v>
      </c>
      <c r="AC91" s="7">
        <v>24221</v>
      </c>
      <c r="AE91" s="8">
        <f t="shared" si="10"/>
        <v>34609</v>
      </c>
      <c r="AF91" s="8">
        <f t="shared" si="11"/>
        <v>10137</v>
      </c>
      <c r="AG91" s="19">
        <f t="shared" si="8"/>
        <v>8109.6</v>
      </c>
      <c r="AH91" s="19">
        <f t="shared" si="9"/>
        <v>7602.75</v>
      </c>
      <c r="AM91">
        <f t="shared" si="12"/>
        <v>0</v>
      </c>
      <c r="AP91">
        <f t="shared" si="13"/>
        <v>0</v>
      </c>
      <c r="AQ91">
        <f t="shared" si="14"/>
        <v>0</v>
      </c>
      <c r="AR91" s="33" t="str">
        <f t="shared" si="15"/>
        <v xml:space="preserve"> </v>
      </c>
      <c r="AS91">
        <f t="shared" si="16"/>
        <v>0</v>
      </c>
      <c r="AT91" s="33" t="str">
        <f t="shared" si="17"/>
        <v xml:space="preserve"> </v>
      </c>
      <c r="AU91" s="33" t="str" cm="1">
        <f t="array" ref="AU91">_xlfn.IFS(AO91=0," ",AT91=20%,20%,AT91=25%,25%,AT91&lt;20%,"MV",AT91=21%,"MV",AT91=22%,"MV",AT91=23%,"MV",AT91=24%,MV)</f>
        <v xml:space="preserve"> </v>
      </c>
    </row>
    <row r="92" spans="1:47">
      <c r="A92" s="3">
        <v>63</v>
      </c>
      <c r="B92" s="1" t="s">
        <v>82</v>
      </c>
      <c r="C92" s="2" t="s">
        <v>367</v>
      </c>
      <c r="D92" s="7">
        <v>25021</v>
      </c>
      <c r="E92" s="7">
        <v>17359</v>
      </c>
      <c r="F92" s="7">
        <v>17345</v>
      </c>
      <c r="G92" s="7">
        <v>15799</v>
      </c>
      <c r="H92" s="7">
        <v>25320</v>
      </c>
      <c r="I92" s="7">
        <v>24786</v>
      </c>
      <c r="J92" s="7">
        <v>20607</v>
      </c>
      <c r="K92" s="7">
        <v>40144</v>
      </c>
      <c r="L92" s="7">
        <v>13845</v>
      </c>
      <c r="M92" s="7">
        <v>11561</v>
      </c>
      <c r="N92" s="7">
        <v>23241</v>
      </c>
      <c r="O92" s="7">
        <v>24415</v>
      </c>
      <c r="P92" s="7">
        <v>24668</v>
      </c>
      <c r="Q92" s="7">
        <v>23981</v>
      </c>
      <c r="R92" s="7">
        <v>22152</v>
      </c>
      <c r="S92" s="7">
        <v>15576</v>
      </c>
      <c r="T92" s="32">
        <v>19397</v>
      </c>
      <c r="U92" s="7">
        <v>12980</v>
      </c>
      <c r="V92" s="7">
        <v>14841</v>
      </c>
      <c r="W92" s="7">
        <v>20360</v>
      </c>
      <c r="X92" s="7">
        <v>19469</v>
      </c>
      <c r="Y92" s="7">
        <v>22071</v>
      </c>
      <c r="Z92" s="7">
        <v>25626</v>
      </c>
      <c r="AA92" s="7">
        <v>27195</v>
      </c>
      <c r="AB92" s="7">
        <v>25676</v>
      </c>
      <c r="AC92" s="7">
        <v>23735</v>
      </c>
      <c r="AE92" s="8">
        <f t="shared" si="10"/>
        <v>40144</v>
      </c>
      <c r="AF92" s="8">
        <f t="shared" si="11"/>
        <v>11561</v>
      </c>
      <c r="AG92" s="19">
        <f t="shared" si="8"/>
        <v>9248.7999999999993</v>
      </c>
      <c r="AH92" s="19">
        <f t="shared" si="9"/>
        <v>8670.75</v>
      </c>
      <c r="AM92">
        <f t="shared" si="12"/>
        <v>0</v>
      </c>
      <c r="AP92">
        <f t="shared" si="13"/>
        <v>0</v>
      </c>
      <c r="AQ92">
        <f t="shared" si="14"/>
        <v>0</v>
      </c>
      <c r="AR92" s="33" t="str">
        <f t="shared" si="15"/>
        <v xml:space="preserve"> </v>
      </c>
      <c r="AS92">
        <f t="shared" si="16"/>
        <v>0</v>
      </c>
      <c r="AT92" s="33" t="str">
        <f t="shared" si="17"/>
        <v xml:space="preserve"> </v>
      </c>
      <c r="AU92" s="33" t="str" cm="1">
        <f t="array" ref="AU92">_xlfn.IFS(AO92=0," ",AT92=20%,20%,AT92=25%,25%,AT92&lt;20%,"MV",AT92=21%,"MV",AT92=22%,"MV",AT92=23%,"MV",AT92=24%,MV)</f>
        <v xml:space="preserve"> </v>
      </c>
    </row>
    <row r="93" spans="1:47">
      <c r="A93" s="3">
        <v>64</v>
      </c>
      <c r="B93" s="1" t="s">
        <v>83</v>
      </c>
      <c r="C93" s="2" t="s">
        <v>367</v>
      </c>
      <c r="D93" s="7">
        <v>4674</v>
      </c>
      <c r="E93" s="7">
        <v>6575</v>
      </c>
      <c r="F93" s="7">
        <v>3489</v>
      </c>
      <c r="G93" s="7">
        <v>3725</v>
      </c>
      <c r="H93" s="7">
        <v>4618</v>
      </c>
      <c r="I93" s="7">
        <v>5515</v>
      </c>
      <c r="J93" s="7">
        <v>6020</v>
      </c>
      <c r="K93" s="7">
        <v>14030</v>
      </c>
      <c r="L93" s="7">
        <v>4326</v>
      </c>
      <c r="M93" s="7">
        <v>1251</v>
      </c>
      <c r="N93" s="7">
        <v>4326</v>
      </c>
      <c r="O93" s="7">
        <v>5434</v>
      </c>
      <c r="P93" s="7">
        <v>4242</v>
      </c>
      <c r="Q93" s="7">
        <v>5068</v>
      </c>
      <c r="R93" s="7">
        <v>4759</v>
      </c>
      <c r="S93" s="7">
        <v>7468</v>
      </c>
      <c r="T93" s="32">
        <v>4317</v>
      </c>
      <c r="U93" s="7">
        <v>4884</v>
      </c>
      <c r="V93" s="7">
        <v>4597</v>
      </c>
      <c r="W93" s="7">
        <v>4229</v>
      </c>
      <c r="X93" s="7">
        <v>4265</v>
      </c>
      <c r="Y93" s="7">
        <v>7294</v>
      </c>
      <c r="Z93" s="7">
        <v>5723</v>
      </c>
      <c r="AA93" s="7">
        <v>15452</v>
      </c>
      <c r="AB93" s="7">
        <v>5713</v>
      </c>
      <c r="AC93" s="7">
        <v>4252</v>
      </c>
      <c r="AE93" s="8">
        <f t="shared" si="10"/>
        <v>15452</v>
      </c>
      <c r="AF93" s="8">
        <f t="shared" si="11"/>
        <v>1251</v>
      </c>
      <c r="AG93" s="19">
        <f t="shared" si="8"/>
        <v>1000.8</v>
      </c>
      <c r="AH93" s="19">
        <f t="shared" si="9"/>
        <v>938.25</v>
      </c>
      <c r="AM93">
        <f t="shared" si="12"/>
        <v>0</v>
      </c>
      <c r="AP93">
        <f t="shared" si="13"/>
        <v>0</v>
      </c>
      <c r="AQ93">
        <f t="shared" si="14"/>
        <v>0</v>
      </c>
      <c r="AR93" s="33" t="str">
        <f t="shared" si="15"/>
        <v xml:space="preserve"> </v>
      </c>
      <c r="AS93">
        <f t="shared" si="16"/>
        <v>0</v>
      </c>
      <c r="AT93" s="33" t="str">
        <f t="shared" si="17"/>
        <v xml:space="preserve"> </v>
      </c>
      <c r="AU93" s="33" t="str" cm="1">
        <f t="array" ref="AU93">_xlfn.IFS(AO93=0," ",AT93=20%,20%,AT93=25%,25%,AT93&lt;20%,"MV",AT93=21%,"MV",AT93=22%,"MV",AT93=23%,"MV",AT93=24%,MV)</f>
        <v xml:space="preserve"> </v>
      </c>
    </row>
    <row r="94" spans="1:47">
      <c r="A94" s="3">
        <v>65</v>
      </c>
      <c r="B94" s="1" t="s">
        <v>84</v>
      </c>
      <c r="C94" s="2" t="s">
        <v>367</v>
      </c>
      <c r="D94" s="7">
        <v>15835</v>
      </c>
      <c r="E94" s="7">
        <v>15218</v>
      </c>
      <c r="F94" s="7">
        <v>13989</v>
      </c>
      <c r="G94" s="7">
        <v>11083</v>
      </c>
      <c r="H94" s="7">
        <v>16025</v>
      </c>
      <c r="I94" s="7">
        <v>16979</v>
      </c>
      <c r="J94" s="7">
        <v>16543</v>
      </c>
      <c r="K94" s="7">
        <v>16654</v>
      </c>
      <c r="L94" s="7">
        <v>9024</v>
      </c>
      <c r="M94" s="7">
        <v>1545</v>
      </c>
      <c r="N94" s="7">
        <v>11126</v>
      </c>
      <c r="O94" s="7">
        <v>16725</v>
      </c>
      <c r="P94" s="7">
        <v>12609</v>
      </c>
      <c r="Q94" s="7">
        <v>16565</v>
      </c>
      <c r="R94" s="7">
        <v>14312</v>
      </c>
      <c r="S94" s="7">
        <v>17299</v>
      </c>
      <c r="T94" s="32">
        <v>13287</v>
      </c>
      <c r="U94" s="7">
        <v>12267</v>
      </c>
      <c r="V94" s="7">
        <v>11953</v>
      </c>
      <c r="W94" s="7">
        <v>9761</v>
      </c>
      <c r="X94" s="7">
        <v>11682</v>
      </c>
      <c r="Y94" s="7">
        <v>14740</v>
      </c>
      <c r="Z94" s="7">
        <v>17640</v>
      </c>
      <c r="AA94" s="7">
        <v>51919</v>
      </c>
      <c r="AB94" s="7">
        <v>17590</v>
      </c>
      <c r="AC94" s="7">
        <v>12520</v>
      </c>
      <c r="AE94" s="8">
        <f t="shared" si="10"/>
        <v>51919</v>
      </c>
      <c r="AF94" s="8">
        <f t="shared" si="11"/>
        <v>1545</v>
      </c>
      <c r="AG94" s="19">
        <f t="shared" si="8"/>
        <v>1236</v>
      </c>
      <c r="AH94" s="19">
        <f t="shared" si="9"/>
        <v>1158.75</v>
      </c>
      <c r="AK94">
        <v>8</v>
      </c>
      <c r="AL94" s="24">
        <v>8</v>
      </c>
      <c r="AM94">
        <f t="shared" si="12"/>
        <v>0</v>
      </c>
      <c r="AO94" s="28">
        <v>1236</v>
      </c>
      <c r="AP94">
        <f t="shared" si="13"/>
        <v>13287</v>
      </c>
      <c r="AQ94">
        <f t="shared" si="14"/>
        <v>12051</v>
      </c>
      <c r="AR94" s="33">
        <f t="shared" si="15"/>
        <v>0.90697674418604646</v>
      </c>
      <c r="AS94">
        <f t="shared" si="16"/>
        <v>9888</v>
      </c>
      <c r="AT94" s="33">
        <f t="shared" si="17"/>
        <v>0.2</v>
      </c>
      <c r="AU94" s="33" cm="1">
        <f t="array" ref="AU94">_xlfn.IFS(AO94=0," ",AT94=20%,20%,AT94=25%,25%,AT94&lt;20%,"MV",AT94=21%,"MV",AT94=22%,"MV",AT94=23%,"MV",AT94=24%,MV)</f>
        <v>0.2</v>
      </c>
    </row>
    <row r="95" spans="1:47">
      <c r="A95" s="3">
        <v>66</v>
      </c>
      <c r="B95" s="1" t="s">
        <v>85</v>
      </c>
      <c r="C95" s="2" t="s">
        <v>367</v>
      </c>
      <c r="D95" s="7">
        <v>4268</v>
      </c>
      <c r="E95" s="7">
        <v>6435</v>
      </c>
      <c r="F95" s="7">
        <v>3921</v>
      </c>
      <c r="G95" s="7">
        <v>4209</v>
      </c>
      <c r="H95" s="7">
        <v>4218</v>
      </c>
      <c r="I95" s="7">
        <v>7346</v>
      </c>
      <c r="J95" s="7">
        <v>6645</v>
      </c>
      <c r="K95" s="7">
        <v>14030</v>
      </c>
      <c r="L95" s="7">
        <v>3832</v>
      </c>
      <c r="M95" s="7">
        <v>1545</v>
      </c>
      <c r="N95" s="7">
        <v>4945</v>
      </c>
      <c r="O95" s="7">
        <v>7237</v>
      </c>
      <c r="P95" s="7">
        <v>4721</v>
      </c>
      <c r="Q95" s="7">
        <v>4821</v>
      </c>
      <c r="R95" s="7">
        <v>4599</v>
      </c>
      <c r="S95" s="7">
        <v>7511</v>
      </c>
      <c r="T95" s="32">
        <v>5749</v>
      </c>
      <c r="U95" s="7">
        <v>5072</v>
      </c>
      <c r="V95" s="7">
        <v>3677</v>
      </c>
      <c r="W95" s="7">
        <v>4158</v>
      </c>
      <c r="X95" s="7">
        <v>4265</v>
      </c>
      <c r="Y95" s="7">
        <v>5891</v>
      </c>
      <c r="Z95" s="7">
        <v>7615</v>
      </c>
      <c r="AA95" s="7">
        <v>7664</v>
      </c>
      <c r="AB95" s="7">
        <v>7610</v>
      </c>
      <c r="AC95" s="7">
        <v>5032</v>
      </c>
      <c r="AE95" s="8">
        <f t="shared" si="10"/>
        <v>14030</v>
      </c>
      <c r="AF95" s="8">
        <f t="shared" si="11"/>
        <v>1545</v>
      </c>
      <c r="AG95" s="19">
        <f t="shared" ref="AG95:AG158" si="18">AF95-(AF95*$AG$3)</f>
        <v>1236</v>
      </c>
      <c r="AH95" s="19">
        <f t="shared" ref="AH95:AH158" si="19">AF95-(AF95*$AH$3)</f>
        <v>1158.75</v>
      </c>
      <c r="AM95">
        <f t="shared" si="12"/>
        <v>0</v>
      </c>
      <c r="AP95">
        <f t="shared" si="13"/>
        <v>0</v>
      </c>
      <c r="AQ95">
        <f t="shared" si="14"/>
        <v>0</v>
      </c>
      <c r="AR95" s="33" t="str">
        <f t="shared" si="15"/>
        <v xml:space="preserve"> </v>
      </c>
      <c r="AS95">
        <f t="shared" si="16"/>
        <v>0</v>
      </c>
      <c r="AT95" s="33" t="str">
        <f t="shared" si="17"/>
        <v xml:space="preserve"> </v>
      </c>
      <c r="AU95" s="33" t="str" cm="1">
        <f t="array" ref="AU95">_xlfn.IFS(AO95=0," ",AT95=20%,20%,AT95=25%,25%,AT95&lt;20%,"MV",AT95=21%,"MV",AT95=22%,"MV",AT95=23%,"MV",AT95=24%,MV)</f>
        <v xml:space="preserve"> </v>
      </c>
    </row>
    <row r="96" spans="1:47">
      <c r="A96" s="3">
        <v>67</v>
      </c>
      <c r="B96" s="1" t="s">
        <v>86</v>
      </c>
      <c r="C96" s="2" t="s">
        <v>367</v>
      </c>
      <c r="D96" s="7">
        <v>14232</v>
      </c>
      <c r="E96" s="7">
        <v>14834</v>
      </c>
      <c r="F96" s="7">
        <v>7777</v>
      </c>
      <c r="G96" s="7">
        <v>8233</v>
      </c>
      <c r="H96" s="7">
        <v>14401</v>
      </c>
      <c r="I96" s="7">
        <v>16039</v>
      </c>
      <c r="J96" s="7">
        <v>15045</v>
      </c>
      <c r="K96" s="7">
        <v>14900</v>
      </c>
      <c r="L96" s="7">
        <v>6799</v>
      </c>
      <c r="M96" s="7">
        <v>1251</v>
      </c>
      <c r="N96" s="7">
        <v>11991</v>
      </c>
      <c r="O96" s="7">
        <v>15799</v>
      </c>
      <c r="P96" s="7">
        <v>9557</v>
      </c>
      <c r="Q96" s="7">
        <v>15576</v>
      </c>
      <c r="R96" s="7">
        <v>14312</v>
      </c>
      <c r="S96" s="7">
        <v>24626</v>
      </c>
      <c r="T96" s="32">
        <v>12551</v>
      </c>
      <c r="U96" s="7">
        <v>10150</v>
      </c>
      <c r="V96" s="7">
        <v>11953</v>
      </c>
      <c r="W96" s="7">
        <v>9761</v>
      </c>
      <c r="X96" s="7">
        <v>11682</v>
      </c>
      <c r="Y96" s="7">
        <v>14898</v>
      </c>
      <c r="Z96" s="7">
        <v>16627</v>
      </c>
      <c r="AA96" s="7">
        <v>27814</v>
      </c>
      <c r="AB96" s="7">
        <v>16615</v>
      </c>
      <c r="AC96" s="7">
        <v>11786</v>
      </c>
      <c r="AE96" s="8">
        <f t="shared" si="10"/>
        <v>27814</v>
      </c>
      <c r="AF96" s="8">
        <f t="shared" si="11"/>
        <v>1251</v>
      </c>
      <c r="AG96" s="19">
        <f t="shared" si="18"/>
        <v>1000.8</v>
      </c>
      <c r="AH96" s="19">
        <f t="shared" si="19"/>
        <v>938.25</v>
      </c>
      <c r="AM96">
        <f t="shared" si="12"/>
        <v>0</v>
      </c>
      <c r="AP96">
        <f t="shared" si="13"/>
        <v>0</v>
      </c>
      <c r="AQ96">
        <f t="shared" si="14"/>
        <v>0</v>
      </c>
      <c r="AR96" s="33" t="str">
        <f t="shared" si="15"/>
        <v xml:space="preserve"> </v>
      </c>
      <c r="AS96">
        <f t="shared" si="16"/>
        <v>0</v>
      </c>
      <c r="AT96" s="33" t="str">
        <f t="shared" si="17"/>
        <v xml:space="preserve"> </v>
      </c>
      <c r="AU96" s="33" t="str" cm="1">
        <f t="array" ref="AU96">_xlfn.IFS(AO96=0," ",AT96=20%,20%,AT96=25%,25%,AT96&lt;20%,"MV",AT96=21%,"MV",AT96=22%,"MV",AT96=23%,"MV",AT96=24%,MV)</f>
        <v xml:space="preserve"> </v>
      </c>
    </row>
    <row r="97" spans="1:47">
      <c r="A97" s="3">
        <v>68</v>
      </c>
      <c r="B97" s="1" t="s">
        <v>87</v>
      </c>
      <c r="C97" s="2" t="s">
        <v>367</v>
      </c>
      <c r="D97" s="7">
        <v>16062</v>
      </c>
      <c r="E97" s="7">
        <v>16466</v>
      </c>
      <c r="F97" s="7">
        <v>7777</v>
      </c>
      <c r="G97" s="7">
        <v>9240</v>
      </c>
      <c r="H97" s="7">
        <v>15873</v>
      </c>
      <c r="I97" s="7">
        <v>17123</v>
      </c>
      <c r="J97" s="7">
        <v>17949</v>
      </c>
      <c r="K97" s="7">
        <v>19643</v>
      </c>
      <c r="L97" s="7">
        <v>6551</v>
      </c>
      <c r="M97" s="7">
        <v>1251</v>
      </c>
      <c r="N97" s="7">
        <v>12238</v>
      </c>
      <c r="O97" s="7">
        <v>16867</v>
      </c>
      <c r="P97" s="7">
        <v>16591</v>
      </c>
      <c r="Q97" s="7">
        <v>19285</v>
      </c>
      <c r="R97" s="7">
        <v>14312</v>
      </c>
      <c r="S97" s="7">
        <v>33346</v>
      </c>
      <c r="T97" s="32">
        <v>13400</v>
      </c>
      <c r="U97" s="7">
        <v>11470</v>
      </c>
      <c r="V97" s="7">
        <v>11953</v>
      </c>
      <c r="W97" s="7">
        <v>9761</v>
      </c>
      <c r="X97" s="7">
        <v>11682</v>
      </c>
      <c r="Y97" s="7">
        <v>18525</v>
      </c>
      <c r="Z97" s="7">
        <v>17801</v>
      </c>
      <c r="AA97" s="7">
        <v>26578</v>
      </c>
      <c r="AB97" s="7">
        <v>17739</v>
      </c>
      <c r="AC97" s="7">
        <v>13803</v>
      </c>
      <c r="AE97" s="8">
        <f t="shared" si="10"/>
        <v>33346</v>
      </c>
      <c r="AF97" s="8">
        <f t="shared" si="11"/>
        <v>1251</v>
      </c>
      <c r="AG97" s="19">
        <f t="shared" si="18"/>
        <v>1000.8</v>
      </c>
      <c r="AH97" s="19">
        <f t="shared" si="19"/>
        <v>938.25</v>
      </c>
      <c r="AM97">
        <f t="shared" si="12"/>
        <v>0</v>
      </c>
      <c r="AP97">
        <f t="shared" si="13"/>
        <v>0</v>
      </c>
      <c r="AQ97">
        <f t="shared" si="14"/>
        <v>0</v>
      </c>
      <c r="AR97" s="33" t="str">
        <f t="shared" si="15"/>
        <v xml:space="preserve"> </v>
      </c>
      <c r="AS97">
        <f t="shared" si="16"/>
        <v>0</v>
      </c>
      <c r="AT97" s="33" t="str">
        <f t="shared" si="17"/>
        <v xml:space="preserve"> </v>
      </c>
      <c r="AU97" s="33" t="str" cm="1">
        <f t="array" ref="AU97">_xlfn.IFS(AO97=0," ",AT97=20%,20%,AT97=25%,25%,AT97&lt;20%,"MV",AT97=21%,"MV",AT97=22%,"MV",AT97=23%,"MV",AT97=24%,MV)</f>
        <v xml:space="preserve"> </v>
      </c>
    </row>
    <row r="98" spans="1:47">
      <c r="A98" s="3">
        <v>69</v>
      </c>
      <c r="B98" s="1" t="s">
        <v>88</v>
      </c>
      <c r="C98" s="2" t="s">
        <v>367</v>
      </c>
      <c r="D98" s="7">
        <v>8632</v>
      </c>
      <c r="E98" s="7">
        <v>8544</v>
      </c>
      <c r="F98" s="7">
        <v>6912</v>
      </c>
      <c r="G98" s="7">
        <v>6837</v>
      </c>
      <c r="H98" s="7">
        <v>8735</v>
      </c>
      <c r="I98" s="7">
        <v>10420</v>
      </c>
      <c r="J98" s="7">
        <v>9890</v>
      </c>
      <c r="K98" s="7">
        <v>18407</v>
      </c>
      <c r="L98" s="7">
        <v>6551</v>
      </c>
      <c r="M98" s="7">
        <v>1545</v>
      </c>
      <c r="N98" s="7">
        <v>61932</v>
      </c>
      <c r="O98" s="7">
        <v>10264</v>
      </c>
      <c r="P98" s="7">
        <v>6897</v>
      </c>
      <c r="Q98" s="7">
        <v>10013</v>
      </c>
      <c r="R98" s="7">
        <v>7207</v>
      </c>
      <c r="S98" s="7">
        <v>11492</v>
      </c>
      <c r="T98" s="32">
        <v>8154</v>
      </c>
      <c r="U98" s="7">
        <v>7638</v>
      </c>
      <c r="V98" s="7">
        <v>9195</v>
      </c>
      <c r="W98" s="7">
        <v>7878</v>
      </c>
      <c r="X98" s="7">
        <v>7788</v>
      </c>
      <c r="Y98" s="7">
        <v>10135</v>
      </c>
      <c r="Z98" s="7">
        <v>10754</v>
      </c>
      <c r="AA98" s="7">
        <v>27195</v>
      </c>
      <c r="AB98" s="7">
        <v>10796</v>
      </c>
      <c r="AC98" s="7">
        <v>8158</v>
      </c>
      <c r="AE98" s="8">
        <f t="shared" si="10"/>
        <v>61932</v>
      </c>
      <c r="AF98" s="8">
        <f t="shared" si="11"/>
        <v>1545</v>
      </c>
      <c r="AG98" s="19">
        <f t="shared" si="18"/>
        <v>1236</v>
      </c>
      <c r="AH98" s="19">
        <f t="shared" si="19"/>
        <v>1158.75</v>
      </c>
      <c r="AK98">
        <v>8</v>
      </c>
      <c r="AL98" s="24">
        <v>8</v>
      </c>
      <c r="AM98">
        <f t="shared" si="12"/>
        <v>0</v>
      </c>
      <c r="AO98" s="28">
        <v>1236</v>
      </c>
      <c r="AP98">
        <f t="shared" si="13"/>
        <v>8154</v>
      </c>
      <c r="AQ98">
        <f t="shared" si="14"/>
        <v>6918</v>
      </c>
      <c r="AR98" s="33">
        <f t="shared" si="15"/>
        <v>0.84841795437821932</v>
      </c>
      <c r="AS98">
        <f t="shared" si="16"/>
        <v>9888</v>
      </c>
      <c r="AT98" s="33">
        <f t="shared" si="17"/>
        <v>0.2</v>
      </c>
      <c r="AU98" s="33" cm="1">
        <f t="array" ref="AU98">_xlfn.IFS(AO98=0," ",AT98=20%,20%,AT98=25%,25%,AT98&lt;20%,"MV",AT98=21%,"MV",AT98=22%,"MV",AT98=23%,"MV",AT98=24%,MV)</f>
        <v>0.2</v>
      </c>
    </row>
    <row r="99" spans="1:47">
      <c r="A99" s="3">
        <v>70</v>
      </c>
      <c r="B99" s="1" t="s">
        <v>89</v>
      </c>
      <c r="C99" s="2" t="s">
        <v>367</v>
      </c>
      <c r="D99" s="7">
        <v>8972</v>
      </c>
      <c r="E99" s="7">
        <v>8718</v>
      </c>
      <c r="F99" s="7">
        <v>7261</v>
      </c>
      <c r="G99" s="7">
        <v>7228</v>
      </c>
      <c r="H99" s="7">
        <v>8866</v>
      </c>
      <c r="I99" s="7">
        <v>10702</v>
      </c>
      <c r="J99" s="7">
        <v>9890</v>
      </c>
      <c r="K99" s="7">
        <v>19643</v>
      </c>
      <c r="L99" s="7">
        <v>43885</v>
      </c>
      <c r="M99" s="7">
        <v>1545</v>
      </c>
      <c r="N99" s="7">
        <v>61932</v>
      </c>
      <c r="O99" s="7">
        <v>10542</v>
      </c>
      <c r="P99" s="7">
        <v>8222</v>
      </c>
      <c r="Q99" s="7">
        <v>10260</v>
      </c>
      <c r="R99" s="7">
        <v>7207</v>
      </c>
      <c r="S99" s="7">
        <v>11733</v>
      </c>
      <c r="T99" s="32">
        <v>8375</v>
      </c>
      <c r="U99" s="7">
        <v>6998</v>
      </c>
      <c r="V99" s="7">
        <v>9195</v>
      </c>
      <c r="W99" s="7">
        <v>8091</v>
      </c>
      <c r="X99" s="7">
        <v>7788</v>
      </c>
      <c r="Y99" s="7">
        <v>10255</v>
      </c>
      <c r="Z99" s="7">
        <v>11089</v>
      </c>
      <c r="AA99" s="7">
        <v>27195</v>
      </c>
      <c r="AB99" s="7">
        <v>11086</v>
      </c>
      <c r="AC99" s="7">
        <v>8153</v>
      </c>
      <c r="AE99" s="8">
        <f t="shared" si="10"/>
        <v>61932</v>
      </c>
      <c r="AF99" s="8">
        <f t="shared" si="11"/>
        <v>1545</v>
      </c>
      <c r="AG99" s="19">
        <f t="shared" si="18"/>
        <v>1236</v>
      </c>
      <c r="AH99" s="19">
        <f t="shared" si="19"/>
        <v>1158.75</v>
      </c>
      <c r="AM99">
        <f t="shared" si="12"/>
        <v>0</v>
      </c>
      <c r="AP99">
        <f t="shared" si="13"/>
        <v>0</v>
      </c>
      <c r="AQ99">
        <f t="shared" si="14"/>
        <v>0</v>
      </c>
      <c r="AR99" s="33" t="str">
        <f t="shared" si="15"/>
        <v xml:space="preserve"> </v>
      </c>
      <c r="AS99">
        <f t="shared" si="16"/>
        <v>0</v>
      </c>
      <c r="AT99" s="33" t="str">
        <f t="shared" si="17"/>
        <v xml:space="preserve"> </v>
      </c>
      <c r="AU99" s="33" t="str" cm="1">
        <f t="array" ref="AU99">_xlfn.IFS(AO99=0," ",AT99=20%,20%,AT99=25%,25%,AT99&lt;20%,"MV",AT99=21%,"MV",AT99=22%,"MV",AT99=23%,"MV",AT99=24%,MV)</f>
        <v xml:space="preserve"> </v>
      </c>
    </row>
    <row r="100" spans="1:47">
      <c r="A100" s="3">
        <v>71</v>
      </c>
      <c r="B100" s="1" t="s">
        <v>90</v>
      </c>
      <c r="C100" s="2" t="s">
        <v>367</v>
      </c>
      <c r="D100" s="7">
        <v>12962</v>
      </c>
      <c r="E100" s="7">
        <v>18543</v>
      </c>
      <c r="F100" s="7">
        <v>17487</v>
      </c>
      <c r="G100" s="7">
        <v>14809</v>
      </c>
      <c r="H100" s="7">
        <v>13117</v>
      </c>
      <c r="I100" s="7">
        <v>20840</v>
      </c>
      <c r="J100" s="7">
        <v>16528</v>
      </c>
      <c r="K100" s="7">
        <v>149003</v>
      </c>
      <c r="L100" s="7">
        <v>22252</v>
      </c>
      <c r="M100" s="7">
        <v>3709</v>
      </c>
      <c r="N100" s="7">
        <v>14340</v>
      </c>
      <c r="O100" s="7">
        <v>20528</v>
      </c>
      <c r="P100" s="7">
        <v>16837</v>
      </c>
      <c r="Q100" s="7">
        <v>17183</v>
      </c>
      <c r="R100" s="7">
        <v>14312</v>
      </c>
      <c r="S100" s="7">
        <v>19675</v>
      </c>
      <c r="T100" s="32">
        <v>16309</v>
      </c>
      <c r="U100" s="7">
        <v>13239</v>
      </c>
      <c r="V100" s="7">
        <v>22066</v>
      </c>
      <c r="W100" s="7">
        <v>12227</v>
      </c>
      <c r="X100" s="7">
        <v>16688</v>
      </c>
      <c r="Y100" s="7">
        <v>15784</v>
      </c>
      <c r="Z100" s="7">
        <v>21633</v>
      </c>
      <c r="AA100" s="7">
        <v>74171</v>
      </c>
      <c r="AB100" s="7">
        <v>21589</v>
      </c>
      <c r="AC100" s="7">
        <v>15610</v>
      </c>
      <c r="AE100" s="8">
        <f t="shared" si="10"/>
        <v>149003</v>
      </c>
      <c r="AF100" s="8">
        <f t="shared" si="11"/>
        <v>3709</v>
      </c>
      <c r="AG100" s="19">
        <f t="shared" si="18"/>
        <v>2967.2</v>
      </c>
      <c r="AH100" s="19">
        <f t="shared" si="19"/>
        <v>2781.75</v>
      </c>
      <c r="AM100">
        <f t="shared" si="12"/>
        <v>0</v>
      </c>
      <c r="AP100">
        <f t="shared" si="13"/>
        <v>0</v>
      </c>
      <c r="AQ100">
        <f t="shared" si="14"/>
        <v>0</v>
      </c>
      <c r="AR100" s="33" t="str">
        <f t="shared" si="15"/>
        <v xml:space="preserve"> </v>
      </c>
      <c r="AS100">
        <f t="shared" si="16"/>
        <v>0</v>
      </c>
      <c r="AT100" s="33" t="str">
        <f t="shared" si="17"/>
        <v xml:space="preserve"> </v>
      </c>
      <c r="AU100" s="33" t="str" cm="1">
        <f t="array" ref="AU100">_xlfn.IFS(AO100=0," ",AT100=20%,20%,AT100=25%,25%,AT100&lt;20%,"MV",AT100=21%,"MV",AT100=22%,"MV",AT100=23%,"MV",AT100=24%,MV)</f>
        <v xml:space="preserve"> </v>
      </c>
    </row>
    <row r="101" spans="1:47">
      <c r="A101" s="3">
        <v>72</v>
      </c>
      <c r="B101" s="1" t="s">
        <v>91</v>
      </c>
      <c r="C101" s="2" t="s">
        <v>367</v>
      </c>
      <c r="D101" s="7">
        <v>6523</v>
      </c>
      <c r="E101" s="7">
        <v>12201</v>
      </c>
      <c r="F101" s="7">
        <v>9101</v>
      </c>
      <c r="G101" s="7">
        <v>2525</v>
      </c>
      <c r="H101" s="7">
        <v>6446</v>
      </c>
      <c r="I101" s="7">
        <v>4727</v>
      </c>
      <c r="J101" s="7">
        <v>11361</v>
      </c>
      <c r="K101" s="7">
        <v>19643</v>
      </c>
      <c r="L101" s="7">
        <v>123618</v>
      </c>
      <c r="M101" s="7">
        <v>1444</v>
      </c>
      <c r="N101" s="7">
        <v>9642</v>
      </c>
      <c r="O101" s="7">
        <v>4656</v>
      </c>
      <c r="P101" s="7">
        <v>3660</v>
      </c>
      <c r="Q101" s="7">
        <v>23858</v>
      </c>
      <c r="R101" s="7">
        <v>22252</v>
      </c>
      <c r="S101" s="7">
        <v>13768</v>
      </c>
      <c r="T101" s="32">
        <v>3699</v>
      </c>
      <c r="U101" s="7">
        <v>2764</v>
      </c>
      <c r="V101" s="7">
        <v>11401</v>
      </c>
      <c r="W101" s="7">
        <v>4006</v>
      </c>
      <c r="X101" s="7">
        <v>3523</v>
      </c>
      <c r="Y101" s="7">
        <v>9352</v>
      </c>
      <c r="Z101" s="7">
        <v>4896</v>
      </c>
      <c r="AA101" s="7">
        <v>10384</v>
      </c>
      <c r="AB101" s="7">
        <v>4898</v>
      </c>
      <c r="AC101" s="7">
        <v>3360</v>
      </c>
      <c r="AE101" s="8">
        <f t="shared" si="10"/>
        <v>123618</v>
      </c>
      <c r="AF101" s="8">
        <f t="shared" si="11"/>
        <v>1444</v>
      </c>
      <c r="AG101" s="19">
        <f t="shared" si="18"/>
        <v>1155.2</v>
      </c>
      <c r="AH101" s="19">
        <f t="shared" si="19"/>
        <v>1083</v>
      </c>
      <c r="AK101">
        <v>6</v>
      </c>
      <c r="AL101" s="24">
        <v>6</v>
      </c>
      <c r="AM101">
        <f t="shared" si="12"/>
        <v>0</v>
      </c>
      <c r="AO101" s="28">
        <v>1155.2</v>
      </c>
      <c r="AP101">
        <f t="shared" si="13"/>
        <v>3699</v>
      </c>
      <c r="AQ101">
        <f t="shared" si="14"/>
        <v>2543.8000000000002</v>
      </c>
      <c r="AR101" s="33">
        <f t="shared" si="15"/>
        <v>0.68769937821032712</v>
      </c>
      <c r="AS101">
        <f t="shared" si="16"/>
        <v>6931.2000000000007</v>
      </c>
      <c r="AT101" s="33">
        <f t="shared" si="17"/>
        <v>0.2</v>
      </c>
      <c r="AU101" s="33" cm="1">
        <f t="array" ref="AU101">_xlfn.IFS(AO101=0," ",AT101=20%,20%,AT101=25%,25%,AT101&lt;20%,"MV",AT101=21%,"MV",AT101=22%,"MV",AT101=23%,"MV",AT101=24%,MV)</f>
        <v>0.2</v>
      </c>
    </row>
    <row r="102" spans="1:47">
      <c r="A102" s="3">
        <v>73</v>
      </c>
      <c r="B102" s="1" t="s">
        <v>92</v>
      </c>
      <c r="C102" s="2" t="s">
        <v>367</v>
      </c>
      <c r="D102" s="7">
        <v>20027</v>
      </c>
      <c r="E102" s="7">
        <v>24654</v>
      </c>
      <c r="F102" s="7">
        <v>24921</v>
      </c>
      <c r="G102" s="7">
        <v>35779</v>
      </c>
      <c r="H102" s="7">
        <v>20266</v>
      </c>
      <c r="I102" s="7">
        <v>23323</v>
      </c>
      <c r="J102" s="7">
        <v>31065</v>
      </c>
      <c r="K102" s="7">
        <v>38565</v>
      </c>
      <c r="L102" s="7">
        <v>8653</v>
      </c>
      <c r="M102" s="7">
        <v>1237</v>
      </c>
      <c r="N102" s="7">
        <v>22004</v>
      </c>
      <c r="O102" s="7">
        <v>22974</v>
      </c>
      <c r="P102" s="7">
        <v>2543</v>
      </c>
      <c r="Q102" s="7">
        <v>25589</v>
      </c>
      <c r="R102" s="7">
        <v>123618</v>
      </c>
      <c r="S102" s="7">
        <v>38836</v>
      </c>
      <c r="T102" s="32">
        <v>18253</v>
      </c>
      <c r="U102" s="7">
        <v>2000</v>
      </c>
      <c r="V102" s="7">
        <v>35397</v>
      </c>
      <c r="W102" s="7">
        <v>5371</v>
      </c>
      <c r="X102" s="7">
        <v>2411</v>
      </c>
      <c r="Y102" s="7">
        <v>24546</v>
      </c>
      <c r="Z102" s="7">
        <v>24142</v>
      </c>
      <c r="AA102" s="7">
        <v>28679</v>
      </c>
      <c r="AB102" s="7">
        <v>24164</v>
      </c>
      <c r="AC102" s="7">
        <v>3178</v>
      </c>
      <c r="AE102" s="8">
        <f t="shared" si="10"/>
        <v>123618</v>
      </c>
      <c r="AF102" s="8">
        <f t="shared" si="11"/>
        <v>1237</v>
      </c>
      <c r="AG102" s="19">
        <f t="shared" si="18"/>
        <v>989.6</v>
      </c>
      <c r="AH102" s="19">
        <f t="shared" si="19"/>
        <v>927.75</v>
      </c>
      <c r="AM102">
        <f t="shared" si="12"/>
        <v>0</v>
      </c>
      <c r="AP102">
        <f t="shared" si="13"/>
        <v>0</v>
      </c>
      <c r="AQ102">
        <f t="shared" si="14"/>
        <v>0</v>
      </c>
      <c r="AR102" s="33" t="str">
        <f t="shared" si="15"/>
        <v xml:space="preserve"> </v>
      </c>
      <c r="AS102">
        <f t="shared" si="16"/>
        <v>0</v>
      </c>
      <c r="AT102" s="33" t="str">
        <f t="shared" si="17"/>
        <v xml:space="preserve"> </v>
      </c>
      <c r="AU102" s="33" t="str" cm="1">
        <f t="array" ref="AU102">_xlfn.IFS(AO102=0," ",AT102=20%,20%,AT102=25%,25%,AT102&lt;20%,"MV",AT102=21%,"MV",AT102=22%,"MV",AT102=23%,"MV",AT102=24%,MV)</f>
        <v xml:space="preserve"> </v>
      </c>
    </row>
    <row r="103" spans="1:47">
      <c r="A103" s="3">
        <v>74</v>
      </c>
      <c r="B103" s="1" t="s">
        <v>93</v>
      </c>
      <c r="C103" s="2" t="s">
        <v>367</v>
      </c>
      <c r="D103" s="7">
        <v>13132</v>
      </c>
      <c r="E103" s="7">
        <v>4683</v>
      </c>
      <c r="F103" s="7">
        <v>5035</v>
      </c>
      <c r="G103" s="7">
        <v>5513</v>
      </c>
      <c r="H103" s="7">
        <v>12977</v>
      </c>
      <c r="I103" s="7">
        <v>15018</v>
      </c>
      <c r="J103" s="7">
        <v>12090</v>
      </c>
      <c r="K103" s="7">
        <v>46770</v>
      </c>
      <c r="L103" s="7">
        <v>927</v>
      </c>
      <c r="M103" s="7">
        <v>4326</v>
      </c>
      <c r="N103" s="7">
        <v>10013</v>
      </c>
      <c r="O103" s="7">
        <v>14794</v>
      </c>
      <c r="P103" s="7">
        <v>8341</v>
      </c>
      <c r="Q103" s="7">
        <v>14587</v>
      </c>
      <c r="R103" s="7">
        <v>9518</v>
      </c>
      <c r="S103" s="7">
        <v>13538</v>
      </c>
      <c r="T103" s="32">
        <v>11753</v>
      </c>
      <c r="U103" s="7">
        <v>8827</v>
      </c>
      <c r="V103" s="7">
        <v>14710</v>
      </c>
      <c r="W103" s="7">
        <v>8093</v>
      </c>
      <c r="X103" s="7">
        <v>11126</v>
      </c>
      <c r="Y103" s="7">
        <v>12586</v>
      </c>
      <c r="Z103" s="7">
        <v>15527</v>
      </c>
      <c r="AA103" s="7">
        <v>16812</v>
      </c>
      <c r="AB103" s="7">
        <v>15558</v>
      </c>
      <c r="AC103" s="7">
        <v>13017</v>
      </c>
      <c r="AE103" s="8">
        <f t="shared" si="10"/>
        <v>46770</v>
      </c>
      <c r="AF103" s="8">
        <f t="shared" si="11"/>
        <v>927</v>
      </c>
      <c r="AG103" s="19">
        <f t="shared" si="18"/>
        <v>741.6</v>
      </c>
      <c r="AH103" s="19">
        <f t="shared" si="19"/>
        <v>695.25</v>
      </c>
      <c r="AM103">
        <f t="shared" si="12"/>
        <v>0</v>
      </c>
      <c r="AP103">
        <f t="shared" si="13"/>
        <v>0</v>
      </c>
      <c r="AQ103">
        <f t="shared" si="14"/>
        <v>0</v>
      </c>
      <c r="AR103" s="33" t="str">
        <f t="shared" si="15"/>
        <v xml:space="preserve"> </v>
      </c>
      <c r="AS103">
        <f t="shared" si="16"/>
        <v>0</v>
      </c>
      <c r="AT103" s="33" t="str">
        <f t="shared" si="17"/>
        <v xml:space="preserve"> </v>
      </c>
      <c r="AU103" s="33" t="str" cm="1">
        <f t="array" ref="AU103">_xlfn.IFS(AO103=0," ",AT103=20%,20%,AT103=25%,25%,AT103&lt;20%,"MV",AT103=21%,"MV",AT103=22%,"MV",AT103=23%,"MV",AT103=24%,MV)</f>
        <v xml:space="preserve"> </v>
      </c>
    </row>
    <row r="104" spans="1:47">
      <c r="A104" s="3">
        <v>75</v>
      </c>
      <c r="B104" s="1" t="s">
        <v>94</v>
      </c>
      <c r="C104" s="2" t="s">
        <v>367</v>
      </c>
      <c r="D104" s="7">
        <v>1069</v>
      </c>
      <c r="E104" s="7">
        <v>2450</v>
      </c>
      <c r="F104" s="7">
        <v>1096</v>
      </c>
      <c r="G104" s="7">
        <v>1025</v>
      </c>
      <c r="H104" s="7">
        <v>1082</v>
      </c>
      <c r="I104" s="7">
        <v>2017</v>
      </c>
      <c r="J104" s="7">
        <v>1657</v>
      </c>
      <c r="K104" s="7">
        <v>8239</v>
      </c>
      <c r="L104" s="7">
        <v>1051</v>
      </c>
      <c r="M104" s="7">
        <v>649</v>
      </c>
      <c r="N104" s="7">
        <v>1359</v>
      </c>
      <c r="O104" s="7">
        <v>1988</v>
      </c>
      <c r="P104" s="7">
        <v>1524</v>
      </c>
      <c r="Q104" s="7">
        <v>1731</v>
      </c>
      <c r="R104" s="7">
        <v>1205</v>
      </c>
      <c r="S104" s="7">
        <v>3354</v>
      </c>
      <c r="T104" s="32">
        <v>1578</v>
      </c>
      <c r="U104" s="7">
        <v>1324</v>
      </c>
      <c r="V104" s="7">
        <v>1104</v>
      </c>
      <c r="W104" s="7">
        <v>1142</v>
      </c>
      <c r="X104" s="7">
        <v>1669</v>
      </c>
      <c r="Y104" s="7">
        <v>1129</v>
      </c>
      <c r="Z104" s="7">
        <v>2089</v>
      </c>
      <c r="AA104" s="7">
        <v>4945</v>
      </c>
      <c r="AB104" s="7">
        <v>2091</v>
      </c>
      <c r="AC104" s="7">
        <v>1375</v>
      </c>
      <c r="AE104" s="8">
        <f t="shared" si="10"/>
        <v>8239</v>
      </c>
      <c r="AF104" s="8">
        <f t="shared" si="11"/>
        <v>649</v>
      </c>
      <c r="AG104" s="19">
        <f t="shared" si="18"/>
        <v>519.20000000000005</v>
      </c>
      <c r="AH104" s="19">
        <f t="shared" si="19"/>
        <v>486.75</v>
      </c>
      <c r="AK104">
        <v>8</v>
      </c>
      <c r="AL104" s="24">
        <v>8</v>
      </c>
      <c r="AM104">
        <f t="shared" si="12"/>
        <v>0</v>
      </c>
      <c r="AO104" s="28">
        <v>519.20000000000005</v>
      </c>
      <c r="AP104">
        <f t="shared" si="13"/>
        <v>1578</v>
      </c>
      <c r="AQ104">
        <f t="shared" si="14"/>
        <v>1058.8</v>
      </c>
      <c r="AR104" s="33">
        <f t="shared" si="15"/>
        <v>0.67097591888466412</v>
      </c>
      <c r="AS104">
        <f t="shared" si="16"/>
        <v>4153.6000000000004</v>
      </c>
      <c r="AT104" s="33">
        <f t="shared" si="17"/>
        <v>0.2</v>
      </c>
      <c r="AU104" s="33" cm="1">
        <f t="array" ref="AU104">_xlfn.IFS(AO104=0," ",AT104=20%,20%,AT104=25%,25%,AT104&lt;20%,"MV",AT104=21%,"MV",AT104=22%,"MV",AT104=23%,"MV",AT104=24%,MV)</f>
        <v>0.2</v>
      </c>
    </row>
    <row r="105" spans="1:47">
      <c r="A105" s="3">
        <v>76</v>
      </c>
      <c r="B105" s="1" t="s">
        <v>95</v>
      </c>
      <c r="C105" s="2" t="s">
        <v>367</v>
      </c>
      <c r="D105" s="7">
        <v>607</v>
      </c>
      <c r="E105" s="7">
        <v>965</v>
      </c>
      <c r="F105" s="7">
        <v>747</v>
      </c>
      <c r="G105" s="7">
        <v>742</v>
      </c>
      <c r="H105" s="7">
        <v>599</v>
      </c>
      <c r="I105" s="7">
        <v>1186</v>
      </c>
      <c r="J105" s="7">
        <v>959</v>
      </c>
      <c r="K105" s="7">
        <v>6548</v>
      </c>
      <c r="L105" s="7">
        <v>309</v>
      </c>
      <c r="M105" s="7">
        <v>272</v>
      </c>
      <c r="N105" s="7">
        <v>1112</v>
      </c>
      <c r="O105" s="7">
        <v>1168</v>
      </c>
      <c r="P105" s="7">
        <v>1021</v>
      </c>
      <c r="Q105" s="7">
        <v>1236</v>
      </c>
      <c r="R105" s="7">
        <v>1156</v>
      </c>
      <c r="S105" s="7">
        <v>1104</v>
      </c>
      <c r="T105" s="32">
        <v>928</v>
      </c>
      <c r="U105" s="7">
        <v>806</v>
      </c>
      <c r="V105" s="7">
        <v>735</v>
      </c>
      <c r="W105" s="7">
        <v>671</v>
      </c>
      <c r="X105" s="7">
        <v>1020</v>
      </c>
      <c r="Y105" s="7">
        <v>743</v>
      </c>
      <c r="Z105" s="7">
        <v>1224</v>
      </c>
      <c r="AA105" s="7">
        <v>1608</v>
      </c>
      <c r="AB105" s="7">
        <v>1228</v>
      </c>
      <c r="AC105" s="7">
        <v>832</v>
      </c>
      <c r="AE105" s="8">
        <f t="shared" si="10"/>
        <v>6548</v>
      </c>
      <c r="AF105" s="8">
        <f t="shared" si="11"/>
        <v>272</v>
      </c>
      <c r="AG105" s="19">
        <f t="shared" si="18"/>
        <v>217.6</v>
      </c>
      <c r="AH105" s="19">
        <f t="shared" si="19"/>
        <v>204</v>
      </c>
      <c r="AM105">
        <f t="shared" si="12"/>
        <v>0</v>
      </c>
      <c r="AP105">
        <f t="shared" si="13"/>
        <v>0</v>
      </c>
      <c r="AQ105">
        <f t="shared" si="14"/>
        <v>0</v>
      </c>
      <c r="AR105" s="33" t="str">
        <f t="shared" si="15"/>
        <v xml:space="preserve"> </v>
      </c>
      <c r="AS105">
        <f t="shared" si="16"/>
        <v>0</v>
      </c>
      <c r="AT105" s="33" t="str">
        <f t="shared" si="17"/>
        <v xml:space="preserve"> </v>
      </c>
      <c r="AU105" s="33" t="str" cm="1">
        <f t="array" ref="AU105">_xlfn.IFS(AO105=0," ",AT105=20%,20%,AT105=25%,25%,AT105&lt;20%,"MV",AT105=21%,"MV",AT105=22%,"MV",AT105=23%,"MV",AT105=24%,MV)</f>
        <v xml:space="preserve"> </v>
      </c>
    </row>
    <row r="106" spans="1:47">
      <c r="A106" s="3">
        <v>77</v>
      </c>
      <c r="B106" s="1" t="s">
        <v>96</v>
      </c>
      <c r="C106" s="2" t="s">
        <v>367</v>
      </c>
      <c r="D106" s="7">
        <v>399</v>
      </c>
      <c r="E106" s="7">
        <v>534</v>
      </c>
      <c r="F106" s="7">
        <v>515</v>
      </c>
      <c r="G106" s="7">
        <v>335</v>
      </c>
      <c r="H106" s="7">
        <v>403</v>
      </c>
      <c r="I106" s="7">
        <v>490</v>
      </c>
      <c r="J106" s="7">
        <v>450</v>
      </c>
      <c r="K106" s="7">
        <v>4382</v>
      </c>
      <c r="L106" s="7">
        <v>1359</v>
      </c>
      <c r="M106" s="7">
        <v>272</v>
      </c>
      <c r="N106" s="7">
        <v>494</v>
      </c>
      <c r="O106" s="7">
        <v>482</v>
      </c>
      <c r="P106" s="7">
        <v>575</v>
      </c>
      <c r="Q106" s="7">
        <v>989</v>
      </c>
      <c r="R106" s="7">
        <v>422</v>
      </c>
      <c r="S106" s="7">
        <v>494</v>
      </c>
      <c r="T106" s="32">
        <v>382</v>
      </c>
      <c r="U106" s="7">
        <v>348</v>
      </c>
      <c r="V106" s="7">
        <v>552</v>
      </c>
      <c r="W106" s="7">
        <v>352</v>
      </c>
      <c r="X106" s="7">
        <v>391</v>
      </c>
      <c r="Y106" s="7">
        <v>438</v>
      </c>
      <c r="Z106" s="7">
        <v>507</v>
      </c>
      <c r="AA106" s="7">
        <v>3263</v>
      </c>
      <c r="AB106" s="7">
        <v>506</v>
      </c>
      <c r="AC106" s="7">
        <v>739</v>
      </c>
      <c r="AE106" s="8">
        <f t="shared" si="10"/>
        <v>4382</v>
      </c>
      <c r="AF106" s="8">
        <f t="shared" si="11"/>
        <v>272</v>
      </c>
      <c r="AG106" s="19">
        <f t="shared" si="18"/>
        <v>217.6</v>
      </c>
      <c r="AH106" s="19">
        <f t="shared" si="19"/>
        <v>204</v>
      </c>
      <c r="AM106">
        <f t="shared" si="12"/>
        <v>0</v>
      </c>
      <c r="AP106">
        <f t="shared" si="13"/>
        <v>0</v>
      </c>
      <c r="AQ106">
        <f t="shared" si="14"/>
        <v>0</v>
      </c>
      <c r="AR106" s="33" t="str">
        <f t="shared" si="15"/>
        <v xml:space="preserve"> </v>
      </c>
      <c r="AS106">
        <f t="shared" si="16"/>
        <v>0</v>
      </c>
      <c r="AT106" s="33" t="str">
        <f t="shared" si="17"/>
        <v xml:space="preserve"> </v>
      </c>
      <c r="AU106" s="33" t="str" cm="1">
        <f t="array" ref="AU106">_xlfn.IFS(AO106=0," ",AT106=20%,20%,AT106=25%,25%,AT106&lt;20%,"MV",AT106=21%,"MV",AT106=22%,"MV",AT106=23%,"MV",AT106=24%,MV)</f>
        <v xml:space="preserve"> </v>
      </c>
    </row>
    <row r="107" spans="1:47">
      <c r="A107" s="3">
        <v>78</v>
      </c>
      <c r="B107" s="1" t="s">
        <v>97</v>
      </c>
      <c r="C107" s="2" t="s">
        <v>367</v>
      </c>
      <c r="D107" s="7">
        <v>1504</v>
      </c>
      <c r="E107" s="7">
        <v>1885</v>
      </c>
      <c r="F107" s="7">
        <v>1794</v>
      </c>
      <c r="G107" s="7">
        <v>280</v>
      </c>
      <c r="H107" s="7">
        <v>1486</v>
      </c>
      <c r="I107" s="7">
        <v>1078</v>
      </c>
      <c r="J107" s="7">
        <v>2176</v>
      </c>
      <c r="K107" s="7">
        <v>11224</v>
      </c>
      <c r="L107" s="7">
        <v>309</v>
      </c>
      <c r="M107" s="7">
        <v>228</v>
      </c>
      <c r="N107" s="7">
        <v>2720</v>
      </c>
      <c r="O107" s="7">
        <v>1063</v>
      </c>
      <c r="P107" s="7">
        <v>1432</v>
      </c>
      <c r="Q107" s="7">
        <v>1359</v>
      </c>
      <c r="R107" s="7">
        <v>1496</v>
      </c>
      <c r="S107" s="7">
        <v>2119</v>
      </c>
      <c r="T107" s="32">
        <v>845</v>
      </c>
      <c r="U107" s="7">
        <v>332</v>
      </c>
      <c r="V107" s="7">
        <v>2115</v>
      </c>
      <c r="W107" s="7">
        <v>697</v>
      </c>
      <c r="X107" s="7">
        <v>370</v>
      </c>
      <c r="Y107" s="7">
        <v>1696</v>
      </c>
      <c r="Z107" s="7">
        <v>1124</v>
      </c>
      <c r="AA107" s="7">
        <v>20150</v>
      </c>
      <c r="AB107" s="7">
        <v>1118</v>
      </c>
      <c r="AC107" s="7">
        <v>1197</v>
      </c>
      <c r="AE107" s="8">
        <f t="shared" si="10"/>
        <v>20150</v>
      </c>
      <c r="AF107" s="8">
        <f t="shared" si="11"/>
        <v>228</v>
      </c>
      <c r="AG107" s="19">
        <f t="shared" si="18"/>
        <v>182.4</v>
      </c>
      <c r="AH107" s="19">
        <f t="shared" si="19"/>
        <v>171</v>
      </c>
      <c r="AM107">
        <f t="shared" si="12"/>
        <v>0</v>
      </c>
      <c r="AP107">
        <f t="shared" si="13"/>
        <v>0</v>
      </c>
      <c r="AQ107">
        <f t="shared" si="14"/>
        <v>0</v>
      </c>
      <c r="AR107" s="33" t="str">
        <f t="shared" si="15"/>
        <v xml:space="preserve"> </v>
      </c>
      <c r="AS107">
        <f t="shared" si="16"/>
        <v>0</v>
      </c>
      <c r="AT107" s="33" t="str">
        <f t="shared" si="17"/>
        <v xml:space="preserve"> </v>
      </c>
      <c r="AU107" s="33" t="str" cm="1">
        <f t="array" ref="AU107">_xlfn.IFS(AO107=0," ",AT107=20%,20%,AT107=25%,25%,AT107&lt;20%,"MV",AT107=21%,"MV",AT107=22%,"MV",AT107=23%,"MV",AT107=24%,MV)</f>
        <v xml:space="preserve"> </v>
      </c>
    </row>
    <row r="108" spans="1:47">
      <c r="A108" s="3">
        <v>79</v>
      </c>
      <c r="B108" s="1" t="s">
        <v>98</v>
      </c>
      <c r="C108" s="2" t="s">
        <v>367</v>
      </c>
      <c r="D108" s="7">
        <v>223</v>
      </c>
      <c r="E108" s="7">
        <v>752</v>
      </c>
      <c r="F108" s="7">
        <v>415</v>
      </c>
      <c r="G108" s="7">
        <v>209</v>
      </c>
      <c r="H108" s="7">
        <v>226</v>
      </c>
      <c r="I108" s="7">
        <v>738</v>
      </c>
      <c r="J108" s="7">
        <v>643</v>
      </c>
      <c r="K108" s="7">
        <v>8415</v>
      </c>
      <c r="L108" s="7">
        <v>927</v>
      </c>
      <c r="M108" s="7">
        <v>869</v>
      </c>
      <c r="N108" s="7">
        <v>742</v>
      </c>
      <c r="O108" s="7">
        <v>728</v>
      </c>
      <c r="P108" s="7">
        <v>1165</v>
      </c>
      <c r="Q108" s="7">
        <v>1112</v>
      </c>
      <c r="R108" s="7">
        <v>340</v>
      </c>
      <c r="S108" s="7">
        <v>883</v>
      </c>
      <c r="T108" s="32">
        <v>578</v>
      </c>
      <c r="U108" s="7">
        <v>427</v>
      </c>
      <c r="V108" s="7">
        <v>1471</v>
      </c>
      <c r="W108" s="7">
        <v>494</v>
      </c>
      <c r="X108" s="7">
        <v>927</v>
      </c>
      <c r="Y108" s="7">
        <v>476</v>
      </c>
      <c r="Z108" s="7">
        <v>766</v>
      </c>
      <c r="AA108" s="7">
        <v>7046</v>
      </c>
      <c r="AB108" s="7">
        <v>1199</v>
      </c>
      <c r="AC108" s="7">
        <v>955</v>
      </c>
      <c r="AE108" s="8">
        <f t="shared" si="10"/>
        <v>8415</v>
      </c>
      <c r="AF108" s="8">
        <f t="shared" si="11"/>
        <v>209</v>
      </c>
      <c r="AG108" s="19">
        <f t="shared" si="18"/>
        <v>167.2</v>
      </c>
      <c r="AH108" s="19">
        <f t="shared" si="19"/>
        <v>156.75</v>
      </c>
      <c r="AK108">
        <v>8</v>
      </c>
      <c r="AL108" s="24">
        <v>8</v>
      </c>
      <c r="AM108">
        <f t="shared" si="12"/>
        <v>0</v>
      </c>
      <c r="AO108" s="28">
        <v>167.2</v>
      </c>
      <c r="AP108">
        <f t="shared" si="13"/>
        <v>578</v>
      </c>
      <c r="AQ108">
        <f t="shared" si="14"/>
        <v>410.8</v>
      </c>
      <c r="AR108" s="33">
        <f t="shared" si="15"/>
        <v>0.71072664359861593</v>
      </c>
      <c r="AS108">
        <f t="shared" si="16"/>
        <v>1337.6</v>
      </c>
      <c r="AT108" s="33">
        <f t="shared" si="17"/>
        <v>0.2</v>
      </c>
      <c r="AU108" s="33" cm="1">
        <f t="array" ref="AU108">_xlfn.IFS(AO108=0," ",AT108=20%,20%,AT108=25%,25%,AT108&lt;20%,"MV",AT108=21%,"MV",AT108=22%,"MV",AT108=23%,"MV",AT108=24%,MV)</f>
        <v>0.2</v>
      </c>
    </row>
    <row r="109" spans="1:47">
      <c r="A109" s="3">
        <v>80</v>
      </c>
      <c r="B109" s="1" t="s">
        <v>99</v>
      </c>
      <c r="C109" s="2" t="s">
        <v>367</v>
      </c>
      <c r="D109" s="7">
        <v>1082</v>
      </c>
      <c r="E109" s="7">
        <v>1579</v>
      </c>
      <c r="F109" s="7">
        <v>1096</v>
      </c>
      <c r="G109" s="7">
        <v>1025</v>
      </c>
      <c r="H109" s="7">
        <v>1069</v>
      </c>
      <c r="I109" s="7">
        <v>1245</v>
      </c>
      <c r="J109" s="7">
        <v>1175</v>
      </c>
      <c r="K109" s="7">
        <v>8793</v>
      </c>
      <c r="L109" s="7">
        <v>309</v>
      </c>
      <c r="M109" s="7">
        <v>234</v>
      </c>
      <c r="N109" s="7">
        <v>1359</v>
      </c>
      <c r="O109" s="7">
        <v>1226</v>
      </c>
      <c r="P109" s="7">
        <v>1210</v>
      </c>
      <c r="Q109" s="7">
        <v>1731</v>
      </c>
      <c r="R109" s="7">
        <v>1020</v>
      </c>
      <c r="S109" s="7">
        <v>1589</v>
      </c>
      <c r="T109" s="32">
        <v>975</v>
      </c>
      <c r="U109" s="7">
        <v>1121</v>
      </c>
      <c r="V109" s="7">
        <v>1839</v>
      </c>
      <c r="W109" s="7">
        <v>920</v>
      </c>
      <c r="X109" s="7">
        <v>1669</v>
      </c>
      <c r="Y109" s="7">
        <v>1394</v>
      </c>
      <c r="Z109" s="7">
        <v>1298</v>
      </c>
      <c r="AA109" s="7">
        <v>4945</v>
      </c>
      <c r="AB109" s="7">
        <v>2158</v>
      </c>
      <c r="AC109" s="7">
        <v>865</v>
      </c>
      <c r="AE109" s="8">
        <f t="shared" si="10"/>
        <v>8793</v>
      </c>
      <c r="AF109" s="8">
        <f t="shared" si="11"/>
        <v>234</v>
      </c>
      <c r="AG109" s="19">
        <f t="shared" si="18"/>
        <v>187.2</v>
      </c>
      <c r="AH109" s="19">
        <f t="shared" si="19"/>
        <v>175.5</v>
      </c>
      <c r="AM109">
        <f t="shared" si="12"/>
        <v>0</v>
      </c>
      <c r="AP109">
        <f t="shared" si="13"/>
        <v>0</v>
      </c>
      <c r="AQ109">
        <f t="shared" si="14"/>
        <v>0</v>
      </c>
      <c r="AR109" s="33" t="str">
        <f t="shared" si="15"/>
        <v xml:space="preserve"> </v>
      </c>
      <c r="AS109">
        <f t="shared" si="16"/>
        <v>0</v>
      </c>
      <c r="AT109" s="33" t="str">
        <f t="shared" si="17"/>
        <v xml:space="preserve"> </v>
      </c>
      <c r="AU109" s="33" t="str" cm="1">
        <f t="array" ref="AU109">_xlfn.IFS(AO109=0," ",AT109=20%,20%,AT109=25%,25%,AT109&lt;20%,"MV",AT109=21%,"MV",AT109=22%,"MV",AT109=23%,"MV",AT109=24%,MV)</f>
        <v xml:space="preserve"> </v>
      </c>
    </row>
    <row r="110" spans="1:47">
      <c r="A110" s="3">
        <v>81</v>
      </c>
      <c r="B110" s="1" t="s">
        <v>100</v>
      </c>
      <c r="C110" s="2" t="s">
        <v>367</v>
      </c>
      <c r="D110" s="7">
        <v>603</v>
      </c>
      <c r="E110" s="7">
        <v>553</v>
      </c>
      <c r="F110" s="7">
        <v>515</v>
      </c>
      <c r="G110" s="7">
        <v>335</v>
      </c>
      <c r="H110" s="7">
        <v>611</v>
      </c>
      <c r="I110" s="7">
        <v>686</v>
      </c>
      <c r="J110" s="7">
        <v>519</v>
      </c>
      <c r="K110" s="7">
        <v>5609</v>
      </c>
      <c r="L110" s="7">
        <v>3894</v>
      </c>
      <c r="M110" s="7">
        <v>234</v>
      </c>
      <c r="N110" s="7">
        <v>865</v>
      </c>
      <c r="O110" s="7">
        <v>675</v>
      </c>
      <c r="P110" s="7">
        <v>427</v>
      </c>
      <c r="Q110" s="7">
        <v>989</v>
      </c>
      <c r="R110" s="7">
        <v>422</v>
      </c>
      <c r="S110" s="7">
        <v>661</v>
      </c>
      <c r="T110" s="32">
        <v>537</v>
      </c>
      <c r="U110" s="7">
        <v>437</v>
      </c>
      <c r="V110" s="7">
        <v>920</v>
      </c>
      <c r="W110" s="7">
        <v>417</v>
      </c>
      <c r="X110" s="7">
        <v>408</v>
      </c>
      <c r="Y110" s="7">
        <v>482</v>
      </c>
      <c r="Z110" s="7">
        <v>705</v>
      </c>
      <c r="AA110" s="7">
        <v>519</v>
      </c>
      <c r="AB110" s="7">
        <v>710</v>
      </c>
      <c r="AC110" s="7">
        <v>803</v>
      </c>
      <c r="AE110" s="8">
        <f t="shared" si="10"/>
        <v>5609</v>
      </c>
      <c r="AF110" s="8">
        <f t="shared" si="11"/>
        <v>234</v>
      </c>
      <c r="AG110" s="19">
        <f t="shared" si="18"/>
        <v>187.2</v>
      </c>
      <c r="AH110" s="19">
        <f t="shared" si="19"/>
        <v>175.5</v>
      </c>
      <c r="AM110">
        <f t="shared" si="12"/>
        <v>0</v>
      </c>
      <c r="AP110">
        <f t="shared" si="13"/>
        <v>0</v>
      </c>
      <c r="AQ110">
        <f t="shared" si="14"/>
        <v>0</v>
      </c>
      <c r="AR110" s="33" t="str">
        <f t="shared" si="15"/>
        <v xml:space="preserve"> </v>
      </c>
      <c r="AS110">
        <f t="shared" si="16"/>
        <v>0</v>
      </c>
      <c r="AT110" s="33" t="str">
        <f t="shared" si="17"/>
        <v xml:space="preserve"> </v>
      </c>
      <c r="AU110" s="33" t="str" cm="1">
        <f t="array" ref="AU110">_xlfn.IFS(AO110=0," ",AT110=20%,20%,AT110=25%,25%,AT110&lt;20%,"MV",AT110=21%,"MV",AT110=22%,"MV",AT110=23%,"MV",AT110=24%,MV)</f>
        <v xml:space="preserve"> </v>
      </c>
    </row>
    <row r="111" spans="1:47">
      <c r="A111" s="3">
        <v>82</v>
      </c>
      <c r="B111" s="1" t="s">
        <v>101</v>
      </c>
      <c r="C111" s="2" t="s">
        <v>367</v>
      </c>
      <c r="D111" s="7">
        <v>4113</v>
      </c>
      <c r="E111" s="7">
        <v>4550</v>
      </c>
      <c r="F111" s="7">
        <v>2908</v>
      </c>
      <c r="G111" s="7">
        <v>3625</v>
      </c>
      <c r="H111" s="7">
        <v>4064</v>
      </c>
      <c r="I111" s="7">
        <v>4962</v>
      </c>
      <c r="J111" s="7">
        <v>4604</v>
      </c>
      <c r="K111" s="7">
        <v>14966</v>
      </c>
      <c r="L111" s="7">
        <v>3894</v>
      </c>
      <c r="M111" s="7">
        <v>2855</v>
      </c>
      <c r="N111" s="7">
        <v>4945</v>
      </c>
      <c r="O111" s="7">
        <v>4887</v>
      </c>
      <c r="P111" s="7">
        <v>6558</v>
      </c>
      <c r="Q111" s="7">
        <v>5068</v>
      </c>
      <c r="R111" s="7">
        <v>4284</v>
      </c>
      <c r="S111" s="7">
        <v>4485</v>
      </c>
      <c r="T111" s="32">
        <v>3883</v>
      </c>
      <c r="U111" s="7">
        <v>3471</v>
      </c>
      <c r="V111" s="7">
        <v>4413</v>
      </c>
      <c r="W111" s="7">
        <v>3097</v>
      </c>
      <c r="X111" s="7">
        <v>4079</v>
      </c>
      <c r="Y111" s="7">
        <v>4381</v>
      </c>
      <c r="Z111" s="7">
        <v>5130</v>
      </c>
      <c r="AA111" s="7">
        <v>5315</v>
      </c>
      <c r="AB111" s="7">
        <v>5141</v>
      </c>
      <c r="AC111" s="7">
        <v>4671</v>
      </c>
      <c r="AE111" s="8">
        <f t="shared" si="10"/>
        <v>14966</v>
      </c>
      <c r="AF111" s="8">
        <f t="shared" si="11"/>
        <v>2855</v>
      </c>
      <c r="AG111" s="19">
        <f t="shared" si="18"/>
        <v>2284</v>
      </c>
      <c r="AH111" s="19">
        <f t="shared" si="19"/>
        <v>2141.25</v>
      </c>
      <c r="AM111">
        <f t="shared" si="12"/>
        <v>0</v>
      </c>
      <c r="AP111">
        <f t="shared" si="13"/>
        <v>0</v>
      </c>
      <c r="AQ111">
        <f t="shared" si="14"/>
        <v>0</v>
      </c>
      <c r="AR111" s="33" t="str">
        <f t="shared" si="15"/>
        <v xml:space="preserve"> </v>
      </c>
      <c r="AS111">
        <f t="shared" si="16"/>
        <v>0</v>
      </c>
      <c r="AT111" s="33" t="str">
        <f t="shared" si="17"/>
        <v xml:space="preserve"> </v>
      </c>
      <c r="AU111" s="33" t="str" cm="1">
        <f t="array" ref="AU111">_xlfn.IFS(AO111=0," ",AT111=20%,20%,AT111=25%,25%,AT111&lt;20%,"MV",AT111=21%,"MV",AT111=22%,"MV",AT111=23%,"MV",AT111=24%,MV)</f>
        <v xml:space="preserve"> </v>
      </c>
    </row>
    <row r="112" spans="1:47">
      <c r="A112" s="3">
        <v>83</v>
      </c>
      <c r="B112" s="1" t="s">
        <v>102</v>
      </c>
      <c r="C112" s="2" t="s">
        <v>367</v>
      </c>
      <c r="D112" s="7">
        <v>4043</v>
      </c>
      <c r="E112" s="7">
        <v>4550</v>
      </c>
      <c r="F112" s="7">
        <v>2908</v>
      </c>
      <c r="G112" s="7">
        <v>3625</v>
      </c>
      <c r="H112" s="7">
        <v>4091</v>
      </c>
      <c r="I112" s="7">
        <v>5095</v>
      </c>
      <c r="J112" s="7">
        <v>4648</v>
      </c>
      <c r="K112" s="7">
        <v>11394</v>
      </c>
      <c r="L112" s="7">
        <v>6367</v>
      </c>
      <c r="M112" s="7">
        <v>2855</v>
      </c>
      <c r="N112" s="7">
        <v>4945</v>
      </c>
      <c r="O112" s="7">
        <v>5018</v>
      </c>
      <c r="P112" s="7">
        <v>6563</v>
      </c>
      <c r="Q112" s="7">
        <v>5068</v>
      </c>
      <c r="R112" s="7">
        <v>4284</v>
      </c>
      <c r="S112" s="7">
        <v>4643</v>
      </c>
      <c r="T112" s="32">
        <v>3987</v>
      </c>
      <c r="U112" s="7">
        <v>3611</v>
      </c>
      <c r="V112" s="7">
        <v>3800</v>
      </c>
      <c r="W112" s="7">
        <v>3097</v>
      </c>
      <c r="X112" s="7">
        <v>4079</v>
      </c>
      <c r="Y112" s="7">
        <v>4370</v>
      </c>
      <c r="Z112" s="7">
        <v>5266</v>
      </c>
      <c r="AA112" s="7">
        <v>5068</v>
      </c>
      <c r="AB112" s="7">
        <v>5277</v>
      </c>
      <c r="AC112" s="7">
        <v>4641</v>
      </c>
      <c r="AE112" s="8">
        <f t="shared" si="10"/>
        <v>11394</v>
      </c>
      <c r="AF112" s="8">
        <f t="shared" si="11"/>
        <v>2855</v>
      </c>
      <c r="AG112" s="19">
        <f t="shared" si="18"/>
        <v>2284</v>
      </c>
      <c r="AH112" s="19">
        <f t="shared" si="19"/>
        <v>2141.25</v>
      </c>
      <c r="AM112">
        <f t="shared" si="12"/>
        <v>0</v>
      </c>
      <c r="AP112">
        <f t="shared" si="13"/>
        <v>0</v>
      </c>
      <c r="AQ112">
        <f t="shared" si="14"/>
        <v>0</v>
      </c>
      <c r="AR112" s="33" t="str">
        <f t="shared" si="15"/>
        <v xml:space="preserve"> </v>
      </c>
      <c r="AS112">
        <f t="shared" si="16"/>
        <v>0</v>
      </c>
      <c r="AT112" s="33" t="str">
        <f t="shared" si="17"/>
        <v xml:space="preserve"> </v>
      </c>
      <c r="AU112" s="33" t="str" cm="1">
        <f t="array" ref="AU112">_xlfn.IFS(AO112=0," ",AT112=20%,20%,AT112=25%,25%,AT112&lt;20%,"MV",AT112=21%,"MV",AT112=22%,"MV",AT112=23%,"MV",AT112=24%,MV)</f>
        <v xml:space="preserve"> </v>
      </c>
    </row>
    <row r="113" spans="1:47">
      <c r="A113" s="3">
        <v>84</v>
      </c>
      <c r="B113" s="1" t="s">
        <v>103</v>
      </c>
      <c r="C113" s="2" t="s">
        <v>367</v>
      </c>
      <c r="D113" s="7">
        <v>4360</v>
      </c>
      <c r="E113" s="7">
        <v>6104</v>
      </c>
      <c r="F113" s="7">
        <v>3489</v>
      </c>
      <c r="G113" s="7">
        <v>5681</v>
      </c>
      <c r="H113" s="7">
        <v>4308</v>
      </c>
      <c r="I113" s="7">
        <v>6948</v>
      </c>
      <c r="J113" s="7">
        <v>6455</v>
      </c>
      <c r="K113" s="7">
        <v>16837</v>
      </c>
      <c r="L113" s="7">
        <v>6367</v>
      </c>
      <c r="M113" s="7">
        <v>3862</v>
      </c>
      <c r="N113" s="7">
        <v>5315</v>
      </c>
      <c r="O113" s="7">
        <v>6843</v>
      </c>
      <c r="P113" s="7">
        <v>8243</v>
      </c>
      <c r="Q113" s="7">
        <v>5562</v>
      </c>
      <c r="R113" s="7">
        <v>7003</v>
      </c>
      <c r="S113" s="7">
        <v>6303</v>
      </c>
      <c r="T113" s="32">
        <v>5438</v>
      </c>
      <c r="U113" s="7">
        <v>4519</v>
      </c>
      <c r="V113" s="7">
        <v>4949</v>
      </c>
      <c r="W113" s="7">
        <v>4586</v>
      </c>
      <c r="X113" s="7">
        <v>4079</v>
      </c>
      <c r="Y113" s="7">
        <v>5343</v>
      </c>
      <c r="Z113" s="7">
        <v>7195</v>
      </c>
      <c r="AA113" s="7">
        <v>9765</v>
      </c>
      <c r="AB113" s="7">
        <v>7198</v>
      </c>
      <c r="AC113" s="7">
        <v>6256</v>
      </c>
      <c r="AE113" s="8">
        <f t="shared" si="10"/>
        <v>16837</v>
      </c>
      <c r="AF113" s="8">
        <f t="shared" si="11"/>
        <v>3489</v>
      </c>
      <c r="AG113" s="19">
        <f t="shared" si="18"/>
        <v>2791.2</v>
      </c>
      <c r="AH113" s="19">
        <f t="shared" si="19"/>
        <v>2616.75</v>
      </c>
      <c r="AK113">
        <v>5</v>
      </c>
      <c r="AL113" s="24">
        <v>5</v>
      </c>
      <c r="AM113">
        <f t="shared" si="12"/>
        <v>0</v>
      </c>
      <c r="AO113" s="28">
        <v>2791.2</v>
      </c>
      <c r="AP113">
        <f t="shared" si="13"/>
        <v>5438</v>
      </c>
      <c r="AQ113">
        <f t="shared" si="14"/>
        <v>2646.8</v>
      </c>
      <c r="AR113" s="33">
        <f t="shared" si="15"/>
        <v>0.48672305994851051</v>
      </c>
      <c r="AS113">
        <f t="shared" si="16"/>
        <v>13956</v>
      </c>
      <c r="AT113" s="33">
        <f t="shared" si="17"/>
        <v>0.2</v>
      </c>
      <c r="AU113" s="33" cm="1">
        <f t="array" ref="AU113">_xlfn.IFS(AO113=0," ",AT113=20%,20%,AT113=25%,25%,AT113&lt;20%,"MV",AT113=21%,"MV",AT113=22%,"MV",AT113=23%,"MV",AT113=24%,MV)</f>
        <v>0.2</v>
      </c>
    </row>
    <row r="114" spans="1:47">
      <c r="A114" s="3">
        <v>85</v>
      </c>
      <c r="B114" s="1" t="s">
        <v>104</v>
      </c>
      <c r="C114" s="2" t="s">
        <v>367</v>
      </c>
      <c r="D114" s="7">
        <v>4271</v>
      </c>
      <c r="E114" s="7">
        <v>6104</v>
      </c>
      <c r="F114" s="7">
        <v>3489</v>
      </c>
      <c r="G114" s="7">
        <v>5589</v>
      </c>
      <c r="H114" s="7">
        <v>4322</v>
      </c>
      <c r="I114" s="7">
        <v>6948</v>
      </c>
      <c r="J114" s="7">
        <v>6802</v>
      </c>
      <c r="K114" s="7">
        <v>15778</v>
      </c>
      <c r="L114" s="7">
        <v>7664</v>
      </c>
      <c r="M114" s="7">
        <v>3862</v>
      </c>
      <c r="N114" s="7">
        <v>5315</v>
      </c>
      <c r="O114" s="7">
        <v>6843</v>
      </c>
      <c r="P114" s="7">
        <v>8243</v>
      </c>
      <c r="Q114" s="7">
        <v>5810</v>
      </c>
      <c r="R114" s="7">
        <v>7003</v>
      </c>
      <c r="S114" s="7">
        <v>6303</v>
      </c>
      <c r="T114" s="32">
        <v>5438</v>
      </c>
      <c r="U114" s="7">
        <v>4465</v>
      </c>
      <c r="V114" s="7">
        <v>4796</v>
      </c>
      <c r="W114" s="7">
        <v>5252</v>
      </c>
      <c r="X114" s="7">
        <v>4636</v>
      </c>
      <c r="Y114" s="7">
        <v>5324</v>
      </c>
      <c r="Z114" s="7">
        <v>7195</v>
      </c>
      <c r="AA114" s="7">
        <v>9765</v>
      </c>
      <c r="AB114" s="7">
        <v>7198</v>
      </c>
      <c r="AC114" s="7">
        <v>6173</v>
      </c>
      <c r="AE114" s="8">
        <f t="shared" si="10"/>
        <v>15778</v>
      </c>
      <c r="AF114" s="8">
        <f t="shared" si="11"/>
        <v>3489</v>
      </c>
      <c r="AG114" s="19">
        <f t="shared" si="18"/>
        <v>2791.2</v>
      </c>
      <c r="AH114" s="19">
        <f t="shared" si="19"/>
        <v>2616.75</v>
      </c>
      <c r="AM114">
        <f t="shared" si="12"/>
        <v>0</v>
      </c>
      <c r="AP114">
        <f t="shared" si="13"/>
        <v>0</v>
      </c>
      <c r="AQ114">
        <f t="shared" si="14"/>
        <v>0</v>
      </c>
      <c r="AR114" s="33" t="str">
        <f t="shared" si="15"/>
        <v xml:space="preserve"> </v>
      </c>
      <c r="AS114">
        <f t="shared" si="16"/>
        <v>0</v>
      </c>
      <c r="AT114" s="33" t="str">
        <f t="shared" si="17"/>
        <v xml:space="preserve"> </v>
      </c>
      <c r="AU114" s="33" t="str" cm="1">
        <f t="array" ref="AU114">_xlfn.IFS(AO114=0," ",AT114=20%,20%,AT114=25%,25%,AT114&lt;20%,"MV",AT114=21%,"MV",AT114=22%,"MV",AT114=23%,"MV",AT114=24%,MV)</f>
        <v xml:space="preserve"> </v>
      </c>
    </row>
    <row r="115" spans="1:47">
      <c r="A115" s="3">
        <v>86</v>
      </c>
      <c r="B115" s="1" t="s">
        <v>105</v>
      </c>
      <c r="C115" s="2" t="s">
        <v>367</v>
      </c>
      <c r="D115" s="7">
        <v>8674</v>
      </c>
      <c r="E115" s="7">
        <v>8083</v>
      </c>
      <c r="F115" s="7">
        <v>6250</v>
      </c>
      <c r="G115" s="7">
        <v>5681</v>
      </c>
      <c r="H115" s="7">
        <v>8572</v>
      </c>
      <c r="I115" s="7">
        <v>12258</v>
      </c>
      <c r="J115" s="7">
        <v>19285</v>
      </c>
      <c r="K115" s="7">
        <v>22449</v>
      </c>
      <c r="L115" s="7">
        <v>4573</v>
      </c>
      <c r="M115" s="7">
        <v>11054</v>
      </c>
      <c r="N115" s="7">
        <v>18049</v>
      </c>
      <c r="O115" s="7">
        <v>12075</v>
      </c>
      <c r="P115" s="7">
        <v>6197</v>
      </c>
      <c r="Q115" s="7">
        <v>10754</v>
      </c>
      <c r="R115" s="7">
        <v>8431</v>
      </c>
      <c r="S115" s="7">
        <v>21183</v>
      </c>
      <c r="T115" s="32">
        <v>9593</v>
      </c>
      <c r="U115" s="7">
        <v>6310</v>
      </c>
      <c r="V115" s="7">
        <v>9259</v>
      </c>
      <c r="W115" s="7">
        <v>5230</v>
      </c>
      <c r="X115" s="7">
        <v>8159</v>
      </c>
      <c r="Y115" s="7">
        <v>9705</v>
      </c>
      <c r="Z115" s="7">
        <v>12732</v>
      </c>
      <c r="AA115" s="7">
        <v>19779</v>
      </c>
      <c r="AB115" s="7">
        <v>12699</v>
      </c>
      <c r="AC115" s="7">
        <v>6799</v>
      </c>
      <c r="AE115" s="8">
        <f t="shared" si="10"/>
        <v>22449</v>
      </c>
      <c r="AF115" s="8">
        <f t="shared" si="11"/>
        <v>4573</v>
      </c>
      <c r="AG115" s="19">
        <f t="shared" si="18"/>
        <v>3658.4</v>
      </c>
      <c r="AH115" s="19">
        <f t="shared" si="19"/>
        <v>3429.75</v>
      </c>
      <c r="AM115">
        <f t="shared" si="12"/>
        <v>0</v>
      </c>
      <c r="AP115">
        <f t="shared" si="13"/>
        <v>0</v>
      </c>
      <c r="AQ115">
        <f t="shared" si="14"/>
        <v>0</v>
      </c>
      <c r="AR115" s="33" t="str">
        <f t="shared" si="15"/>
        <v xml:space="preserve"> </v>
      </c>
      <c r="AS115">
        <f t="shared" si="16"/>
        <v>0</v>
      </c>
      <c r="AT115" s="33" t="str">
        <f t="shared" si="17"/>
        <v xml:space="preserve"> </v>
      </c>
      <c r="AU115" s="33" t="str" cm="1">
        <f t="array" ref="AU115">_xlfn.IFS(AO115=0," ",AT115=20%,20%,AT115=25%,25%,AT115&lt;20%,"MV",AT115=21%,"MV",AT115=22%,"MV",AT115=23%,"MV",AT115=24%,MV)</f>
        <v xml:space="preserve"> </v>
      </c>
    </row>
    <row r="116" spans="1:47">
      <c r="A116" s="3">
        <v>87</v>
      </c>
      <c r="B116" s="1" t="s">
        <v>106</v>
      </c>
      <c r="C116" s="2" t="s">
        <v>367</v>
      </c>
      <c r="D116" s="7">
        <v>8888</v>
      </c>
      <c r="E116" s="7">
        <v>8151</v>
      </c>
      <c r="F116" s="7">
        <v>9187</v>
      </c>
      <c r="G116" s="7">
        <v>8263</v>
      </c>
      <c r="H116" s="7">
        <v>8994</v>
      </c>
      <c r="I116" s="7">
        <v>7018</v>
      </c>
      <c r="J116" s="7">
        <v>10053</v>
      </c>
      <c r="K116" s="7">
        <v>14024</v>
      </c>
      <c r="L116" s="7">
        <v>3337</v>
      </c>
      <c r="M116" s="7">
        <v>4661</v>
      </c>
      <c r="N116" s="7">
        <v>7540</v>
      </c>
      <c r="O116" s="7">
        <v>6914</v>
      </c>
      <c r="P116" s="7">
        <v>8936</v>
      </c>
      <c r="Q116" s="7">
        <v>9024</v>
      </c>
      <c r="R116" s="7">
        <v>7520</v>
      </c>
      <c r="S116" s="7">
        <v>10080</v>
      </c>
      <c r="T116" s="32">
        <v>5492</v>
      </c>
      <c r="U116" s="7">
        <v>7223</v>
      </c>
      <c r="V116" s="7">
        <v>10196</v>
      </c>
      <c r="W116" s="7">
        <v>5342</v>
      </c>
      <c r="X116" s="7">
        <v>1112</v>
      </c>
      <c r="Y116" s="7">
        <v>9867</v>
      </c>
      <c r="Z116" s="7">
        <v>7244</v>
      </c>
      <c r="AA116" s="7">
        <v>14216</v>
      </c>
      <c r="AB116" s="7">
        <v>7271</v>
      </c>
      <c r="AC116" s="7">
        <v>6453</v>
      </c>
      <c r="AE116" s="8">
        <f t="shared" si="10"/>
        <v>14216</v>
      </c>
      <c r="AF116" s="8">
        <f t="shared" si="11"/>
        <v>1112</v>
      </c>
      <c r="AG116" s="19">
        <f t="shared" si="18"/>
        <v>889.6</v>
      </c>
      <c r="AH116" s="19">
        <f t="shared" si="19"/>
        <v>834</v>
      </c>
      <c r="AM116">
        <f t="shared" si="12"/>
        <v>0</v>
      </c>
      <c r="AP116">
        <f t="shared" si="13"/>
        <v>0</v>
      </c>
      <c r="AQ116">
        <f t="shared" si="14"/>
        <v>0</v>
      </c>
      <c r="AR116" s="33" t="str">
        <f t="shared" si="15"/>
        <v xml:space="preserve"> </v>
      </c>
      <c r="AS116">
        <f t="shared" si="16"/>
        <v>0</v>
      </c>
      <c r="AT116" s="33" t="str">
        <f t="shared" si="17"/>
        <v xml:space="preserve"> </v>
      </c>
      <c r="AU116" s="33" t="str" cm="1">
        <f t="array" ref="AU116">_xlfn.IFS(AO116=0," ",AT116=20%,20%,AT116=25%,25%,AT116&lt;20%,"MV",AT116=21%,"MV",AT116=22%,"MV",AT116=23%,"MV",AT116=24%,MV)</f>
        <v xml:space="preserve"> </v>
      </c>
    </row>
    <row r="117" spans="1:47">
      <c r="A117" s="3">
        <v>88</v>
      </c>
      <c r="B117" s="1" t="s">
        <v>107</v>
      </c>
      <c r="C117" s="2" t="s">
        <v>367</v>
      </c>
      <c r="D117" s="7">
        <v>4154</v>
      </c>
      <c r="E117" s="7">
        <v>4883</v>
      </c>
      <c r="F117" s="7">
        <v>2210</v>
      </c>
      <c r="G117" s="7">
        <v>3911</v>
      </c>
      <c r="H117" s="7">
        <v>4105</v>
      </c>
      <c r="I117" s="7">
        <v>5054</v>
      </c>
      <c r="J117" s="7">
        <v>5427</v>
      </c>
      <c r="K117" s="7">
        <v>6548</v>
      </c>
      <c r="L117" s="7">
        <v>2472</v>
      </c>
      <c r="M117" s="7">
        <v>1802</v>
      </c>
      <c r="N117" s="7">
        <v>3584</v>
      </c>
      <c r="O117" s="7">
        <v>4979</v>
      </c>
      <c r="P117" s="7">
        <v>6281</v>
      </c>
      <c r="Q117" s="7">
        <v>4821</v>
      </c>
      <c r="R117" s="7">
        <v>3672</v>
      </c>
      <c r="S117" s="7">
        <v>6215</v>
      </c>
      <c r="T117" s="32">
        <v>3956</v>
      </c>
      <c r="U117" s="7">
        <v>3928</v>
      </c>
      <c r="V117" s="7">
        <v>4597</v>
      </c>
      <c r="W117" s="7">
        <v>4658</v>
      </c>
      <c r="X117" s="7">
        <v>4450</v>
      </c>
      <c r="Y117" s="7">
        <v>4322</v>
      </c>
      <c r="Z117" s="7">
        <v>5229</v>
      </c>
      <c r="AA117" s="7">
        <v>4017</v>
      </c>
      <c r="AB117" s="7">
        <v>5237</v>
      </c>
      <c r="AC117" s="7">
        <v>4689</v>
      </c>
      <c r="AE117" s="8">
        <f t="shared" si="10"/>
        <v>6548</v>
      </c>
      <c r="AF117" s="8">
        <f t="shared" si="11"/>
        <v>1802</v>
      </c>
      <c r="AG117" s="19">
        <f t="shared" si="18"/>
        <v>1441.6</v>
      </c>
      <c r="AH117" s="19">
        <f t="shared" si="19"/>
        <v>1351.5</v>
      </c>
      <c r="AK117">
        <v>5</v>
      </c>
      <c r="AL117" s="24">
        <v>5</v>
      </c>
      <c r="AM117">
        <f t="shared" si="12"/>
        <v>0</v>
      </c>
      <c r="AO117" s="28">
        <v>1441.6</v>
      </c>
      <c r="AP117">
        <f t="shared" si="13"/>
        <v>3956</v>
      </c>
      <c r="AQ117">
        <f t="shared" si="14"/>
        <v>2514.4</v>
      </c>
      <c r="AR117" s="33">
        <f t="shared" si="15"/>
        <v>0.63559150657229524</v>
      </c>
      <c r="AS117">
        <f t="shared" si="16"/>
        <v>7208</v>
      </c>
      <c r="AT117" s="33">
        <f t="shared" si="17"/>
        <v>0.2</v>
      </c>
      <c r="AU117" s="33" cm="1">
        <f t="array" ref="AU117">_xlfn.IFS(AO117=0," ",AT117=20%,20%,AT117=25%,25%,AT117&lt;20%,"MV",AT117=21%,"MV",AT117=22%,"MV",AT117=23%,"MV",AT117=24%,MV)</f>
        <v>0.2</v>
      </c>
    </row>
    <row r="118" spans="1:47">
      <c r="A118" s="3">
        <v>89</v>
      </c>
      <c r="B118" s="1" t="s">
        <v>108</v>
      </c>
      <c r="C118" s="2" t="s">
        <v>367</v>
      </c>
      <c r="D118" s="7">
        <v>3038</v>
      </c>
      <c r="E118" s="7">
        <v>3400</v>
      </c>
      <c r="F118" s="7">
        <v>2044</v>
      </c>
      <c r="G118" s="7">
        <v>1770</v>
      </c>
      <c r="H118" s="7">
        <v>3074</v>
      </c>
      <c r="I118" s="7">
        <v>3658</v>
      </c>
      <c r="J118" s="7">
        <v>3353</v>
      </c>
      <c r="K118" s="7">
        <v>12270</v>
      </c>
      <c r="L118" s="7">
        <v>9642</v>
      </c>
      <c r="M118" s="7">
        <v>2366</v>
      </c>
      <c r="N118" s="7">
        <v>2967</v>
      </c>
      <c r="O118" s="7">
        <v>3602</v>
      </c>
      <c r="P118" s="7">
        <v>2824</v>
      </c>
      <c r="Q118" s="7">
        <v>3337</v>
      </c>
      <c r="R118" s="7">
        <v>2720</v>
      </c>
      <c r="S118" s="7">
        <v>3884</v>
      </c>
      <c r="T118" s="32">
        <v>2863</v>
      </c>
      <c r="U118" s="7">
        <v>2295</v>
      </c>
      <c r="V118" s="7">
        <v>2804</v>
      </c>
      <c r="W118" s="7">
        <v>2566</v>
      </c>
      <c r="X118" s="7">
        <v>2781</v>
      </c>
      <c r="Y118" s="7">
        <v>3699</v>
      </c>
      <c r="Z118" s="7">
        <v>3770</v>
      </c>
      <c r="AA118" s="7">
        <v>7417</v>
      </c>
      <c r="AB118" s="7">
        <v>3789</v>
      </c>
      <c r="AC118" s="7">
        <v>3329</v>
      </c>
      <c r="AE118" s="8">
        <f t="shared" si="10"/>
        <v>12270</v>
      </c>
      <c r="AF118" s="8">
        <f t="shared" si="11"/>
        <v>1770</v>
      </c>
      <c r="AG118" s="19">
        <f t="shared" si="18"/>
        <v>1416</v>
      </c>
      <c r="AH118" s="19">
        <f t="shared" si="19"/>
        <v>1327.5</v>
      </c>
      <c r="AM118">
        <f t="shared" si="12"/>
        <v>0</v>
      </c>
      <c r="AP118">
        <f t="shared" si="13"/>
        <v>0</v>
      </c>
      <c r="AQ118">
        <f t="shared" si="14"/>
        <v>0</v>
      </c>
      <c r="AR118" s="33" t="str">
        <f t="shared" si="15"/>
        <v xml:space="preserve"> </v>
      </c>
      <c r="AS118">
        <f t="shared" si="16"/>
        <v>0</v>
      </c>
      <c r="AT118" s="33" t="str">
        <f t="shared" si="17"/>
        <v xml:space="preserve"> </v>
      </c>
      <c r="AU118" s="33" t="str" cm="1">
        <f t="array" ref="AU118">_xlfn.IFS(AO118=0," ",AT118=20%,20%,AT118=25%,25%,AT118&lt;20%,"MV",AT118=21%,"MV",AT118=22%,"MV",AT118=23%,"MV",AT118=24%,MV)</f>
        <v xml:space="preserve"> </v>
      </c>
    </row>
    <row r="119" spans="1:47">
      <c r="A119" s="3">
        <v>90</v>
      </c>
      <c r="B119" s="1" t="s">
        <v>109</v>
      </c>
      <c r="C119" s="2" t="s">
        <v>367</v>
      </c>
      <c r="D119" s="7">
        <v>14599</v>
      </c>
      <c r="E119" s="7">
        <v>16225</v>
      </c>
      <c r="F119" s="7">
        <v>4419</v>
      </c>
      <c r="G119" s="7">
        <v>13928</v>
      </c>
      <c r="H119" s="7">
        <v>14426</v>
      </c>
      <c r="I119" s="7">
        <v>16802</v>
      </c>
      <c r="J119" s="7">
        <v>17017</v>
      </c>
      <c r="K119" s="7">
        <v>16089</v>
      </c>
      <c r="L119" s="7">
        <v>9890</v>
      </c>
      <c r="M119" s="7">
        <v>2980</v>
      </c>
      <c r="N119" s="7">
        <v>10137</v>
      </c>
      <c r="O119" s="7">
        <v>16550</v>
      </c>
      <c r="P119" s="7">
        <v>15845</v>
      </c>
      <c r="Q119" s="7">
        <v>18666</v>
      </c>
      <c r="R119" s="7">
        <v>10607</v>
      </c>
      <c r="S119" s="7">
        <v>21243</v>
      </c>
      <c r="T119" s="32">
        <v>13149</v>
      </c>
      <c r="U119" s="7">
        <v>13561</v>
      </c>
      <c r="V119" s="7">
        <v>14763</v>
      </c>
      <c r="W119" s="7">
        <v>9369</v>
      </c>
      <c r="X119" s="7">
        <v>15761</v>
      </c>
      <c r="Y119" s="7">
        <v>15716</v>
      </c>
      <c r="Z119" s="7">
        <v>17467</v>
      </c>
      <c r="AA119" s="7">
        <v>9271</v>
      </c>
      <c r="AB119" s="7">
        <v>17405</v>
      </c>
      <c r="AC119" s="7">
        <v>11269</v>
      </c>
      <c r="AE119" s="8">
        <f t="shared" si="10"/>
        <v>21243</v>
      </c>
      <c r="AF119" s="8">
        <f t="shared" si="11"/>
        <v>2980</v>
      </c>
      <c r="AG119" s="19">
        <f t="shared" si="18"/>
        <v>2384</v>
      </c>
      <c r="AH119" s="19">
        <f t="shared" si="19"/>
        <v>2235</v>
      </c>
      <c r="AM119">
        <f t="shared" si="12"/>
        <v>0</v>
      </c>
      <c r="AP119">
        <f t="shared" si="13"/>
        <v>0</v>
      </c>
      <c r="AQ119">
        <f t="shared" si="14"/>
        <v>0</v>
      </c>
      <c r="AR119" s="33" t="str">
        <f t="shared" si="15"/>
        <v xml:space="preserve"> </v>
      </c>
      <c r="AS119">
        <f t="shared" si="16"/>
        <v>0</v>
      </c>
      <c r="AT119" s="33" t="str">
        <f t="shared" si="17"/>
        <v xml:space="preserve"> </v>
      </c>
      <c r="AU119" s="33" t="str" cm="1">
        <f t="array" ref="AU119">_xlfn.IFS(AO119=0," ",AT119=20%,20%,AT119=25%,25%,AT119&lt;20%,"MV",AT119=21%,"MV",AT119=22%,"MV",AT119=23%,"MV",AT119=24%,MV)</f>
        <v xml:space="preserve"> </v>
      </c>
    </row>
    <row r="120" spans="1:47">
      <c r="A120" s="3">
        <v>91</v>
      </c>
      <c r="B120" s="1" t="s">
        <v>110</v>
      </c>
      <c r="C120" s="2" t="s">
        <v>367</v>
      </c>
      <c r="D120" s="7">
        <v>18661</v>
      </c>
      <c r="E120" s="7">
        <v>19469</v>
      </c>
      <c r="F120" s="7">
        <v>4419</v>
      </c>
      <c r="G120" s="7">
        <v>26296</v>
      </c>
      <c r="H120" s="7">
        <v>18884</v>
      </c>
      <c r="I120" s="7">
        <v>21597</v>
      </c>
      <c r="J120" s="7">
        <v>25423</v>
      </c>
      <c r="K120" s="7">
        <v>64860</v>
      </c>
      <c r="L120" s="7">
        <v>6181</v>
      </c>
      <c r="M120" s="7">
        <v>8580</v>
      </c>
      <c r="N120" s="7">
        <v>14834</v>
      </c>
      <c r="O120" s="7">
        <v>21276</v>
      </c>
      <c r="P120" s="7">
        <v>29915</v>
      </c>
      <c r="Q120" s="7">
        <v>21386</v>
      </c>
      <c r="R120" s="7">
        <v>13845</v>
      </c>
      <c r="S120" s="7">
        <v>22243</v>
      </c>
      <c r="T120" s="32">
        <v>16902</v>
      </c>
      <c r="U120" s="7">
        <v>13584</v>
      </c>
      <c r="V120" s="7">
        <v>21146</v>
      </c>
      <c r="W120" s="7">
        <v>12227</v>
      </c>
      <c r="X120" s="7">
        <v>16688</v>
      </c>
      <c r="Y120" s="7">
        <v>20383</v>
      </c>
      <c r="Z120" s="7">
        <v>22375</v>
      </c>
      <c r="AA120" s="7">
        <v>40670</v>
      </c>
      <c r="AB120" s="7">
        <v>22375</v>
      </c>
      <c r="AC120" s="7">
        <v>18674</v>
      </c>
      <c r="AE120" s="8">
        <f t="shared" si="10"/>
        <v>64860</v>
      </c>
      <c r="AF120" s="8">
        <f t="shared" si="11"/>
        <v>4419</v>
      </c>
      <c r="AG120" s="19">
        <f t="shared" si="18"/>
        <v>3535.2</v>
      </c>
      <c r="AH120" s="19">
        <f t="shared" si="19"/>
        <v>3314.25</v>
      </c>
      <c r="AM120">
        <f t="shared" si="12"/>
        <v>0</v>
      </c>
      <c r="AP120">
        <f t="shared" si="13"/>
        <v>0</v>
      </c>
      <c r="AQ120">
        <f t="shared" si="14"/>
        <v>0</v>
      </c>
      <c r="AR120" s="33" t="str">
        <f t="shared" si="15"/>
        <v xml:space="preserve"> </v>
      </c>
      <c r="AS120">
        <f t="shared" si="16"/>
        <v>0</v>
      </c>
      <c r="AT120" s="33" t="str">
        <f t="shared" si="17"/>
        <v xml:space="preserve"> </v>
      </c>
      <c r="AU120" s="33" t="str" cm="1">
        <f t="array" ref="AU120">_xlfn.IFS(AO120=0," ",AT120=20%,20%,AT120=25%,25%,AT120&lt;20%,"MV",AT120=21%,"MV",AT120=22%,"MV",AT120=23%,"MV",AT120=24%,MV)</f>
        <v xml:space="preserve"> </v>
      </c>
    </row>
    <row r="121" spans="1:47">
      <c r="A121" s="3">
        <v>92</v>
      </c>
      <c r="B121" s="1" t="s">
        <v>111</v>
      </c>
      <c r="C121" s="2" t="s">
        <v>367</v>
      </c>
      <c r="D121" s="7">
        <v>5369</v>
      </c>
      <c r="E121" s="7">
        <v>8189</v>
      </c>
      <c r="F121" s="7">
        <v>5849</v>
      </c>
      <c r="G121" s="7">
        <v>4823</v>
      </c>
      <c r="H121" s="7">
        <v>5306</v>
      </c>
      <c r="I121" s="7">
        <v>8929</v>
      </c>
      <c r="J121" s="7">
        <v>7810</v>
      </c>
      <c r="K121" s="7">
        <v>19456</v>
      </c>
      <c r="L121" s="7">
        <v>7108</v>
      </c>
      <c r="M121" s="7">
        <v>5014</v>
      </c>
      <c r="N121" s="7">
        <v>7540</v>
      </c>
      <c r="O121" s="7">
        <v>8795</v>
      </c>
      <c r="P121" s="7">
        <v>5718</v>
      </c>
      <c r="Q121" s="7">
        <v>7664</v>
      </c>
      <c r="R121" s="7">
        <v>6799</v>
      </c>
      <c r="S121" s="7">
        <v>9355</v>
      </c>
      <c r="T121" s="32">
        <v>6987</v>
      </c>
      <c r="U121" s="7">
        <v>5844</v>
      </c>
      <c r="V121" s="7">
        <v>6266</v>
      </c>
      <c r="W121" s="7">
        <v>5585</v>
      </c>
      <c r="X121" s="7">
        <v>8159</v>
      </c>
      <c r="Y121" s="7">
        <v>5970</v>
      </c>
      <c r="Z121" s="7">
        <v>9209</v>
      </c>
      <c r="AA121" s="7">
        <v>9148</v>
      </c>
      <c r="AB121" s="7">
        <v>9249</v>
      </c>
      <c r="AC121" s="7">
        <v>7738</v>
      </c>
      <c r="AE121" s="8">
        <f t="shared" si="10"/>
        <v>19456</v>
      </c>
      <c r="AF121" s="8">
        <f t="shared" si="11"/>
        <v>4823</v>
      </c>
      <c r="AG121" s="19">
        <f t="shared" si="18"/>
        <v>3858.4</v>
      </c>
      <c r="AH121" s="19">
        <f t="shared" si="19"/>
        <v>3617.25</v>
      </c>
      <c r="AM121">
        <f t="shared" si="12"/>
        <v>0</v>
      </c>
      <c r="AP121">
        <f t="shared" si="13"/>
        <v>0</v>
      </c>
      <c r="AQ121">
        <f t="shared" si="14"/>
        <v>0</v>
      </c>
      <c r="AR121" s="33" t="str">
        <f t="shared" si="15"/>
        <v xml:space="preserve"> </v>
      </c>
      <c r="AS121">
        <f t="shared" si="16"/>
        <v>0</v>
      </c>
      <c r="AT121" s="33" t="str">
        <f t="shared" si="17"/>
        <v xml:space="preserve"> </v>
      </c>
      <c r="AU121" s="33" t="str" cm="1">
        <f t="array" ref="AU121">_xlfn.IFS(AO121=0," ",AT121=20%,20%,AT121=25%,25%,AT121&lt;20%,"MV",AT121=21%,"MV",AT121=22%,"MV",AT121=23%,"MV",AT121=24%,MV)</f>
        <v xml:space="preserve"> </v>
      </c>
    </row>
    <row r="122" spans="1:47">
      <c r="A122" s="3">
        <v>93</v>
      </c>
      <c r="B122" s="1" t="s">
        <v>112</v>
      </c>
      <c r="C122" s="2" t="s">
        <v>367</v>
      </c>
      <c r="D122" s="7">
        <v>6757</v>
      </c>
      <c r="E122" s="7">
        <v>11357</v>
      </c>
      <c r="F122" s="7">
        <v>7909</v>
      </c>
      <c r="G122" s="7">
        <v>5750</v>
      </c>
      <c r="H122" s="7">
        <v>6837</v>
      </c>
      <c r="I122" s="7">
        <v>11041</v>
      </c>
      <c r="J122" s="7">
        <v>10399</v>
      </c>
      <c r="K122" s="7">
        <v>21913</v>
      </c>
      <c r="L122" s="7">
        <v>8406</v>
      </c>
      <c r="M122" s="7">
        <v>5842</v>
      </c>
      <c r="N122" s="7">
        <v>8777</v>
      </c>
      <c r="O122" s="7">
        <v>10874</v>
      </c>
      <c r="P122" s="7">
        <v>7738</v>
      </c>
      <c r="Q122" s="7">
        <v>9271</v>
      </c>
      <c r="R122" s="7">
        <v>7819</v>
      </c>
      <c r="S122" s="7">
        <v>13152</v>
      </c>
      <c r="T122" s="32">
        <v>8640</v>
      </c>
      <c r="U122" s="7">
        <v>6838</v>
      </c>
      <c r="V122" s="7">
        <v>8416</v>
      </c>
      <c r="W122" s="7">
        <v>6465</v>
      </c>
      <c r="X122" s="7">
        <v>9271</v>
      </c>
      <c r="Y122" s="7">
        <v>7426</v>
      </c>
      <c r="Z122" s="7">
        <v>11410</v>
      </c>
      <c r="AA122" s="7">
        <v>11559</v>
      </c>
      <c r="AB122" s="7">
        <v>11437</v>
      </c>
      <c r="AC122" s="7">
        <v>8804</v>
      </c>
      <c r="AE122" s="8">
        <f t="shared" si="10"/>
        <v>21913</v>
      </c>
      <c r="AF122" s="8">
        <f t="shared" si="11"/>
        <v>5750</v>
      </c>
      <c r="AG122" s="19">
        <f t="shared" si="18"/>
        <v>4600</v>
      </c>
      <c r="AH122" s="19">
        <f t="shared" si="19"/>
        <v>4312.5</v>
      </c>
      <c r="AM122">
        <f t="shared" si="12"/>
        <v>0</v>
      </c>
      <c r="AP122">
        <f t="shared" si="13"/>
        <v>0</v>
      </c>
      <c r="AQ122">
        <f t="shared" si="14"/>
        <v>0</v>
      </c>
      <c r="AR122" s="33" t="str">
        <f t="shared" si="15"/>
        <v xml:space="preserve"> </v>
      </c>
      <c r="AS122">
        <f t="shared" si="16"/>
        <v>0</v>
      </c>
      <c r="AT122" s="33" t="str">
        <f t="shared" si="17"/>
        <v xml:space="preserve"> </v>
      </c>
      <c r="AU122" s="33" t="str" cm="1">
        <f t="array" ref="AU122">_xlfn.IFS(AO122=0," ",AT122=20%,20%,AT122=25%,25%,AT122&lt;20%,"MV",AT122=21%,"MV",AT122=22%,"MV",AT122=23%,"MV",AT122=24%,MV)</f>
        <v xml:space="preserve"> </v>
      </c>
    </row>
    <row r="123" spans="1:47">
      <c r="A123" s="3">
        <v>94</v>
      </c>
      <c r="B123" s="1" t="s">
        <v>113</v>
      </c>
      <c r="C123" s="2" t="s">
        <v>367</v>
      </c>
      <c r="D123" s="7">
        <v>10909</v>
      </c>
      <c r="E123" s="7">
        <v>11917</v>
      </c>
      <c r="F123" s="7">
        <v>8855</v>
      </c>
      <c r="G123" s="7">
        <v>8044</v>
      </c>
      <c r="H123" s="7">
        <v>10780</v>
      </c>
      <c r="I123" s="7">
        <v>12556</v>
      </c>
      <c r="J123" s="7">
        <v>12223</v>
      </c>
      <c r="K123" s="7">
        <v>27688</v>
      </c>
      <c r="L123" s="7">
        <v>10137</v>
      </c>
      <c r="M123" s="7">
        <v>5933</v>
      </c>
      <c r="N123" s="7">
        <v>10631</v>
      </c>
      <c r="O123" s="7">
        <v>12368</v>
      </c>
      <c r="P123" s="7">
        <v>8836</v>
      </c>
      <c r="Q123" s="7">
        <v>11743</v>
      </c>
      <c r="R123" s="7">
        <v>9667</v>
      </c>
      <c r="S123" s="7">
        <v>14130</v>
      </c>
      <c r="T123" s="32">
        <v>9826</v>
      </c>
      <c r="U123" s="7">
        <v>8200</v>
      </c>
      <c r="V123" s="7">
        <v>11257</v>
      </c>
      <c r="W123" s="7">
        <v>8085</v>
      </c>
      <c r="X123" s="7">
        <v>9642</v>
      </c>
      <c r="Y123" s="7">
        <v>10551</v>
      </c>
      <c r="Z123" s="7">
        <v>13017</v>
      </c>
      <c r="AA123" s="7">
        <v>13845</v>
      </c>
      <c r="AB123" s="7">
        <v>13007</v>
      </c>
      <c r="AC123" s="7">
        <v>10264</v>
      </c>
      <c r="AE123" s="8">
        <f t="shared" si="10"/>
        <v>27688</v>
      </c>
      <c r="AF123" s="8">
        <f t="shared" si="11"/>
        <v>5933</v>
      </c>
      <c r="AG123" s="19">
        <f t="shared" si="18"/>
        <v>4746.3999999999996</v>
      </c>
      <c r="AH123" s="19">
        <f t="shared" si="19"/>
        <v>4449.75</v>
      </c>
      <c r="AK123">
        <v>8</v>
      </c>
      <c r="AL123" s="24">
        <v>8</v>
      </c>
      <c r="AM123">
        <f t="shared" si="12"/>
        <v>0</v>
      </c>
      <c r="AO123" s="28">
        <v>4449.75</v>
      </c>
      <c r="AP123">
        <f t="shared" si="13"/>
        <v>9826</v>
      </c>
      <c r="AQ123">
        <f t="shared" si="14"/>
        <v>5376.25</v>
      </c>
      <c r="AR123" s="33">
        <f t="shared" si="15"/>
        <v>0.54714532871972321</v>
      </c>
      <c r="AS123">
        <f t="shared" si="16"/>
        <v>35598</v>
      </c>
      <c r="AT123" s="33">
        <f t="shared" si="17"/>
        <v>0.25</v>
      </c>
      <c r="AU123" s="33" cm="1">
        <f t="array" ref="AU123">_xlfn.IFS(AO123=0," ",AT123=20%,20%,AT123=25%,25%,AT123&lt;20%,"MV",AT123=21%,"MV",AT123=22%,"MV",AT123=23%,"MV",AT123=24%,MV)</f>
        <v>0.25</v>
      </c>
    </row>
    <row r="124" spans="1:47">
      <c r="A124" s="3">
        <v>95</v>
      </c>
      <c r="B124" s="1" t="s">
        <v>114</v>
      </c>
      <c r="C124" s="2" t="s">
        <v>367</v>
      </c>
      <c r="D124" s="7">
        <v>15081</v>
      </c>
      <c r="E124" s="7">
        <v>19023</v>
      </c>
      <c r="F124" s="7">
        <v>12474</v>
      </c>
      <c r="G124" s="7">
        <v>6842</v>
      </c>
      <c r="H124" s="7">
        <v>15261</v>
      </c>
      <c r="I124" s="7">
        <v>18290</v>
      </c>
      <c r="J124" s="7">
        <v>22295</v>
      </c>
      <c r="K124" s="7">
        <v>36462</v>
      </c>
      <c r="L124" s="7">
        <v>4573</v>
      </c>
      <c r="M124" s="7">
        <v>6008</v>
      </c>
      <c r="N124" s="7">
        <v>22375</v>
      </c>
      <c r="O124" s="7">
        <v>18017</v>
      </c>
      <c r="P124" s="7">
        <v>7465</v>
      </c>
      <c r="Q124" s="7">
        <v>15329</v>
      </c>
      <c r="R124" s="7">
        <v>11150</v>
      </c>
      <c r="S124" s="7">
        <v>21734</v>
      </c>
      <c r="T124" s="32">
        <v>14313</v>
      </c>
      <c r="U124" s="7">
        <v>11937</v>
      </c>
      <c r="V124" s="7">
        <v>27113</v>
      </c>
      <c r="W124" s="7">
        <v>18111</v>
      </c>
      <c r="X124" s="7">
        <v>12980</v>
      </c>
      <c r="Y124" s="7">
        <v>15598</v>
      </c>
      <c r="Z124" s="7">
        <v>18926</v>
      </c>
      <c r="AA124" s="7">
        <v>18666</v>
      </c>
      <c r="AB124" s="7">
        <v>18948</v>
      </c>
      <c r="AC124" s="7">
        <v>9765</v>
      </c>
      <c r="AE124" s="8">
        <f t="shared" si="10"/>
        <v>36462</v>
      </c>
      <c r="AF124" s="8">
        <f t="shared" si="11"/>
        <v>4573</v>
      </c>
      <c r="AG124" s="19">
        <f t="shared" si="18"/>
        <v>3658.4</v>
      </c>
      <c r="AH124" s="19">
        <f t="shared" si="19"/>
        <v>3429.75</v>
      </c>
      <c r="AM124">
        <f t="shared" si="12"/>
        <v>0</v>
      </c>
      <c r="AP124">
        <f t="shared" si="13"/>
        <v>0</v>
      </c>
      <c r="AQ124">
        <f t="shared" si="14"/>
        <v>0</v>
      </c>
      <c r="AR124" s="33" t="str">
        <f t="shared" si="15"/>
        <v xml:space="preserve"> </v>
      </c>
      <c r="AS124">
        <f t="shared" si="16"/>
        <v>0</v>
      </c>
      <c r="AT124" s="33" t="str">
        <f t="shared" si="17"/>
        <v xml:space="preserve"> </v>
      </c>
      <c r="AU124" s="33" t="str" cm="1">
        <f t="array" ref="AU124">_xlfn.IFS(AO124=0," ",AT124=20%,20%,AT124=25%,25%,AT124&lt;20%,"MV",AT124=21%,"MV",AT124=22%,"MV",AT124=23%,"MV",AT124=24%,MV)</f>
        <v xml:space="preserve"> </v>
      </c>
    </row>
    <row r="125" spans="1:47">
      <c r="A125" s="3">
        <v>96</v>
      </c>
      <c r="B125" s="1" t="s">
        <v>115</v>
      </c>
      <c r="C125" s="2" t="s">
        <v>367</v>
      </c>
      <c r="D125" s="7">
        <v>8994</v>
      </c>
      <c r="E125" s="7">
        <v>8151</v>
      </c>
      <c r="F125" s="7">
        <v>9187</v>
      </c>
      <c r="G125" s="7">
        <v>8263</v>
      </c>
      <c r="H125" s="7">
        <v>8888</v>
      </c>
      <c r="I125" s="7">
        <v>10352</v>
      </c>
      <c r="J125" s="7">
        <v>10088</v>
      </c>
      <c r="K125" s="7">
        <v>14966</v>
      </c>
      <c r="L125" s="7">
        <v>3337</v>
      </c>
      <c r="M125" s="7">
        <v>3617</v>
      </c>
      <c r="N125" s="7">
        <v>7540</v>
      </c>
      <c r="O125" s="7">
        <v>10197</v>
      </c>
      <c r="P125" s="7">
        <v>5371</v>
      </c>
      <c r="Q125" s="7">
        <v>10879</v>
      </c>
      <c r="R125" s="7">
        <v>7520</v>
      </c>
      <c r="S125" s="7">
        <v>10591</v>
      </c>
      <c r="T125" s="32">
        <v>8101</v>
      </c>
      <c r="U125" s="7">
        <v>8465</v>
      </c>
      <c r="V125" s="7">
        <v>10196</v>
      </c>
      <c r="W125" s="7">
        <v>6340</v>
      </c>
      <c r="X125" s="7">
        <v>11126</v>
      </c>
      <c r="Y125" s="7">
        <v>9867</v>
      </c>
      <c r="Z125" s="7">
        <v>10705</v>
      </c>
      <c r="AA125" s="7">
        <v>14154</v>
      </c>
      <c r="AB125" s="7">
        <v>10724</v>
      </c>
      <c r="AC125" s="7">
        <v>6655</v>
      </c>
      <c r="AE125" s="8">
        <f t="shared" si="10"/>
        <v>14966</v>
      </c>
      <c r="AF125" s="8">
        <f t="shared" si="11"/>
        <v>3337</v>
      </c>
      <c r="AG125" s="19">
        <f t="shared" si="18"/>
        <v>2669.6</v>
      </c>
      <c r="AH125" s="19">
        <f t="shared" si="19"/>
        <v>2502.75</v>
      </c>
      <c r="AM125">
        <f t="shared" si="12"/>
        <v>0</v>
      </c>
      <c r="AP125">
        <f t="shared" si="13"/>
        <v>0</v>
      </c>
      <c r="AQ125">
        <f t="shared" si="14"/>
        <v>0</v>
      </c>
      <c r="AR125" s="33" t="str">
        <f t="shared" si="15"/>
        <v xml:space="preserve"> </v>
      </c>
      <c r="AS125">
        <f t="shared" si="16"/>
        <v>0</v>
      </c>
      <c r="AT125" s="33" t="str">
        <f t="shared" si="17"/>
        <v xml:space="preserve"> </v>
      </c>
      <c r="AU125" s="33" t="str" cm="1">
        <f t="array" ref="AU125">_xlfn.IFS(AO125=0," ",AT125=20%,20%,AT125=25%,25%,AT125&lt;20%,"MV",AT125=21%,"MV",AT125=22%,"MV",AT125=23%,"MV",AT125=24%,MV)</f>
        <v xml:space="preserve"> </v>
      </c>
    </row>
    <row r="126" spans="1:47">
      <c r="A126" s="3">
        <v>97</v>
      </c>
      <c r="B126" s="1" t="s">
        <v>116</v>
      </c>
      <c r="C126" s="2" t="s">
        <v>367</v>
      </c>
      <c r="D126" s="7">
        <v>4105</v>
      </c>
      <c r="E126" s="7">
        <v>4883</v>
      </c>
      <c r="F126" s="7">
        <v>2210</v>
      </c>
      <c r="G126" s="7">
        <v>3911</v>
      </c>
      <c r="H126" s="7">
        <v>4154</v>
      </c>
      <c r="I126" s="7">
        <v>5044</v>
      </c>
      <c r="J126" s="7">
        <v>5427</v>
      </c>
      <c r="K126" s="7">
        <v>6135</v>
      </c>
      <c r="L126" s="7">
        <v>4821</v>
      </c>
      <c r="M126" s="7">
        <v>1802</v>
      </c>
      <c r="N126" s="7">
        <v>3584</v>
      </c>
      <c r="O126" s="7">
        <v>4968</v>
      </c>
      <c r="P126" s="7">
        <v>3752</v>
      </c>
      <c r="Q126" s="7">
        <v>4821</v>
      </c>
      <c r="R126" s="7">
        <v>3672</v>
      </c>
      <c r="S126" s="7">
        <v>6215</v>
      </c>
      <c r="T126" s="32">
        <v>3947</v>
      </c>
      <c r="U126" s="7">
        <v>3928</v>
      </c>
      <c r="V126" s="7">
        <v>4597</v>
      </c>
      <c r="W126" s="7">
        <v>5179</v>
      </c>
      <c r="X126" s="7">
        <v>4450</v>
      </c>
      <c r="Y126" s="7">
        <v>4322</v>
      </c>
      <c r="Z126" s="7">
        <v>5217</v>
      </c>
      <c r="AA126" s="7">
        <v>4079</v>
      </c>
      <c r="AB126" s="7">
        <v>5226</v>
      </c>
      <c r="AC126" s="7">
        <v>3965</v>
      </c>
      <c r="AE126" s="8">
        <f t="shared" si="10"/>
        <v>6215</v>
      </c>
      <c r="AF126" s="8">
        <f t="shared" si="11"/>
        <v>1802</v>
      </c>
      <c r="AG126" s="19">
        <f t="shared" si="18"/>
        <v>1441.6</v>
      </c>
      <c r="AH126" s="19">
        <f t="shared" si="19"/>
        <v>1351.5</v>
      </c>
      <c r="AK126">
        <v>8</v>
      </c>
      <c r="AL126" s="24">
        <v>8</v>
      </c>
      <c r="AM126">
        <f t="shared" si="12"/>
        <v>0</v>
      </c>
      <c r="AO126" s="28">
        <v>1441.6</v>
      </c>
      <c r="AP126">
        <f t="shared" si="13"/>
        <v>3947</v>
      </c>
      <c r="AQ126">
        <f t="shared" si="14"/>
        <v>2505.4</v>
      </c>
      <c r="AR126" s="33">
        <f t="shared" si="15"/>
        <v>0.63476057765391436</v>
      </c>
      <c r="AS126">
        <f t="shared" si="16"/>
        <v>11532.8</v>
      </c>
      <c r="AT126" s="33">
        <f t="shared" si="17"/>
        <v>0.2</v>
      </c>
      <c r="AU126" s="33" cm="1">
        <f t="array" ref="AU126">_xlfn.IFS(AO126=0," ",AT126=20%,20%,AT126=25%,25%,AT126&lt;20%,"MV",AT126=21%,"MV",AT126=22%,"MV",AT126=23%,"MV",AT126=24%,MV)</f>
        <v>0.2</v>
      </c>
    </row>
    <row r="127" spans="1:47">
      <c r="A127" s="3">
        <v>98</v>
      </c>
      <c r="B127" s="1" t="s">
        <v>117</v>
      </c>
      <c r="C127" s="2" t="s">
        <v>367</v>
      </c>
      <c r="D127" s="7">
        <v>5806</v>
      </c>
      <c r="E127" s="7">
        <v>7340</v>
      </c>
      <c r="F127" s="7">
        <v>3871</v>
      </c>
      <c r="G127" s="7">
        <v>5467</v>
      </c>
      <c r="H127" s="7">
        <v>5737</v>
      </c>
      <c r="I127" s="7">
        <v>7409</v>
      </c>
      <c r="J127" s="7">
        <v>7924</v>
      </c>
      <c r="K127" s="7">
        <v>14966</v>
      </c>
      <c r="L127" s="7">
        <v>19779</v>
      </c>
      <c r="M127" s="7">
        <v>3956</v>
      </c>
      <c r="N127" s="7">
        <v>6181</v>
      </c>
      <c r="O127" s="7">
        <v>7300</v>
      </c>
      <c r="P127" s="7">
        <v>6218</v>
      </c>
      <c r="Q127" s="7">
        <v>7046</v>
      </c>
      <c r="R127" s="7">
        <v>5303</v>
      </c>
      <c r="S127" s="7">
        <v>8824</v>
      </c>
      <c r="T127" s="32">
        <v>5798</v>
      </c>
      <c r="U127" s="7">
        <v>5721</v>
      </c>
      <c r="V127" s="7">
        <v>6099</v>
      </c>
      <c r="W127" s="7">
        <v>7352</v>
      </c>
      <c r="X127" s="7">
        <v>5934</v>
      </c>
      <c r="Y127" s="7">
        <v>6708</v>
      </c>
      <c r="Z127" s="7">
        <v>7689</v>
      </c>
      <c r="AA127" s="7">
        <v>5810</v>
      </c>
      <c r="AB127" s="7">
        <v>7677</v>
      </c>
      <c r="AC127" s="7">
        <v>6080</v>
      </c>
      <c r="AE127" s="8">
        <f t="shared" si="10"/>
        <v>19779</v>
      </c>
      <c r="AF127" s="8">
        <f t="shared" si="11"/>
        <v>3871</v>
      </c>
      <c r="AG127" s="19">
        <f t="shared" si="18"/>
        <v>3096.8</v>
      </c>
      <c r="AH127" s="19">
        <f t="shared" si="19"/>
        <v>2903.25</v>
      </c>
      <c r="AM127">
        <f t="shared" si="12"/>
        <v>0</v>
      </c>
      <c r="AP127">
        <f t="shared" si="13"/>
        <v>0</v>
      </c>
      <c r="AQ127">
        <f t="shared" si="14"/>
        <v>0</v>
      </c>
      <c r="AR127" s="33" t="str">
        <f t="shared" si="15"/>
        <v xml:space="preserve"> </v>
      </c>
      <c r="AS127">
        <f t="shared" si="16"/>
        <v>0</v>
      </c>
      <c r="AT127" s="33" t="str">
        <f t="shared" si="17"/>
        <v xml:space="preserve"> </v>
      </c>
      <c r="AU127" s="33" t="str" cm="1">
        <f t="array" ref="AU127">_xlfn.IFS(AO127=0," ",AT127=20%,20%,AT127=25%,25%,AT127&lt;20%,"MV",AT127=21%,"MV",AT127=22%,"MV",AT127=23%,"MV",AT127=24%,MV)</f>
        <v xml:space="preserve"> </v>
      </c>
    </row>
    <row r="128" spans="1:47">
      <c r="A128" s="3">
        <v>99</v>
      </c>
      <c r="B128" s="1" t="s">
        <v>118</v>
      </c>
      <c r="C128" s="2" t="s">
        <v>367</v>
      </c>
      <c r="D128" s="7">
        <v>18355</v>
      </c>
      <c r="E128" s="7">
        <v>20463</v>
      </c>
      <c r="F128" s="7">
        <v>17561</v>
      </c>
      <c r="G128" s="7">
        <v>15837</v>
      </c>
      <c r="H128" s="7">
        <v>18574</v>
      </c>
      <c r="I128" s="7">
        <v>29188</v>
      </c>
      <c r="J128" s="7">
        <v>27559</v>
      </c>
      <c r="K128" s="7">
        <v>28048</v>
      </c>
      <c r="L128" s="7">
        <v>19779</v>
      </c>
      <c r="M128" s="7">
        <v>15451</v>
      </c>
      <c r="N128" s="7">
        <v>17307</v>
      </c>
      <c r="O128" s="7">
        <v>28750</v>
      </c>
      <c r="P128" s="7">
        <v>17188</v>
      </c>
      <c r="Q128" s="7">
        <v>30039</v>
      </c>
      <c r="R128" s="7">
        <v>21757</v>
      </c>
      <c r="S128" s="7">
        <v>30009</v>
      </c>
      <c r="T128" s="32">
        <v>22842</v>
      </c>
      <c r="U128" s="7">
        <v>22060</v>
      </c>
      <c r="V128" s="7">
        <v>28078</v>
      </c>
      <c r="W128" s="7">
        <v>15163</v>
      </c>
      <c r="X128" s="7">
        <v>31523</v>
      </c>
      <c r="Y128" s="7">
        <v>22659</v>
      </c>
      <c r="Z128" s="7">
        <v>30162</v>
      </c>
      <c r="AA128" s="7">
        <v>27195</v>
      </c>
      <c r="AB128" s="7">
        <v>30237</v>
      </c>
      <c r="AC128" s="7">
        <v>20904</v>
      </c>
      <c r="AE128" s="8">
        <f t="shared" si="10"/>
        <v>31523</v>
      </c>
      <c r="AF128" s="8">
        <f t="shared" si="11"/>
        <v>15163</v>
      </c>
      <c r="AG128" s="19">
        <f t="shared" si="18"/>
        <v>12130.4</v>
      </c>
      <c r="AH128" s="19">
        <f t="shared" si="19"/>
        <v>11372.25</v>
      </c>
      <c r="AK128">
        <v>2</v>
      </c>
      <c r="AL128" s="24">
        <v>2</v>
      </c>
      <c r="AM128">
        <f t="shared" si="12"/>
        <v>0</v>
      </c>
      <c r="AO128" s="28">
        <v>12130.4</v>
      </c>
      <c r="AP128">
        <f t="shared" si="13"/>
        <v>22842</v>
      </c>
      <c r="AQ128">
        <f t="shared" si="14"/>
        <v>10711.6</v>
      </c>
      <c r="AR128" s="33">
        <f t="shared" si="15"/>
        <v>0.46894317485334036</v>
      </c>
      <c r="AS128">
        <f t="shared" si="16"/>
        <v>24260.799999999999</v>
      </c>
      <c r="AT128" s="33">
        <f t="shared" si="17"/>
        <v>0.2</v>
      </c>
      <c r="AU128" s="33" cm="1">
        <f t="array" ref="AU128">_xlfn.IFS(AO128=0," ",AT128=20%,20%,AT128=25%,25%,AT128&lt;20%,"MV",AT128=21%,"MV",AT128=22%,"MV",AT128=23%,"MV",AT128=24%,MV)</f>
        <v>0.2</v>
      </c>
    </row>
    <row r="129" spans="1:47">
      <c r="A129" s="3">
        <v>100</v>
      </c>
      <c r="B129" s="1" t="s">
        <v>119</v>
      </c>
      <c r="C129" s="2" t="s">
        <v>367</v>
      </c>
      <c r="D129" s="7">
        <v>18355</v>
      </c>
      <c r="E129" s="7">
        <v>20463</v>
      </c>
      <c r="F129" s="7">
        <v>17561</v>
      </c>
      <c r="G129" s="7">
        <v>31293</v>
      </c>
      <c r="H129" s="7">
        <v>18574</v>
      </c>
      <c r="I129" s="7">
        <v>29188</v>
      </c>
      <c r="J129" s="7">
        <v>33460</v>
      </c>
      <c r="K129" s="7">
        <v>33675</v>
      </c>
      <c r="L129" s="7">
        <v>24600</v>
      </c>
      <c r="M129" s="7">
        <v>15451</v>
      </c>
      <c r="N129" s="7">
        <v>17307</v>
      </c>
      <c r="O129" s="7">
        <v>28750</v>
      </c>
      <c r="P129" s="7">
        <v>25648</v>
      </c>
      <c r="Q129" s="7">
        <v>30039</v>
      </c>
      <c r="R129" s="7">
        <v>21757</v>
      </c>
      <c r="S129" s="7">
        <v>30009</v>
      </c>
      <c r="T129" s="32">
        <v>22842</v>
      </c>
      <c r="U129" s="7">
        <v>23537</v>
      </c>
      <c r="V129" s="7">
        <v>30340</v>
      </c>
      <c r="W129" s="7">
        <v>15771</v>
      </c>
      <c r="X129" s="7">
        <v>31523</v>
      </c>
      <c r="Y129" s="7">
        <v>22659</v>
      </c>
      <c r="Z129" s="7">
        <v>30348</v>
      </c>
      <c r="AA129" s="7">
        <v>27195</v>
      </c>
      <c r="AB129" s="7">
        <v>30237</v>
      </c>
      <c r="AC129" s="7">
        <v>21707</v>
      </c>
      <c r="AE129" s="8">
        <f t="shared" si="10"/>
        <v>33675</v>
      </c>
      <c r="AF129" s="8">
        <f t="shared" si="11"/>
        <v>15451</v>
      </c>
      <c r="AG129" s="19">
        <f t="shared" si="18"/>
        <v>12360.8</v>
      </c>
      <c r="AH129" s="19">
        <f t="shared" si="19"/>
        <v>11588.25</v>
      </c>
      <c r="AK129">
        <v>6</v>
      </c>
      <c r="AL129" s="24">
        <v>6</v>
      </c>
      <c r="AM129">
        <f t="shared" si="12"/>
        <v>0</v>
      </c>
      <c r="AO129" s="28">
        <v>11588.25</v>
      </c>
      <c r="AP129">
        <f t="shared" si="13"/>
        <v>22842</v>
      </c>
      <c r="AQ129">
        <f t="shared" si="14"/>
        <v>11253.75</v>
      </c>
      <c r="AR129" s="33">
        <f t="shared" si="15"/>
        <v>0.49267796164959288</v>
      </c>
      <c r="AS129">
        <f t="shared" si="16"/>
        <v>69529.5</v>
      </c>
      <c r="AT129" s="33">
        <f t="shared" si="17"/>
        <v>0.25</v>
      </c>
      <c r="AU129" s="33" cm="1">
        <f t="array" ref="AU129">_xlfn.IFS(AO129=0," ",AT129=20%,20%,AT129=25%,25%,AT129&lt;20%,"MV",AT129=21%,"MV",AT129=22%,"MV",AT129=23%,"MV",AT129=24%,MV)</f>
        <v>0.25</v>
      </c>
    </row>
    <row r="130" spans="1:47">
      <c r="A130" s="3">
        <v>101</v>
      </c>
      <c r="B130" s="1" t="s">
        <v>120</v>
      </c>
      <c r="C130" s="2" t="s">
        <v>367</v>
      </c>
      <c r="D130" s="7">
        <v>31338</v>
      </c>
      <c r="E130" s="7">
        <v>31650</v>
      </c>
      <c r="F130" s="7">
        <v>30039</v>
      </c>
      <c r="G130" s="7">
        <v>27096</v>
      </c>
      <c r="H130" s="7">
        <v>31713</v>
      </c>
      <c r="I130" s="7">
        <v>40794</v>
      </c>
      <c r="J130" s="7">
        <v>38245</v>
      </c>
      <c r="K130" s="7">
        <v>38565</v>
      </c>
      <c r="L130" s="7">
        <v>24600</v>
      </c>
      <c r="M130" s="7">
        <v>16189</v>
      </c>
      <c r="N130" s="7">
        <v>24724</v>
      </c>
      <c r="O130" s="7">
        <v>40184</v>
      </c>
      <c r="P130" s="7">
        <v>26303</v>
      </c>
      <c r="Q130" s="7">
        <v>43143</v>
      </c>
      <c r="R130" s="7">
        <v>27060</v>
      </c>
      <c r="S130" s="7">
        <v>37070</v>
      </c>
      <c r="T130" s="32">
        <v>31925</v>
      </c>
      <c r="U130" s="7">
        <v>29929</v>
      </c>
      <c r="V130" s="7">
        <v>39571</v>
      </c>
      <c r="W130" s="7">
        <v>23292</v>
      </c>
      <c r="X130" s="7">
        <v>38940</v>
      </c>
      <c r="Y130" s="7">
        <v>37321</v>
      </c>
      <c r="Z130" s="7">
        <v>42154</v>
      </c>
      <c r="AA130" s="7">
        <v>29050</v>
      </c>
      <c r="AB130" s="7">
        <v>42260</v>
      </c>
      <c r="AC130" s="7">
        <v>30566</v>
      </c>
      <c r="AE130" s="8">
        <f t="shared" si="10"/>
        <v>43143</v>
      </c>
      <c r="AF130" s="8">
        <f t="shared" si="11"/>
        <v>16189</v>
      </c>
      <c r="AG130" s="19">
        <f t="shared" si="18"/>
        <v>12951.2</v>
      </c>
      <c r="AH130" s="19">
        <f t="shared" si="19"/>
        <v>12141.75</v>
      </c>
      <c r="AM130">
        <f t="shared" si="12"/>
        <v>0</v>
      </c>
      <c r="AP130">
        <f t="shared" si="13"/>
        <v>0</v>
      </c>
      <c r="AQ130">
        <f t="shared" si="14"/>
        <v>0</v>
      </c>
      <c r="AR130" s="33" t="str">
        <f t="shared" si="15"/>
        <v xml:space="preserve"> </v>
      </c>
      <c r="AS130">
        <f t="shared" si="16"/>
        <v>0</v>
      </c>
      <c r="AT130" s="33" t="str">
        <f t="shared" si="17"/>
        <v xml:space="preserve"> </v>
      </c>
      <c r="AU130" s="33" t="str" cm="1">
        <f t="array" ref="AU130">_xlfn.IFS(AO130=0," ",AT130=20%,20%,AT130=25%,25%,AT130&lt;20%,"MV",AT130=21%,"MV",AT130=22%,"MV",AT130=23%,"MV",AT130=24%,MV)</f>
        <v xml:space="preserve"> </v>
      </c>
    </row>
    <row r="131" spans="1:47">
      <c r="A131" s="3">
        <v>102</v>
      </c>
      <c r="B131" s="1" t="s">
        <v>121</v>
      </c>
      <c r="C131" s="2" t="s">
        <v>367</v>
      </c>
      <c r="D131" s="7">
        <v>31338</v>
      </c>
      <c r="E131" s="7">
        <v>31650</v>
      </c>
      <c r="F131" s="7">
        <v>30039</v>
      </c>
      <c r="G131" s="7">
        <v>27096</v>
      </c>
      <c r="H131" s="7">
        <v>31713</v>
      </c>
      <c r="I131" s="7">
        <v>40794</v>
      </c>
      <c r="J131" s="7">
        <v>38245</v>
      </c>
      <c r="K131" s="7">
        <v>44899</v>
      </c>
      <c r="L131" s="7">
        <v>24724</v>
      </c>
      <c r="M131" s="7">
        <v>16189</v>
      </c>
      <c r="N131" s="7">
        <v>24724</v>
      </c>
      <c r="O131" s="7">
        <v>40184</v>
      </c>
      <c r="P131" s="7">
        <v>26375</v>
      </c>
      <c r="Q131" s="7">
        <v>43143</v>
      </c>
      <c r="R131" s="7">
        <v>27060</v>
      </c>
      <c r="S131" s="7">
        <v>37070</v>
      </c>
      <c r="T131" s="32">
        <v>31925</v>
      </c>
      <c r="U131" s="7">
        <v>29929</v>
      </c>
      <c r="V131" s="7">
        <v>41373</v>
      </c>
      <c r="W131" s="7">
        <v>23292</v>
      </c>
      <c r="X131" s="7">
        <v>38940</v>
      </c>
      <c r="Y131" s="7">
        <v>37321</v>
      </c>
      <c r="Z131" s="7">
        <v>42142</v>
      </c>
      <c r="AA131" s="7">
        <v>29050</v>
      </c>
      <c r="AB131" s="7">
        <v>42260</v>
      </c>
      <c r="AC131" s="7">
        <v>30632</v>
      </c>
      <c r="AE131" s="8">
        <f t="shared" si="10"/>
        <v>44899</v>
      </c>
      <c r="AF131" s="8">
        <f t="shared" si="11"/>
        <v>16189</v>
      </c>
      <c r="AG131" s="19">
        <f t="shared" si="18"/>
        <v>12951.2</v>
      </c>
      <c r="AH131" s="19">
        <f t="shared" si="19"/>
        <v>12141.75</v>
      </c>
      <c r="AM131">
        <f t="shared" si="12"/>
        <v>0</v>
      </c>
      <c r="AP131">
        <f t="shared" si="13"/>
        <v>0</v>
      </c>
      <c r="AQ131">
        <f t="shared" si="14"/>
        <v>0</v>
      </c>
      <c r="AR131" s="33" t="str">
        <f t="shared" si="15"/>
        <v xml:space="preserve"> </v>
      </c>
      <c r="AS131">
        <f t="shared" si="16"/>
        <v>0</v>
      </c>
      <c r="AT131" s="33" t="str">
        <f t="shared" si="17"/>
        <v xml:space="preserve"> </v>
      </c>
      <c r="AU131" s="33" t="str" cm="1">
        <f t="array" ref="AU131">_xlfn.IFS(AO131=0," ",AT131=20%,20%,AT131=25%,25%,AT131&lt;20%,"MV",AT131=21%,"MV",AT131=22%,"MV",AT131=23%,"MV",AT131=24%,MV)</f>
        <v xml:space="preserve"> </v>
      </c>
    </row>
    <row r="132" spans="1:47">
      <c r="A132" s="3">
        <v>103</v>
      </c>
      <c r="B132" s="1" t="s">
        <v>122</v>
      </c>
      <c r="C132" s="2" t="s">
        <v>367</v>
      </c>
      <c r="D132" s="7">
        <v>25119</v>
      </c>
      <c r="E132" s="7">
        <v>22406</v>
      </c>
      <c r="F132" s="7">
        <v>17561</v>
      </c>
      <c r="G132" s="7">
        <v>31293</v>
      </c>
      <c r="H132" s="7">
        <v>25419</v>
      </c>
      <c r="I132" s="7">
        <v>36500</v>
      </c>
      <c r="J132" s="7">
        <v>33401</v>
      </c>
      <c r="K132" s="7">
        <v>252412</v>
      </c>
      <c r="L132" s="7">
        <v>98771</v>
      </c>
      <c r="M132" s="7">
        <v>12515</v>
      </c>
      <c r="N132" s="7">
        <v>17307</v>
      </c>
      <c r="O132" s="7">
        <v>35953</v>
      </c>
      <c r="P132" s="7">
        <v>34139</v>
      </c>
      <c r="Q132" s="7">
        <v>33871</v>
      </c>
      <c r="R132" s="7">
        <v>27195</v>
      </c>
      <c r="S132" s="7">
        <v>30009</v>
      </c>
      <c r="T132" s="32">
        <v>28563</v>
      </c>
      <c r="U132" s="7">
        <v>25008</v>
      </c>
      <c r="V132" s="7">
        <v>30340</v>
      </c>
      <c r="W132" s="7">
        <v>22066</v>
      </c>
      <c r="X132" s="7">
        <v>31523</v>
      </c>
      <c r="Y132" s="7">
        <v>27787</v>
      </c>
      <c r="Z132" s="7">
        <v>37765</v>
      </c>
      <c r="AA132" s="7">
        <v>27195</v>
      </c>
      <c r="AB132" s="7">
        <v>37812</v>
      </c>
      <c r="AC132" s="7">
        <v>30904</v>
      </c>
      <c r="AE132" s="8">
        <f t="shared" si="10"/>
        <v>252412</v>
      </c>
      <c r="AF132" s="8">
        <f t="shared" si="11"/>
        <v>12515</v>
      </c>
      <c r="AG132" s="19">
        <f t="shared" si="18"/>
        <v>10012</v>
      </c>
      <c r="AH132" s="19">
        <f t="shared" si="19"/>
        <v>9386.25</v>
      </c>
      <c r="AM132">
        <f t="shared" si="12"/>
        <v>0</v>
      </c>
      <c r="AP132">
        <f t="shared" si="13"/>
        <v>0</v>
      </c>
      <c r="AQ132">
        <f t="shared" si="14"/>
        <v>0</v>
      </c>
      <c r="AR132" s="33" t="str">
        <f t="shared" si="15"/>
        <v xml:space="preserve"> </v>
      </c>
      <c r="AS132">
        <f t="shared" si="16"/>
        <v>0</v>
      </c>
      <c r="AT132" s="33" t="str">
        <f t="shared" si="17"/>
        <v xml:space="preserve"> </v>
      </c>
      <c r="AU132" s="33" t="str" cm="1">
        <f t="array" ref="AU132">_xlfn.IFS(AO132=0," ",AT132=20%,20%,AT132=25%,25%,AT132&lt;20%,"MV",AT132=21%,"MV",AT132=22%,"MV",AT132=23%,"MV",AT132=24%,MV)</f>
        <v xml:space="preserve"> </v>
      </c>
    </row>
    <row r="133" spans="1:47">
      <c r="A133" s="3">
        <v>104</v>
      </c>
      <c r="B133" s="1" t="s">
        <v>123</v>
      </c>
      <c r="C133" s="2" t="s">
        <v>367</v>
      </c>
      <c r="D133" s="7">
        <v>77345</v>
      </c>
      <c r="E133" s="7">
        <v>75756</v>
      </c>
      <c r="F133" s="7">
        <v>46519</v>
      </c>
      <c r="G133" s="7">
        <v>79166</v>
      </c>
      <c r="H133" s="7">
        <v>76432</v>
      </c>
      <c r="I133" s="7">
        <v>139905</v>
      </c>
      <c r="J133" s="7">
        <v>113604</v>
      </c>
      <c r="K133" s="7">
        <v>140308</v>
      </c>
      <c r="L133" s="7">
        <v>105075</v>
      </c>
      <c r="M133" s="7">
        <v>43434</v>
      </c>
      <c r="N133" s="7">
        <v>84184</v>
      </c>
      <c r="O133" s="7">
        <v>137813</v>
      </c>
      <c r="P133" s="7">
        <v>92650</v>
      </c>
      <c r="Q133" s="7">
        <v>157489</v>
      </c>
      <c r="R133" s="7">
        <v>108647</v>
      </c>
      <c r="S133" s="7">
        <v>126922</v>
      </c>
      <c r="T133" s="32">
        <v>109485</v>
      </c>
      <c r="U133" s="7">
        <v>95618</v>
      </c>
      <c r="V133" s="7">
        <v>87896</v>
      </c>
      <c r="W133" s="7">
        <v>84098</v>
      </c>
      <c r="X133" s="7">
        <v>120527</v>
      </c>
      <c r="Y133" s="7">
        <v>90866</v>
      </c>
      <c r="Z133" s="7">
        <v>145460</v>
      </c>
      <c r="AA133" s="7">
        <v>111256</v>
      </c>
      <c r="AB133" s="7">
        <v>144936</v>
      </c>
      <c r="AC133" s="7">
        <v>111208</v>
      </c>
      <c r="AE133" s="8">
        <f t="shared" si="10"/>
        <v>157489</v>
      </c>
      <c r="AF133" s="8">
        <f t="shared" si="11"/>
        <v>43434</v>
      </c>
      <c r="AG133" s="19">
        <f t="shared" si="18"/>
        <v>34747.199999999997</v>
      </c>
      <c r="AH133" s="19">
        <f t="shared" si="19"/>
        <v>32575.5</v>
      </c>
      <c r="AM133">
        <f t="shared" si="12"/>
        <v>0</v>
      </c>
      <c r="AP133">
        <f t="shared" si="13"/>
        <v>0</v>
      </c>
      <c r="AQ133">
        <f t="shared" si="14"/>
        <v>0</v>
      </c>
      <c r="AR133" s="33" t="str">
        <f t="shared" si="15"/>
        <v xml:space="preserve"> </v>
      </c>
      <c r="AS133">
        <f t="shared" si="16"/>
        <v>0</v>
      </c>
      <c r="AT133" s="33" t="str">
        <f t="shared" si="17"/>
        <v xml:space="preserve"> </v>
      </c>
      <c r="AU133" s="33" t="str" cm="1">
        <f t="array" ref="AU133">_xlfn.IFS(AO133=0," ",AT133=20%,20%,AT133=25%,25%,AT133&lt;20%,"MV",AT133=21%,"MV",AT133=22%,"MV",AT133=23%,"MV",AT133=24%,MV)</f>
        <v xml:space="preserve"> </v>
      </c>
    </row>
    <row r="134" spans="1:47">
      <c r="A134" s="3">
        <v>105</v>
      </c>
      <c r="B134" s="1" t="s">
        <v>124</v>
      </c>
      <c r="C134" s="2" t="s">
        <v>367</v>
      </c>
      <c r="D134" s="7">
        <v>89919</v>
      </c>
      <c r="E134" s="7">
        <v>90336</v>
      </c>
      <c r="F134" s="7">
        <v>61057</v>
      </c>
      <c r="G134" s="7">
        <v>82892</v>
      </c>
      <c r="H134" s="7">
        <v>90994</v>
      </c>
      <c r="I134" s="7">
        <v>159212</v>
      </c>
      <c r="J134" s="7">
        <v>119415</v>
      </c>
      <c r="K134" s="7">
        <v>140238</v>
      </c>
      <c r="L134" s="7">
        <v>786</v>
      </c>
      <c r="M134" s="7">
        <v>43434</v>
      </c>
      <c r="N134" s="7">
        <v>90241</v>
      </c>
      <c r="O134" s="7">
        <v>156833</v>
      </c>
      <c r="P134" s="7">
        <v>139586</v>
      </c>
      <c r="Q134" s="7">
        <v>186415</v>
      </c>
      <c r="R134" s="7">
        <v>115582</v>
      </c>
      <c r="S134" s="7">
        <v>144439</v>
      </c>
      <c r="T134" s="32">
        <v>124597</v>
      </c>
      <c r="U134" s="7">
        <v>114145</v>
      </c>
      <c r="V134" s="7">
        <v>90285</v>
      </c>
      <c r="W134" s="7">
        <v>90859</v>
      </c>
      <c r="X134" s="7">
        <v>148341</v>
      </c>
      <c r="Y134" s="7">
        <v>106902</v>
      </c>
      <c r="Z134" s="7">
        <v>165536</v>
      </c>
      <c r="AA134" s="7">
        <v>121146</v>
      </c>
      <c r="AB134" s="7">
        <v>164937</v>
      </c>
      <c r="AC134" s="7">
        <v>133799</v>
      </c>
      <c r="AE134" s="8">
        <f t="shared" si="10"/>
        <v>186415</v>
      </c>
      <c r="AF134" s="8">
        <f t="shared" si="11"/>
        <v>786</v>
      </c>
      <c r="AG134" s="19">
        <f t="shared" si="18"/>
        <v>628.79999999999995</v>
      </c>
      <c r="AH134" s="19">
        <f t="shared" si="19"/>
        <v>589.5</v>
      </c>
      <c r="AM134">
        <f t="shared" si="12"/>
        <v>0</v>
      </c>
      <c r="AP134">
        <f t="shared" si="13"/>
        <v>0</v>
      </c>
      <c r="AQ134">
        <f t="shared" si="14"/>
        <v>0</v>
      </c>
      <c r="AR134" s="33" t="str">
        <f t="shared" si="15"/>
        <v xml:space="preserve"> </v>
      </c>
      <c r="AS134">
        <f t="shared" si="16"/>
        <v>0</v>
      </c>
      <c r="AT134" s="33" t="str">
        <f t="shared" si="17"/>
        <v xml:space="preserve"> </v>
      </c>
      <c r="AU134" s="33" t="str" cm="1">
        <f t="array" ref="AU134">_xlfn.IFS(AO134=0," ",AT134=20%,20%,AT134=25%,25%,AT134&lt;20%,"MV",AT134=21%,"MV",AT134=22%,"MV",AT134=23%,"MV",AT134=24%,MV)</f>
        <v xml:space="preserve"> </v>
      </c>
    </row>
    <row r="135" spans="1:47">
      <c r="A135" s="3">
        <v>106</v>
      </c>
      <c r="B135" s="1" t="s">
        <v>125</v>
      </c>
      <c r="C135" s="2" t="s">
        <v>367</v>
      </c>
      <c r="D135" s="7">
        <v>1413</v>
      </c>
      <c r="E135" s="7">
        <v>1310</v>
      </c>
      <c r="F135" s="7">
        <v>947</v>
      </c>
      <c r="G135" s="7">
        <v>688</v>
      </c>
      <c r="H135" s="7">
        <v>1397</v>
      </c>
      <c r="I135" s="7">
        <v>1473</v>
      </c>
      <c r="J135" s="7">
        <v>1261</v>
      </c>
      <c r="K135" s="7">
        <v>15331</v>
      </c>
      <c r="L135" s="7">
        <v>786</v>
      </c>
      <c r="M135" s="7">
        <v>597</v>
      </c>
      <c r="N135" s="7">
        <v>1112</v>
      </c>
      <c r="O135" s="7">
        <v>1452</v>
      </c>
      <c r="P135" s="7">
        <v>1016</v>
      </c>
      <c r="Q135" s="7">
        <v>1359</v>
      </c>
      <c r="R135" s="7">
        <v>943</v>
      </c>
      <c r="S135" s="7">
        <v>1335</v>
      </c>
      <c r="T135" s="32">
        <v>1154</v>
      </c>
      <c r="U135" s="7">
        <v>979</v>
      </c>
      <c r="V135" s="7">
        <v>883</v>
      </c>
      <c r="W135" s="7">
        <v>835</v>
      </c>
      <c r="X135" s="7">
        <v>1245</v>
      </c>
      <c r="Y135" s="7">
        <v>1324</v>
      </c>
      <c r="Z135" s="7">
        <v>1520</v>
      </c>
      <c r="AA135" s="7">
        <v>989</v>
      </c>
      <c r="AB135" s="7">
        <v>1527</v>
      </c>
      <c r="AC135" s="7">
        <v>1193</v>
      </c>
      <c r="AE135" s="8">
        <f t="shared" ref="AE135:AE198" si="20">MAX(D135:AC135)</f>
        <v>15331</v>
      </c>
      <c r="AF135" s="8">
        <f t="shared" ref="AF135:AF198" si="21">MIN(D135:AC135)</f>
        <v>597</v>
      </c>
      <c r="AG135" s="19">
        <f t="shared" si="18"/>
        <v>477.6</v>
      </c>
      <c r="AH135" s="19">
        <f t="shared" si="19"/>
        <v>447.75</v>
      </c>
      <c r="AK135">
        <v>40</v>
      </c>
      <c r="AL135" s="24">
        <v>40</v>
      </c>
      <c r="AM135">
        <f t="shared" si="12"/>
        <v>0</v>
      </c>
      <c r="AO135" s="28">
        <v>477.6</v>
      </c>
      <c r="AP135">
        <f t="shared" si="13"/>
        <v>1154</v>
      </c>
      <c r="AQ135">
        <f t="shared" si="14"/>
        <v>676.4</v>
      </c>
      <c r="AR135" s="33">
        <f t="shared" si="15"/>
        <v>0.58613518197573655</v>
      </c>
      <c r="AS135">
        <f t="shared" si="16"/>
        <v>19104</v>
      </c>
      <c r="AT135" s="33">
        <f t="shared" si="17"/>
        <v>0.2</v>
      </c>
      <c r="AU135" s="33" cm="1">
        <f t="array" ref="AU135">_xlfn.IFS(AO135=0," ",AT135=20%,20%,AT135=25%,25%,AT135&lt;20%,"MV",AT135=21%,"MV",AT135=22%,"MV",AT135=23%,"MV",AT135=24%,MV)</f>
        <v>0.2</v>
      </c>
    </row>
    <row r="136" spans="1:47">
      <c r="A136" s="3">
        <v>107</v>
      </c>
      <c r="B136" s="1" t="s">
        <v>126</v>
      </c>
      <c r="C136" s="2" t="s">
        <v>367</v>
      </c>
      <c r="D136" s="7">
        <v>1458</v>
      </c>
      <c r="E136" s="7">
        <v>1416</v>
      </c>
      <c r="F136" s="7">
        <v>1013</v>
      </c>
      <c r="G136" s="7">
        <v>1300</v>
      </c>
      <c r="H136" s="7">
        <v>1475</v>
      </c>
      <c r="I136" s="7">
        <v>1698</v>
      </c>
      <c r="J136" s="7">
        <v>1476</v>
      </c>
      <c r="K136" s="7">
        <v>14366</v>
      </c>
      <c r="L136" s="7">
        <v>786</v>
      </c>
      <c r="M136" s="7">
        <v>694</v>
      </c>
      <c r="N136" s="7">
        <v>1236</v>
      </c>
      <c r="O136" s="7">
        <v>1674</v>
      </c>
      <c r="P136" s="7">
        <v>1421</v>
      </c>
      <c r="Q136" s="7">
        <v>1483</v>
      </c>
      <c r="R136" s="7">
        <v>1140</v>
      </c>
      <c r="S136" s="7">
        <v>1514</v>
      </c>
      <c r="T136" s="32">
        <v>1329</v>
      </c>
      <c r="U136" s="7">
        <v>1257</v>
      </c>
      <c r="V136" s="7">
        <v>992</v>
      </c>
      <c r="W136" s="7">
        <v>980</v>
      </c>
      <c r="X136" s="7">
        <v>1374</v>
      </c>
      <c r="Y136" s="7">
        <v>1362</v>
      </c>
      <c r="Z136" s="7">
        <v>1755</v>
      </c>
      <c r="AA136" s="7">
        <v>1236</v>
      </c>
      <c r="AB136" s="7">
        <v>1759</v>
      </c>
      <c r="AC136" s="7">
        <v>1310</v>
      </c>
      <c r="AE136" s="8">
        <f t="shared" si="20"/>
        <v>14366</v>
      </c>
      <c r="AF136" s="8">
        <f t="shared" si="21"/>
        <v>694</v>
      </c>
      <c r="AG136" s="19">
        <f t="shared" si="18"/>
        <v>555.20000000000005</v>
      </c>
      <c r="AH136" s="19">
        <f t="shared" si="19"/>
        <v>520.5</v>
      </c>
      <c r="AK136">
        <v>20</v>
      </c>
      <c r="AL136" s="24">
        <v>20</v>
      </c>
      <c r="AM136">
        <f t="shared" ref="AM136:AM199" si="22">AK136-AL136</f>
        <v>0</v>
      </c>
      <c r="AO136" s="28">
        <v>555.20000000000005</v>
      </c>
      <c r="AP136">
        <f t="shared" ref="AP136:AP199" si="23">IF(AK136&gt;0,T136,0)</f>
        <v>1329</v>
      </c>
      <c r="AQ136">
        <f t="shared" ref="AQ136:AQ199" si="24">AP136-AO136</f>
        <v>773.8</v>
      </c>
      <c r="AR136" s="33">
        <f t="shared" ref="AR136:AR199" si="25">IF(AO136&gt;0,((AQ136*100%)/AP136)," ")</f>
        <v>0.58224228743416095</v>
      </c>
      <c r="AS136">
        <f t="shared" ref="AS136:AS199" si="26">AK136*AO136</f>
        <v>11104</v>
      </c>
      <c r="AT136" s="33">
        <f t="shared" ref="AT136:AT199" si="27">IF(AO136=0," ",ROUND(100%-(AO136/AF136),2))</f>
        <v>0.2</v>
      </c>
      <c r="AU136" s="33" cm="1">
        <f t="array" ref="AU136">_xlfn.IFS(AO136=0," ",AT136=20%,20%,AT136=25%,25%,AT136&lt;20%,"MV",AT136=21%,"MV",AT136=22%,"MV",AT136=23%,"MV",AT136=24%,MV)</f>
        <v>0.2</v>
      </c>
    </row>
    <row r="137" spans="1:47">
      <c r="A137" s="3">
        <v>108</v>
      </c>
      <c r="B137" s="1" t="s">
        <v>127</v>
      </c>
      <c r="C137" s="2" t="s">
        <v>367</v>
      </c>
      <c r="D137" s="7">
        <v>1458</v>
      </c>
      <c r="E137" s="7">
        <v>1416</v>
      </c>
      <c r="F137" s="7">
        <v>1013</v>
      </c>
      <c r="G137" s="7">
        <v>1300</v>
      </c>
      <c r="H137" s="7">
        <v>1475</v>
      </c>
      <c r="I137" s="7">
        <v>1698</v>
      </c>
      <c r="J137" s="7">
        <v>1476</v>
      </c>
      <c r="K137" s="7">
        <v>15331</v>
      </c>
      <c r="L137" s="7">
        <v>786</v>
      </c>
      <c r="M137" s="7">
        <v>723</v>
      </c>
      <c r="N137" s="7">
        <v>1236</v>
      </c>
      <c r="O137" s="7">
        <v>1674</v>
      </c>
      <c r="P137" s="7">
        <v>1421</v>
      </c>
      <c r="Q137" s="7">
        <v>1483</v>
      </c>
      <c r="R137" s="7">
        <v>1140</v>
      </c>
      <c r="S137" s="7">
        <v>1514</v>
      </c>
      <c r="T137" s="32">
        <v>1329</v>
      </c>
      <c r="U137" s="7">
        <v>1257</v>
      </c>
      <c r="V137" s="7">
        <v>992</v>
      </c>
      <c r="W137" s="7">
        <v>980</v>
      </c>
      <c r="X137" s="7">
        <v>1374</v>
      </c>
      <c r="Y137" s="7">
        <v>1362</v>
      </c>
      <c r="Z137" s="7">
        <v>1755</v>
      </c>
      <c r="AA137" s="7">
        <v>1236</v>
      </c>
      <c r="AB137" s="7">
        <v>1759</v>
      </c>
      <c r="AC137" s="7">
        <v>1311</v>
      </c>
      <c r="AE137" s="8">
        <f t="shared" si="20"/>
        <v>15331</v>
      </c>
      <c r="AF137" s="8">
        <f t="shared" si="21"/>
        <v>723</v>
      </c>
      <c r="AG137" s="19">
        <f t="shared" si="18"/>
        <v>578.4</v>
      </c>
      <c r="AH137" s="19">
        <f t="shared" si="19"/>
        <v>542.25</v>
      </c>
      <c r="AK137">
        <v>20</v>
      </c>
      <c r="AL137" s="24">
        <v>20</v>
      </c>
      <c r="AM137">
        <f t="shared" si="22"/>
        <v>0</v>
      </c>
      <c r="AO137" s="28">
        <v>578.4</v>
      </c>
      <c r="AP137">
        <f t="shared" si="23"/>
        <v>1329</v>
      </c>
      <c r="AQ137">
        <f t="shared" si="24"/>
        <v>750.6</v>
      </c>
      <c r="AR137" s="33">
        <f t="shared" si="25"/>
        <v>0.56478555304740408</v>
      </c>
      <c r="AS137">
        <f t="shared" si="26"/>
        <v>11568</v>
      </c>
      <c r="AT137" s="33">
        <f t="shared" si="27"/>
        <v>0.2</v>
      </c>
      <c r="AU137" s="33" cm="1">
        <f t="array" ref="AU137">_xlfn.IFS(AO137=0," ",AT137=20%,20%,AT137=25%,25%,AT137&lt;20%,"MV",AT137=21%,"MV",AT137=22%,"MV",AT137=23%,"MV",AT137=24%,MV)</f>
        <v>0.2</v>
      </c>
    </row>
    <row r="138" spans="1:47">
      <c r="A138" s="3">
        <v>109</v>
      </c>
      <c r="B138" s="1" t="s">
        <v>128</v>
      </c>
      <c r="C138" s="2" t="s">
        <v>367</v>
      </c>
      <c r="D138" s="7">
        <v>1674</v>
      </c>
      <c r="E138" s="7">
        <v>1455</v>
      </c>
      <c r="F138" s="7">
        <v>1013</v>
      </c>
      <c r="G138" s="7">
        <v>997</v>
      </c>
      <c r="H138" s="7">
        <v>1694</v>
      </c>
      <c r="I138" s="7">
        <v>1732</v>
      </c>
      <c r="J138" s="7">
        <v>1608</v>
      </c>
      <c r="K138" s="7">
        <v>14366</v>
      </c>
      <c r="L138" s="7">
        <v>786</v>
      </c>
      <c r="M138" s="7">
        <v>510</v>
      </c>
      <c r="N138" s="7">
        <v>1236</v>
      </c>
      <c r="O138" s="7">
        <v>1705</v>
      </c>
      <c r="P138" s="7">
        <v>1397</v>
      </c>
      <c r="Q138" s="7">
        <v>1608</v>
      </c>
      <c r="R138" s="7">
        <v>1140</v>
      </c>
      <c r="S138" s="7">
        <v>1573</v>
      </c>
      <c r="T138" s="32">
        <v>1356</v>
      </c>
      <c r="U138" s="7">
        <v>1213</v>
      </c>
      <c r="V138" s="7">
        <v>1324</v>
      </c>
      <c r="W138" s="7">
        <v>980</v>
      </c>
      <c r="X138" s="7">
        <v>1374</v>
      </c>
      <c r="Y138" s="7">
        <v>1487</v>
      </c>
      <c r="Z138" s="7">
        <v>1792</v>
      </c>
      <c r="AA138" s="7">
        <v>1978</v>
      </c>
      <c r="AB138" s="7">
        <v>1795</v>
      </c>
      <c r="AC138" s="7">
        <v>1322</v>
      </c>
      <c r="AE138" s="8">
        <f t="shared" si="20"/>
        <v>14366</v>
      </c>
      <c r="AF138" s="8">
        <f t="shared" si="21"/>
        <v>510</v>
      </c>
      <c r="AG138" s="19">
        <f t="shared" si="18"/>
        <v>408</v>
      </c>
      <c r="AH138" s="19">
        <f t="shared" si="19"/>
        <v>382.5</v>
      </c>
      <c r="AM138">
        <f t="shared" si="22"/>
        <v>0</v>
      </c>
      <c r="AP138">
        <f t="shared" si="23"/>
        <v>0</v>
      </c>
      <c r="AQ138">
        <f t="shared" si="24"/>
        <v>0</v>
      </c>
      <c r="AR138" s="33" t="str">
        <f t="shared" si="25"/>
        <v xml:space="preserve"> </v>
      </c>
      <c r="AS138">
        <f t="shared" si="26"/>
        <v>0</v>
      </c>
      <c r="AT138" s="33" t="str">
        <f t="shared" si="27"/>
        <v xml:space="preserve"> </v>
      </c>
      <c r="AU138" s="33" t="str" cm="1">
        <f t="array" ref="AU138">_xlfn.IFS(AO138=0," ",AT138=20%,20%,AT138=25%,25%,AT138&lt;20%,"MV",AT138=21%,"MV",AT138=22%,"MV",AT138=23%,"MV",AT138=24%,MV)</f>
        <v xml:space="preserve"> </v>
      </c>
    </row>
    <row r="139" spans="1:47">
      <c r="A139" s="3">
        <v>110</v>
      </c>
      <c r="B139" s="1" t="s">
        <v>129</v>
      </c>
      <c r="C139" s="2" t="s">
        <v>367</v>
      </c>
      <c r="D139" s="7">
        <v>1475</v>
      </c>
      <c r="E139" s="7">
        <v>1416</v>
      </c>
      <c r="F139" s="7">
        <v>1013</v>
      </c>
      <c r="G139" s="7">
        <v>1300</v>
      </c>
      <c r="H139" s="7">
        <v>1458</v>
      </c>
      <c r="I139" s="7">
        <v>1698</v>
      </c>
      <c r="J139" s="7">
        <v>1476</v>
      </c>
      <c r="K139" s="7">
        <v>15331</v>
      </c>
      <c r="L139" s="7">
        <v>786</v>
      </c>
      <c r="M139" s="7">
        <v>874</v>
      </c>
      <c r="N139" s="7">
        <v>1236</v>
      </c>
      <c r="O139" s="7">
        <v>1674</v>
      </c>
      <c r="P139" s="7">
        <v>1421</v>
      </c>
      <c r="Q139" s="7">
        <v>1483</v>
      </c>
      <c r="R139" s="7">
        <v>1140</v>
      </c>
      <c r="S139" s="7">
        <v>1514</v>
      </c>
      <c r="T139" s="32">
        <v>1329</v>
      </c>
      <c r="U139" s="7">
        <v>1257</v>
      </c>
      <c r="V139" s="7">
        <v>992</v>
      </c>
      <c r="W139" s="7">
        <v>980</v>
      </c>
      <c r="X139" s="7">
        <v>1374</v>
      </c>
      <c r="Y139" s="7">
        <v>1362</v>
      </c>
      <c r="Z139" s="7">
        <v>1755</v>
      </c>
      <c r="AA139" s="7">
        <v>1236</v>
      </c>
      <c r="AB139" s="7">
        <v>1759</v>
      </c>
      <c r="AC139" s="7">
        <v>1311</v>
      </c>
      <c r="AE139" s="8">
        <f t="shared" si="20"/>
        <v>15331</v>
      </c>
      <c r="AF139" s="8">
        <f t="shared" si="21"/>
        <v>786</v>
      </c>
      <c r="AG139" s="19">
        <f t="shared" si="18"/>
        <v>628.79999999999995</v>
      </c>
      <c r="AH139" s="19">
        <f t="shared" si="19"/>
        <v>589.5</v>
      </c>
      <c r="AM139">
        <f t="shared" si="22"/>
        <v>0</v>
      </c>
      <c r="AP139">
        <f t="shared" si="23"/>
        <v>0</v>
      </c>
      <c r="AQ139">
        <f t="shared" si="24"/>
        <v>0</v>
      </c>
      <c r="AR139" s="33" t="str">
        <f t="shared" si="25"/>
        <v xml:space="preserve"> </v>
      </c>
      <c r="AS139">
        <f t="shared" si="26"/>
        <v>0</v>
      </c>
      <c r="AT139" s="33" t="str">
        <f t="shared" si="27"/>
        <v xml:space="preserve"> </v>
      </c>
      <c r="AU139" s="33" t="str" cm="1">
        <f t="array" ref="AU139">_xlfn.IFS(AO139=0," ",AT139=20%,20%,AT139=25%,25%,AT139&lt;20%,"MV",AT139=21%,"MV",AT139=22%,"MV",AT139=23%,"MV",AT139=24%,MV)</f>
        <v xml:space="preserve"> </v>
      </c>
    </row>
    <row r="140" spans="1:47">
      <c r="A140" s="3">
        <v>111</v>
      </c>
      <c r="B140" s="1" t="s">
        <v>130</v>
      </c>
      <c r="C140" s="2" t="s">
        <v>367</v>
      </c>
      <c r="D140" s="7">
        <v>1475</v>
      </c>
      <c r="E140" s="7">
        <v>1545</v>
      </c>
      <c r="F140" s="7">
        <v>1013</v>
      </c>
      <c r="G140" s="7">
        <v>1300</v>
      </c>
      <c r="H140" s="7">
        <v>1458</v>
      </c>
      <c r="I140" s="7">
        <v>1698</v>
      </c>
      <c r="J140" s="7">
        <v>1476</v>
      </c>
      <c r="K140" s="7">
        <v>14366</v>
      </c>
      <c r="L140" s="7">
        <v>786</v>
      </c>
      <c r="M140" s="7">
        <v>786</v>
      </c>
      <c r="N140" s="7">
        <v>1236</v>
      </c>
      <c r="O140" s="7">
        <v>1674</v>
      </c>
      <c r="P140" s="7">
        <v>1421</v>
      </c>
      <c r="Q140" s="7">
        <v>1483</v>
      </c>
      <c r="R140" s="7">
        <v>1140</v>
      </c>
      <c r="S140" s="7">
        <v>1514</v>
      </c>
      <c r="T140" s="32">
        <v>1329</v>
      </c>
      <c r="U140" s="7">
        <v>1257</v>
      </c>
      <c r="V140" s="7">
        <v>992</v>
      </c>
      <c r="W140" s="7">
        <v>920</v>
      </c>
      <c r="X140" s="7">
        <v>1374</v>
      </c>
      <c r="Y140" s="7">
        <v>1362</v>
      </c>
      <c r="Z140" s="7">
        <v>1755</v>
      </c>
      <c r="AA140" s="7">
        <v>1236</v>
      </c>
      <c r="AB140" s="7">
        <v>1759</v>
      </c>
      <c r="AC140" s="7">
        <v>1285</v>
      </c>
      <c r="AE140" s="8">
        <f t="shared" si="20"/>
        <v>14366</v>
      </c>
      <c r="AF140" s="8">
        <f t="shared" si="21"/>
        <v>786</v>
      </c>
      <c r="AG140" s="19">
        <f t="shared" si="18"/>
        <v>628.79999999999995</v>
      </c>
      <c r="AH140" s="19">
        <f t="shared" si="19"/>
        <v>589.5</v>
      </c>
      <c r="AM140">
        <f t="shared" si="22"/>
        <v>0</v>
      </c>
      <c r="AP140">
        <f t="shared" si="23"/>
        <v>0</v>
      </c>
      <c r="AQ140">
        <f t="shared" si="24"/>
        <v>0</v>
      </c>
      <c r="AR140" s="33" t="str">
        <f t="shared" si="25"/>
        <v xml:space="preserve"> </v>
      </c>
      <c r="AS140">
        <f t="shared" si="26"/>
        <v>0</v>
      </c>
      <c r="AT140" s="33" t="str">
        <f t="shared" si="27"/>
        <v xml:space="preserve"> </v>
      </c>
      <c r="AU140" s="33" t="str" cm="1">
        <f t="array" ref="AU140">_xlfn.IFS(AO140=0," ",AT140=20%,20%,AT140=25%,25%,AT140&lt;20%,"MV",AT140=21%,"MV",AT140=22%,"MV",AT140=23%,"MV",AT140=24%,MV)</f>
        <v xml:space="preserve"> </v>
      </c>
    </row>
    <row r="141" spans="1:47">
      <c r="A141" s="3">
        <v>112</v>
      </c>
      <c r="B141" s="1" t="s">
        <v>131</v>
      </c>
      <c r="C141" s="2" t="s">
        <v>367</v>
      </c>
      <c r="D141" s="7">
        <v>2624</v>
      </c>
      <c r="E141" s="7">
        <v>3642</v>
      </c>
      <c r="F141" s="7">
        <v>2060</v>
      </c>
      <c r="G141" s="7">
        <v>2330</v>
      </c>
      <c r="H141" s="7">
        <v>2592</v>
      </c>
      <c r="I141" s="7">
        <v>3018</v>
      </c>
      <c r="J141" s="7">
        <v>3629</v>
      </c>
      <c r="K141" s="7">
        <v>29839</v>
      </c>
      <c r="L141" s="7">
        <v>1335</v>
      </c>
      <c r="M141" s="7">
        <v>1680</v>
      </c>
      <c r="N141" s="7">
        <v>2596</v>
      </c>
      <c r="O141" s="7">
        <v>2975</v>
      </c>
      <c r="P141" s="7">
        <v>2542</v>
      </c>
      <c r="Q141" s="7">
        <v>3214</v>
      </c>
      <c r="R141" s="7">
        <v>1686</v>
      </c>
      <c r="S141" s="7">
        <v>4161</v>
      </c>
      <c r="T141" s="32">
        <v>2362</v>
      </c>
      <c r="U141" s="7">
        <v>2521</v>
      </c>
      <c r="V141" s="7">
        <v>2870</v>
      </c>
      <c r="W141" s="7">
        <v>1970</v>
      </c>
      <c r="X141" s="7">
        <v>2669</v>
      </c>
      <c r="Y141" s="7">
        <v>3592</v>
      </c>
      <c r="Z141" s="7">
        <v>3128</v>
      </c>
      <c r="AA141" s="7">
        <v>3461</v>
      </c>
      <c r="AB141" s="7">
        <v>3128</v>
      </c>
      <c r="AC141" s="7">
        <v>2523</v>
      </c>
      <c r="AE141" s="8">
        <f t="shared" si="20"/>
        <v>29839</v>
      </c>
      <c r="AF141" s="8">
        <f t="shared" si="21"/>
        <v>1335</v>
      </c>
      <c r="AG141" s="19">
        <f t="shared" si="18"/>
        <v>1068</v>
      </c>
      <c r="AH141" s="19">
        <f t="shared" si="19"/>
        <v>1001.25</v>
      </c>
      <c r="AM141">
        <f t="shared" si="22"/>
        <v>0</v>
      </c>
      <c r="AP141">
        <f t="shared" si="23"/>
        <v>0</v>
      </c>
      <c r="AQ141">
        <f t="shared" si="24"/>
        <v>0</v>
      </c>
      <c r="AR141" s="33" t="str">
        <f t="shared" si="25"/>
        <v xml:space="preserve"> </v>
      </c>
      <c r="AS141">
        <f t="shared" si="26"/>
        <v>0</v>
      </c>
      <c r="AT141" s="33" t="str">
        <f t="shared" si="27"/>
        <v xml:space="preserve"> </v>
      </c>
      <c r="AU141" s="33" t="str" cm="1">
        <f t="array" ref="AU141">_xlfn.IFS(AO141=0," ",AT141=20%,20%,AT141=25%,25%,AT141&lt;20%,"MV",AT141=21%,"MV",AT141=22%,"MV",AT141=23%,"MV",AT141=24%,MV)</f>
        <v xml:space="preserve"> </v>
      </c>
    </row>
    <row r="142" spans="1:47">
      <c r="A142" s="3">
        <v>113</v>
      </c>
      <c r="B142" s="1" t="s">
        <v>132</v>
      </c>
      <c r="C142" s="2" t="s">
        <v>367</v>
      </c>
      <c r="D142" s="7">
        <v>2712</v>
      </c>
      <c r="E142" s="7">
        <v>3978</v>
      </c>
      <c r="F142" s="7">
        <v>2177</v>
      </c>
      <c r="G142" s="7">
        <v>2730</v>
      </c>
      <c r="H142" s="7">
        <v>2744</v>
      </c>
      <c r="I142" s="7">
        <v>3479</v>
      </c>
      <c r="J142" s="7">
        <v>3909</v>
      </c>
      <c r="K142" s="7">
        <v>27959</v>
      </c>
      <c r="L142" s="7">
        <v>1416</v>
      </c>
      <c r="M142" s="7">
        <v>2194</v>
      </c>
      <c r="N142" s="7">
        <v>3090</v>
      </c>
      <c r="O142" s="7">
        <v>3429</v>
      </c>
      <c r="P142" s="7">
        <v>2786</v>
      </c>
      <c r="Q142" s="7">
        <v>3461</v>
      </c>
      <c r="R142" s="7">
        <v>2429</v>
      </c>
      <c r="S142" s="7">
        <v>4615</v>
      </c>
      <c r="T142" s="32">
        <v>2724</v>
      </c>
      <c r="U142" s="7">
        <v>3038</v>
      </c>
      <c r="V142" s="7">
        <v>3310</v>
      </c>
      <c r="W142" s="7">
        <v>2638</v>
      </c>
      <c r="X142" s="7">
        <v>3603</v>
      </c>
      <c r="Y142" s="7">
        <v>3652</v>
      </c>
      <c r="Z142" s="7">
        <v>3622</v>
      </c>
      <c r="AA142" s="7">
        <v>3956</v>
      </c>
      <c r="AB142" s="7">
        <v>3606</v>
      </c>
      <c r="AC142" s="7">
        <v>2967</v>
      </c>
      <c r="AE142" s="8">
        <f t="shared" si="20"/>
        <v>27959</v>
      </c>
      <c r="AF142" s="8">
        <f t="shared" si="21"/>
        <v>1416</v>
      </c>
      <c r="AG142" s="19">
        <f t="shared" si="18"/>
        <v>1132.8</v>
      </c>
      <c r="AH142" s="19">
        <f t="shared" si="19"/>
        <v>1062</v>
      </c>
      <c r="AM142">
        <f t="shared" si="22"/>
        <v>0</v>
      </c>
      <c r="AP142">
        <f t="shared" si="23"/>
        <v>0</v>
      </c>
      <c r="AQ142">
        <f t="shared" si="24"/>
        <v>0</v>
      </c>
      <c r="AR142" s="33" t="str">
        <f t="shared" si="25"/>
        <v xml:space="preserve"> </v>
      </c>
      <c r="AS142">
        <f t="shared" si="26"/>
        <v>0</v>
      </c>
      <c r="AT142" s="33" t="str">
        <f t="shared" si="27"/>
        <v xml:space="preserve"> </v>
      </c>
      <c r="AU142" s="33" t="str" cm="1">
        <f t="array" ref="AU142">_xlfn.IFS(AO142=0," ",AT142=20%,20%,AT142=25%,25%,AT142&lt;20%,"MV",AT142=21%,"MV",AT142=22%,"MV",AT142=23%,"MV",AT142=24%,MV)</f>
        <v xml:space="preserve"> </v>
      </c>
    </row>
    <row r="143" spans="1:47">
      <c r="A143" s="3">
        <v>114</v>
      </c>
      <c r="B143" s="1" t="s">
        <v>133</v>
      </c>
      <c r="C143" s="2" t="s">
        <v>367</v>
      </c>
      <c r="D143" s="7">
        <v>2712</v>
      </c>
      <c r="E143" s="7">
        <v>4040</v>
      </c>
      <c r="F143" s="7">
        <v>2177</v>
      </c>
      <c r="G143" s="7">
        <v>2730</v>
      </c>
      <c r="H143" s="7">
        <v>2744</v>
      </c>
      <c r="I143" s="7">
        <v>4006</v>
      </c>
      <c r="J143" s="7">
        <v>3909</v>
      </c>
      <c r="K143" s="7">
        <v>29839</v>
      </c>
      <c r="L143" s="7">
        <v>1416</v>
      </c>
      <c r="M143" s="7">
        <v>2136</v>
      </c>
      <c r="N143" s="7">
        <v>3090</v>
      </c>
      <c r="O143" s="7">
        <v>3947</v>
      </c>
      <c r="P143" s="7">
        <v>2786</v>
      </c>
      <c r="Q143" s="7">
        <v>3461</v>
      </c>
      <c r="R143" s="7">
        <v>2429</v>
      </c>
      <c r="S143" s="7">
        <v>4615</v>
      </c>
      <c r="T143" s="32">
        <v>3135</v>
      </c>
      <c r="U143" s="7">
        <v>3038</v>
      </c>
      <c r="V143" s="7">
        <v>3310</v>
      </c>
      <c r="W143" s="7">
        <v>2638</v>
      </c>
      <c r="X143" s="7">
        <v>3603</v>
      </c>
      <c r="Y143" s="7">
        <v>3652</v>
      </c>
      <c r="Z143" s="7">
        <v>4142</v>
      </c>
      <c r="AA143" s="7">
        <v>3956</v>
      </c>
      <c r="AB143" s="7">
        <v>4149</v>
      </c>
      <c r="AC143" s="7">
        <v>2967</v>
      </c>
      <c r="AE143" s="8">
        <f t="shared" si="20"/>
        <v>29839</v>
      </c>
      <c r="AF143" s="8">
        <f t="shared" si="21"/>
        <v>1416</v>
      </c>
      <c r="AG143" s="19">
        <f t="shared" si="18"/>
        <v>1132.8</v>
      </c>
      <c r="AH143" s="19">
        <f t="shared" si="19"/>
        <v>1062</v>
      </c>
      <c r="AM143">
        <f t="shared" si="22"/>
        <v>0</v>
      </c>
      <c r="AP143">
        <f t="shared" si="23"/>
        <v>0</v>
      </c>
      <c r="AQ143">
        <f t="shared" si="24"/>
        <v>0</v>
      </c>
      <c r="AR143" s="33" t="str">
        <f t="shared" si="25"/>
        <v xml:space="preserve"> </v>
      </c>
      <c r="AS143">
        <f t="shared" si="26"/>
        <v>0</v>
      </c>
      <c r="AT143" s="33" t="str">
        <f t="shared" si="27"/>
        <v xml:space="preserve"> </v>
      </c>
      <c r="AU143" s="33" t="str" cm="1">
        <f t="array" ref="AU143">_xlfn.IFS(AO143=0," ",AT143=20%,20%,AT143=25%,25%,AT143&lt;20%,"MV",AT143=21%,"MV",AT143=22%,"MV",AT143=23%,"MV",AT143=24%,MV)</f>
        <v xml:space="preserve"> </v>
      </c>
    </row>
    <row r="144" spans="1:47">
      <c r="A144" s="3">
        <v>115</v>
      </c>
      <c r="B144" s="1" t="s">
        <v>134</v>
      </c>
      <c r="C144" s="2" t="s">
        <v>367</v>
      </c>
      <c r="D144" s="7">
        <v>2712</v>
      </c>
      <c r="E144" s="7">
        <v>4040</v>
      </c>
      <c r="F144" s="7">
        <v>2177</v>
      </c>
      <c r="G144" s="7">
        <v>5245</v>
      </c>
      <c r="H144" s="7">
        <v>2744</v>
      </c>
      <c r="I144" s="7">
        <v>4309</v>
      </c>
      <c r="J144" s="7">
        <v>5323</v>
      </c>
      <c r="K144" s="7">
        <v>27959</v>
      </c>
      <c r="L144" s="7">
        <v>1416</v>
      </c>
      <c r="M144" s="7">
        <v>1615</v>
      </c>
      <c r="N144" s="7">
        <v>3090</v>
      </c>
      <c r="O144" s="7">
        <v>4246</v>
      </c>
      <c r="P144" s="7">
        <v>5722</v>
      </c>
      <c r="Q144" s="7">
        <v>3461</v>
      </c>
      <c r="R144" s="7">
        <v>2429</v>
      </c>
      <c r="S144" s="7">
        <v>4615</v>
      </c>
      <c r="T144" s="32">
        <v>3373</v>
      </c>
      <c r="U144" s="7">
        <v>3846</v>
      </c>
      <c r="V144" s="7">
        <v>3972</v>
      </c>
      <c r="W144" s="7">
        <v>2372</v>
      </c>
      <c r="X144" s="7">
        <v>3603</v>
      </c>
      <c r="Y144" s="7">
        <v>3872</v>
      </c>
      <c r="Z144" s="7">
        <v>4450</v>
      </c>
      <c r="AA144" s="7">
        <v>5068</v>
      </c>
      <c r="AB144" s="7">
        <v>4465</v>
      </c>
      <c r="AC144" s="7">
        <v>3240</v>
      </c>
      <c r="AE144" s="8">
        <f t="shared" si="20"/>
        <v>27959</v>
      </c>
      <c r="AF144" s="8">
        <f t="shared" si="21"/>
        <v>1416</v>
      </c>
      <c r="AG144" s="19">
        <f t="shared" si="18"/>
        <v>1132.8</v>
      </c>
      <c r="AH144" s="19">
        <f t="shared" si="19"/>
        <v>1062</v>
      </c>
      <c r="AM144">
        <f t="shared" si="22"/>
        <v>0</v>
      </c>
      <c r="AP144">
        <f t="shared" si="23"/>
        <v>0</v>
      </c>
      <c r="AQ144">
        <f t="shared" si="24"/>
        <v>0</v>
      </c>
      <c r="AR144" s="33" t="str">
        <f t="shared" si="25"/>
        <v xml:space="preserve"> </v>
      </c>
      <c r="AS144">
        <f t="shared" si="26"/>
        <v>0</v>
      </c>
      <c r="AT144" s="33" t="str">
        <f t="shared" si="27"/>
        <v xml:space="preserve"> </v>
      </c>
      <c r="AU144" s="33" t="str" cm="1">
        <f t="array" ref="AU144">_xlfn.IFS(AO144=0," ",AT144=20%,20%,AT144=25%,25%,AT144&lt;20%,"MV",AT144=21%,"MV",AT144=22%,"MV",AT144=23%,"MV",AT144=24%,MV)</f>
        <v xml:space="preserve"> </v>
      </c>
    </row>
    <row r="145" spans="1:47">
      <c r="A145" s="3">
        <v>116</v>
      </c>
      <c r="B145" s="1" t="s">
        <v>135</v>
      </c>
      <c r="C145" s="2" t="s">
        <v>367</v>
      </c>
      <c r="D145" s="7">
        <v>2712</v>
      </c>
      <c r="E145" s="7">
        <v>4040</v>
      </c>
      <c r="F145" s="7">
        <v>2177</v>
      </c>
      <c r="G145" s="7">
        <v>2730</v>
      </c>
      <c r="H145" s="7">
        <v>2744</v>
      </c>
      <c r="I145" s="7">
        <v>4191</v>
      </c>
      <c r="J145" s="7">
        <v>3909</v>
      </c>
      <c r="K145" s="7">
        <v>29839</v>
      </c>
      <c r="L145" s="7">
        <v>1416</v>
      </c>
      <c r="M145" s="7">
        <v>1766</v>
      </c>
      <c r="N145" s="7">
        <v>3090</v>
      </c>
      <c r="O145" s="7">
        <v>4128</v>
      </c>
      <c r="P145" s="7">
        <v>2786</v>
      </c>
      <c r="Q145" s="7">
        <v>3461</v>
      </c>
      <c r="R145" s="7">
        <v>2429</v>
      </c>
      <c r="S145" s="7">
        <v>4615</v>
      </c>
      <c r="T145" s="32">
        <v>3278</v>
      </c>
      <c r="U145" s="7">
        <v>2952</v>
      </c>
      <c r="V145" s="7">
        <v>3310</v>
      </c>
      <c r="W145" s="7">
        <v>2293</v>
      </c>
      <c r="X145" s="7">
        <v>3603</v>
      </c>
      <c r="Y145" s="7">
        <v>3652</v>
      </c>
      <c r="Z145" s="7">
        <v>4352</v>
      </c>
      <c r="AA145" s="7">
        <v>3956</v>
      </c>
      <c r="AB145" s="7">
        <v>4341</v>
      </c>
      <c r="AC145" s="7">
        <v>3176</v>
      </c>
      <c r="AE145" s="8">
        <f t="shared" si="20"/>
        <v>29839</v>
      </c>
      <c r="AF145" s="8">
        <f t="shared" si="21"/>
        <v>1416</v>
      </c>
      <c r="AG145" s="19">
        <f t="shared" si="18"/>
        <v>1132.8</v>
      </c>
      <c r="AH145" s="19">
        <f t="shared" si="19"/>
        <v>1062</v>
      </c>
      <c r="AM145">
        <f t="shared" si="22"/>
        <v>0</v>
      </c>
      <c r="AP145">
        <f t="shared" si="23"/>
        <v>0</v>
      </c>
      <c r="AQ145">
        <f t="shared" si="24"/>
        <v>0</v>
      </c>
      <c r="AR145" s="33" t="str">
        <f t="shared" si="25"/>
        <v xml:space="preserve"> </v>
      </c>
      <c r="AS145">
        <f t="shared" si="26"/>
        <v>0</v>
      </c>
      <c r="AT145" s="33" t="str">
        <f t="shared" si="27"/>
        <v xml:space="preserve"> </v>
      </c>
      <c r="AU145" s="33" t="str" cm="1">
        <f t="array" ref="AU145">_xlfn.IFS(AO145=0," ",AT145=20%,20%,AT145=25%,25%,AT145&lt;20%,"MV",AT145=21%,"MV",AT145=22%,"MV",AT145=23%,"MV",AT145=24%,MV)</f>
        <v xml:space="preserve"> </v>
      </c>
    </row>
    <row r="146" spans="1:47">
      <c r="A146" s="3">
        <v>117</v>
      </c>
      <c r="B146" s="1" t="s">
        <v>136</v>
      </c>
      <c r="C146" s="2" t="s">
        <v>367</v>
      </c>
      <c r="D146" s="7">
        <v>2712</v>
      </c>
      <c r="E146" s="7">
        <v>4040</v>
      </c>
      <c r="F146" s="7">
        <v>2177</v>
      </c>
      <c r="G146" s="7">
        <v>2730</v>
      </c>
      <c r="H146" s="7">
        <v>2744</v>
      </c>
      <c r="I146" s="7">
        <v>4050</v>
      </c>
      <c r="J146" s="7">
        <v>4007</v>
      </c>
      <c r="K146" s="7">
        <v>27959</v>
      </c>
      <c r="L146" s="7">
        <v>1416</v>
      </c>
      <c r="M146" s="7">
        <v>1590</v>
      </c>
      <c r="N146" s="7">
        <v>3090</v>
      </c>
      <c r="O146" s="7">
        <v>3991</v>
      </c>
      <c r="P146" s="7">
        <v>2786</v>
      </c>
      <c r="Q146" s="7">
        <v>3461</v>
      </c>
      <c r="R146" s="7">
        <v>2429</v>
      </c>
      <c r="S146" s="7">
        <v>4615</v>
      </c>
      <c r="T146" s="32">
        <v>3170</v>
      </c>
      <c r="U146" s="7">
        <v>2952</v>
      </c>
      <c r="V146" s="7">
        <v>3310</v>
      </c>
      <c r="W146" s="7">
        <v>2293</v>
      </c>
      <c r="X146" s="7">
        <v>3603</v>
      </c>
      <c r="Y146" s="7">
        <v>3652</v>
      </c>
      <c r="Z146" s="7">
        <v>4178</v>
      </c>
      <c r="AA146" s="7">
        <v>3956</v>
      </c>
      <c r="AB146" s="7">
        <v>4195</v>
      </c>
      <c r="AC146" s="7">
        <v>3087</v>
      </c>
      <c r="AE146" s="8">
        <f t="shared" si="20"/>
        <v>27959</v>
      </c>
      <c r="AF146" s="8">
        <f t="shared" si="21"/>
        <v>1416</v>
      </c>
      <c r="AG146" s="19">
        <f t="shared" si="18"/>
        <v>1132.8</v>
      </c>
      <c r="AH146" s="19">
        <f t="shared" si="19"/>
        <v>1062</v>
      </c>
      <c r="AM146">
        <f t="shared" si="22"/>
        <v>0</v>
      </c>
      <c r="AP146">
        <f t="shared" si="23"/>
        <v>0</v>
      </c>
      <c r="AQ146">
        <f t="shared" si="24"/>
        <v>0</v>
      </c>
      <c r="AR146" s="33" t="str">
        <f t="shared" si="25"/>
        <v xml:space="preserve"> </v>
      </c>
      <c r="AS146">
        <f t="shared" si="26"/>
        <v>0</v>
      </c>
      <c r="AT146" s="33" t="str">
        <f t="shared" si="27"/>
        <v xml:space="preserve"> </v>
      </c>
      <c r="AU146" s="33" t="str" cm="1">
        <f t="array" ref="AU146">_xlfn.IFS(AO146=0," ",AT146=20%,20%,AT146=25%,25%,AT146&lt;20%,"MV",AT146=21%,"MV",AT146=22%,"MV",AT146=23%,"MV",AT146=24%,MV)</f>
        <v xml:space="preserve"> </v>
      </c>
    </row>
    <row r="147" spans="1:47">
      <c r="A147" s="3">
        <v>118</v>
      </c>
      <c r="B147" s="1" t="s">
        <v>137</v>
      </c>
      <c r="C147" s="2" t="s">
        <v>367</v>
      </c>
      <c r="D147" s="7">
        <v>3934</v>
      </c>
      <c r="E147" s="7">
        <v>4573</v>
      </c>
      <c r="F147" s="7">
        <v>2060</v>
      </c>
      <c r="G147" s="7">
        <v>3326</v>
      </c>
      <c r="H147" s="7">
        <v>3888</v>
      </c>
      <c r="I147" s="7">
        <v>4529</v>
      </c>
      <c r="J147" s="7">
        <v>5120</v>
      </c>
      <c r="K147" s="7">
        <v>31897</v>
      </c>
      <c r="L147" s="7">
        <v>1929</v>
      </c>
      <c r="M147" s="7">
        <v>1900</v>
      </c>
      <c r="N147" s="7">
        <v>3709</v>
      </c>
      <c r="O147" s="7">
        <v>4460</v>
      </c>
      <c r="P147" s="7">
        <v>3375</v>
      </c>
      <c r="Q147" s="7">
        <v>4326</v>
      </c>
      <c r="R147" s="7">
        <v>2893</v>
      </c>
      <c r="S147" s="7">
        <v>4867</v>
      </c>
      <c r="T147" s="32">
        <v>3543</v>
      </c>
      <c r="U147" s="7">
        <v>3599</v>
      </c>
      <c r="V147" s="7">
        <v>4193</v>
      </c>
      <c r="W147" s="7">
        <v>3555</v>
      </c>
      <c r="X147" s="7">
        <v>3635</v>
      </c>
      <c r="Y147" s="7">
        <v>4870</v>
      </c>
      <c r="Z147" s="7">
        <v>4698</v>
      </c>
      <c r="AA147" s="7">
        <v>5315</v>
      </c>
      <c r="AB147" s="7">
        <v>4691</v>
      </c>
      <c r="AC147" s="7">
        <v>3706</v>
      </c>
      <c r="AE147" s="8">
        <f t="shared" si="20"/>
        <v>31897</v>
      </c>
      <c r="AF147" s="8">
        <f t="shared" si="21"/>
        <v>1900</v>
      </c>
      <c r="AG147" s="19">
        <f t="shared" si="18"/>
        <v>1520</v>
      </c>
      <c r="AH147" s="19">
        <f t="shared" si="19"/>
        <v>1425</v>
      </c>
      <c r="AM147">
        <f t="shared" si="22"/>
        <v>0</v>
      </c>
      <c r="AP147">
        <f t="shared" si="23"/>
        <v>0</v>
      </c>
      <c r="AQ147">
        <f t="shared" si="24"/>
        <v>0</v>
      </c>
      <c r="AR147" s="33" t="str">
        <f t="shared" si="25"/>
        <v xml:space="preserve"> </v>
      </c>
      <c r="AS147">
        <f t="shared" si="26"/>
        <v>0</v>
      </c>
      <c r="AT147" s="33" t="str">
        <f t="shared" si="27"/>
        <v xml:space="preserve"> </v>
      </c>
      <c r="AU147" s="33" t="str" cm="1">
        <f t="array" ref="AU147">_xlfn.IFS(AO147=0," ",AT147=20%,20%,AT147=25%,25%,AT147&lt;20%,"MV",AT147=21%,"MV",AT147=22%,"MV",AT147=23%,"MV",AT147=24%,MV)</f>
        <v xml:space="preserve"> </v>
      </c>
    </row>
    <row r="148" spans="1:47">
      <c r="A148" s="3">
        <v>119</v>
      </c>
      <c r="B148" s="1" t="s">
        <v>138</v>
      </c>
      <c r="C148" s="2" t="s">
        <v>367</v>
      </c>
      <c r="D148" s="7">
        <v>4067</v>
      </c>
      <c r="E148" s="7">
        <v>4683</v>
      </c>
      <c r="F148" s="7">
        <v>2177</v>
      </c>
      <c r="G148" s="7">
        <v>3926</v>
      </c>
      <c r="H148" s="7">
        <v>4117</v>
      </c>
      <c r="I148" s="7">
        <v>4738</v>
      </c>
      <c r="J148" s="7">
        <v>5501</v>
      </c>
      <c r="K148" s="7">
        <v>29888</v>
      </c>
      <c r="L148" s="7">
        <v>1929</v>
      </c>
      <c r="M148" s="7">
        <v>2874</v>
      </c>
      <c r="N148" s="7">
        <v>4450</v>
      </c>
      <c r="O148" s="7">
        <v>4667</v>
      </c>
      <c r="P148" s="7">
        <v>4291</v>
      </c>
      <c r="Q148" s="7">
        <v>4573</v>
      </c>
      <c r="R148" s="7">
        <v>2893</v>
      </c>
      <c r="S148" s="7">
        <v>5244</v>
      </c>
      <c r="T148" s="32">
        <v>3708</v>
      </c>
      <c r="U148" s="7">
        <v>4032</v>
      </c>
      <c r="V148" s="7">
        <v>4854</v>
      </c>
      <c r="W148" s="7">
        <v>3401</v>
      </c>
      <c r="X148" s="7">
        <v>4082</v>
      </c>
      <c r="Y148" s="7">
        <v>4961</v>
      </c>
      <c r="Z148" s="7">
        <v>4920</v>
      </c>
      <c r="AA148" s="7">
        <v>6304</v>
      </c>
      <c r="AB148" s="7">
        <v>4908</v>
      </c>
      <c r="AC148" s="7">
        <v>4126</v>
      </c>
      <c r="AE148" s="8">
        <f t="shared" si="20"/>
        <v>29888</v>
      </c>
      <c r="AF148" s="8">
        <f t="shared" si="21"/>
        <v>1929</v>
      </c>
      <c r="AG148" s="19">
        <f t="shared" si="18"/>
        <v>1543.2</v>
      </c>
      <c r="AH148" s="19">
        <f t="shared" si="19"/>
        <v>1446.75</v>
      </c>
      <c r="AK148">
        <v>20</v>
      </c>
      <c r="AL148" s="24">
        <v>20</v>
      </c>
      <c r="AM148">
        <f t="shared" si="22"/>
        <v>0</v>
      </c>
      <c r="AO148" s="28">
        <v>1446.75</v>
      </c>
      <c r="AP148">
        <f t="shared" si="23"/>
        <v>3708</v>
      </c>
      <c r="AQ148">
        <f t="shared" si="24"/>
        <v>2261.25</v>
      </c>
      <c r="AR148" s="33">
        <f t="shared" si="25"/>
        <v>0.60983009708737868</v>
      </c>
      <c r="AS148">
        <f t="shared" si="26"/>
        <v>28935</v>
      </c>
      <c r="AT148" s="33">
        <f t="shared" si="27"/>
        <v>0.25</v>
      </c>
      <c r="AU148" s="33" cm="1">
        <f t="array" ref="AU148">_xlfn.IFS(AO148=0," ",AT148=20%,20%,AT148=25%,25%,AT148&lt;20%,"MV",AT148=21%,"MV",AT148=22%,"MV",AT148=23%,"MV",AT148=24%,MV)</f>
        <v>0.25</v>
      </c>
    </row>
    <row r="149" spans="1:47">
      <c r="A149" s="3">
        <v>120</v>
      </c>
      <c r="B149" s="1" t="s">
        <v>139</v>
      </c>
      <c r="C149" s="2" t="s">
        <v>367</v>
      </c>
      <c r="D149" s="7">
        <v>4067</v>
      </c>
      <c r="E149" s="7">
        <v>4683</v>
      </c>
      <c r="F149" s="7">
        <v>2177</v>
      </c>
      <c r="G149" s="7">
        <v>3926</v>
      </c>
      <c r="H149" s="7">
        <v>4117</v>
      </c>
      <c r="I149" s="7">
        <v>5047</v>
      </c>
      <c r="J149" s="7">
        <v>5501</v>
      </c>
      <c r="K149" s="7">
        <v>31897</v>
      </c>
      <c r="L149" s="7">
        <v>1929</v>
      </c>
      <c r="M149" s="7">
        <v>2876</v>
      </c>
      <c r="N149" s="7">
        <v>4450</v>
      </c>
      <c r="O149" s="7">
        <v>4971</v>
      </c>
      <c r="P149" s="7">
        <v>4291</v>
      </c>
      <c r="Q149" s="7">
        <v>4573</v>
      </c>
      <c r="R149" s="7">
        <v>2893</v>
      </c>
      <c r="S149" s="7">
        <v>5244</v>
      </c>
      <c r="T149" s="32">
        <v>3948</v>
      </c>
      <c r="U149" s="7">
        <v>4032</v>
      </c>
      <c r="V149" s="7">
        <v>4854</v>
      </c>
      <c r="W149" s="7">
        <v>3401</v>
      </c>
      <c r="X149" s="7">
        <v>4082</v>
      </c>
      <c r="Y149" s="7">
        <v>4961</v>
      </c>
      <c r="Z149" s="7">
        <v>5217</v>
      </c>
      <c r="AA149" s="7">
        <v>6304</v>
      </c>
      <c r="AB149" s="7">
        <v>5228</v>
      </c>
      <c r="AC149" s="7">
        <v>4161</v>
      </c>
      <c r="AE149" s="8">
        <f t="shared" si="20"/>
        <v>31897</v>
      </c>
      <c r="AF149" s="8">
        <f t="shared" si="21"/>
        <v>1929</v>
      </c>
      <c r="AG149" s="19">
        <f t="shared" si="18"/>
        <v>1543.2</v>
      </c>
      <c r="AH149" s="19">
        <f t="shared" si="19"/>
        <v>1446.75</v>
      </c>
      <c r="AK149">
        <v>30</v>
      </c>
      <c r="AL149" s="24">
        <v>30</v>
      </c>
      <c r="AM149">
        <f t="shared" si="22"/>
        <v>0</v>
      </c>
      <c r="AO149" s="28">
        <v>1446.75</v>
      </c>
      <c r="AP149">
        <f t="shared" si="23"/>
        <v>3948</v>
      </c>
      <c r="AQ149">
        <f t="shared" si="24"/>
        <v>2501.25</v>
      </c>
      <c r="AR149" s="33">
        <f t="shared" si="25"/>
        <v>0.63354863221884494</v>
      </c>
      <c r="AS149">
        <f t="shared" si="26"/>
        <v>43402.5</v>
      </c>
      <c r="AT149" s="33">
        <f t="shared" si="27"/>
        <v>0.25</v>
      </c>
      <c r="AU149" s="33" cm="1">
        <f t="array" ref="AU149">_xlfn.IFS(AO149=0," ",AT149=20%,20%,AT149=25%,25%,AT149&lt;20%,"MV",AT149=21%,"MV",AT149=22%,"MV",AT149=23%,"MV",AT149=24%,MV)</f>
        <v>0.25</v>
      </c>
    </row>
    <row r="150" spans="1:47">
      <c r="A150" s="3">
        <v>121</v>
      </c>
      <c r="B150" s="1" t="s">
        <v>140</v>
      </c>
      <c r="C150" s="2" t="s">
        <v>367</v>
      </c>
      <c r="D150" s="7">
        <v>4666</v>
      </c>
      <c r="E150" s="7">
        <v>5021</v>
      </c>
      <c r="F150" s="7">
        <v>2177</v>
      </c>
      <c r="G150" s="7">
        <v>3926</v>
      </c>
      <c r="H150" s="7">
        <v>4722</v>
      </c>
      <c r="I150" s="7">
        <v>5782</v>
      </c>
      <c r="J150" s="7">
        <v>6250</v>
      </c>
      <c r="K150" s="7">
        <v>29888</v>
      </c>
      <c r="L150" s="7">
        <v>1929</v>
      </c>
      <c r="M150" s="7">
        <v>1589</v>
      </c>
      <c r="N150" s="7">
        <v>4450</v>
      </c>
      <c r="O150" s="7">
        <v>5693</v>
      </c>
      <c r="P150" s="7">
        <v>4291</v>
      </c>
      <c r="Q150" s="7">
        <v>4945</v>
      </c>
      <c r="R150" s="7">
        <v>2893</v>
      </c>
      <c r="S150" s="7">
        <v>5266</v>
      </c>
      <c r="T150" s="32">
        <v>4524</v>
      </c>
      <c r="U150" s="7">
        <v>4248</v>
      </c>
      <c r="V150" s="7">
        <v>5076</v>
      </c>
      <c r="W150" s="7">
        <v>3713</v>
      </c>
      <c r="X150" s="7">
        <v>4082</v>
      </c>
      <c r="Y150" s="7">
        <v>5166</v>
      </c>
      <c r="Z150" s="7">
        <v>6008</v>
      </c>
      <c r="AA150" s="7">
        <v>7046</v>
      </c>
      <c r="AB150" s="7">
        <v>5989</v>
      </c>
      <c r="AC150" s="7">
        <v>4550</v>
      </c>
      <c r="AE150" s="8">
        <f t="shared" si="20"/>
        <v>29888</v>
      </c>
      <c r="AF150" s="8">
        <f t="shared" si="21"/>
        <v>1589</v>
      </c>
      <c r="AG150" s="19">
        <f t="shared" si="18"/>
        <v>1271.2</v>
      </c>
      <c r="AH150" s="19">
        <f t="shared" si="19"/>
        <v>1191.75</v>
      </c>
      <c r="AM150">
        <f t="shared" si="22"/>
        <v>0</v>
      </c>
      <c r="AP150">
        <f t="shared" si="23"/>
        <v>0</v>
      </c>
      <c r="AQ150">
        <f t="shared" si="24"/>
        <v>0</v>
      </c>
      <c r="AR150" s="33" t="str">
        <f t="shared" si="25"/>
        <v xml:space="preserve"> </v>
      </c>
      <c r="AS150">
        <f t="shared" si="26"/>
        <v>0</v>
      </c>
      <c r="AT150" s="33" t="str">
        <f t="shared" si="27"/>
        <v xml:space="preserve"> </v>
      </c>
      <c r="AU150" s="33" t="str" cm="1">
        <f t="array" ref="AU150">_xlfn.IFS(AO150=0," ",AT150=20%,20%,AT150=25%,25%,AT150&lt;20%,"MV",AT150=21%,"MV",AT150=22%,"MV",AT150=23%,"MV",AT150=24%,MV)</f>
        <v xml:space="preserve"> </v>
      </c>
    </row>
    <row r="151" spans="1:47">
      <c r="A151" s="3">
        <v>122</v>
      </c>
      <c r="B151" s="1" t="s">
        <v>141</v>
      </c>
      <c r="C151" s="2" t="s">
        <v>367</v>
      </c>
      <c r="D151" s="7">
        <v>4117</v>
      </c>
      <c r="E151" s="7">
        <v>4971</v>
      </c>
      <c r="F151" s="7">
        <v>2177</v>
      </c>
      <c r="G151" s="7">
        <v>3687</v>
      </c>
      <c r="H151" s="7">
        <v>4067</v>
      </c>
      <c r="I151" s="7">
        <v>5097</v>
      </c>
      <c r="J151" s="7">
        <v>5501</v>
      </c>
      <c r="K151" s="7">
        <v>31897</v>
      </c>
      <c r="L151" s="7">
        <v>1929</v>
      </c>
      <c r="M151" s="7">
        <v>2463</v>
      </c>
      <c r="N151" s="7">
        <v>4450</v>
      </c>
      <c r="O151" s="7">
        <v>5020</v>
      </c>
      <c r="P151" s="7">
        <v>4291</v>
      </c>
      <c r="Q151" s="7">
        <v>4573</v>
      </c>
      <c r="R151" s="7">
        <v>2893</v>
      </c>
      <c r="S151" s="7">
        <v>5244</v>
      </c>
      <c r="T151" s="32">
        <v>3989</v>
      </c>
      <c r="U151" s="7">
        <v>4032</v>
      </c>
      <c r="V151" s="7">
        <v>4854</v>
      </c>
      <c r="W151" s="7">
        <v>3593</v>
      </c>
      <c r="X151" s="7">
        <v>4082</v>
      </c>
      <c r="Y151" s="7">
        <v>4961</v>
      </c>
      <c r="Z151" s="7">
        <v>5266</v>
      </c>
      <c r="AA151" s="7">
        <v>6304</v>
      </c>
      <c r="AB151" s="7">
        <v>5279</v>
      </c>
      <c r="AC151" s="7">
        <v>4417</v>
      </c>
      <c r="AE151" s="8">
        <f t="shared" si="20"/>
        <v>31897</v>
      </c>
      <c r="AF151" s="8">
        <f t="shared" si="21"/>
        <v>1929</v>
      </c>
      <c r="AG151" s="19">
        <f t="shared" si="18"/>
        <v>1543.2</v>
      </c>
      <c r="AH151" s="19">
        <f t="shared" si="19"/>
        <v>1446.75</v>
      </c>
      <c r="AM151">
        <f t="shared" si="22"/>
        <v>0</v>
      </c>
      <c r="AP151">
        <f t="shared" si="23"/>
        <v>0</v>
      </c>
      <c r="AQ151">
        <f t="shared" si="24"/>
        <v>0</v>
      </c>
      <c r="AR151" s="33" t="str">
        <f t="shared" si="25"/>
        <v xml:space="preserve"> </v>
      </c>
      <c r="AS151">
        <f t="shared" si="26"/>
        <v>0</v>
      </c>
      <c r="AT151" s="33" t="str">
        <f t="shared" si="27"/>
        <v xml:space="preserve"> </v>
      </c>
      <c r="AU151" s="33" t="str" cm="1">
        <f t="array" ref="AU151">_xlfn.IFS(AO151=0," ",AT151=20%,20%,AT151=25%,25%,AT151&lt;20%,"MV",AT151=21%,"MV",AT151=22%,"MV",AT151=23%,"MV",AT151=24%,MV)</f>
        <v xml:space="preserve"> </v>
      </c>
    </row>
    <row r="152" spans="1:47">
      <c r="A152" s="3">
        <v>123</v>
      </c>
      <c r="B152" s="1" t="s">
        <v>142</v>
      </c>
      <c r="C152" s="2" t="s">
        <v>367</v>
      </c>
      <c r="D152" s="7">
        <v>4117</v>
      </c>
      <c r="E152" s="7">
        <v>7002</v>
      </c>
      <c r="F152" s="7">
        <v>2177</v>
      </c>
      <c r="G152" s="7">
        <v>3926</v>
      </c>
      <c r="H152" s="7">
        <v>4067</v>
      </c>
      <c r="I152" s="7">
        <v>5097</v>
      </c>
      <c r="J152" s="7">
        <v>5501</v>
      </c>
      <c r="K152" s="7">
        <v>29888</v>
      </c>
      <c r="L152" s="7">
        <v>1929</v>
      </c>
      <c r="M152" s="7">
        <v>2717</v>
      </c>
      <c r="N152" s="7">
        <v>4450</v>
      </c>
      <c r="O152" s="7">
        <v>5020</v>
      </c>
      <c r="P152" s="7">
        <v>4291</v>
      </c>
      <c r="Q152" s="7">
        <v>4573</v>
      </c>
      <c r="R152" s="7">
        <v>2893</v>
      </c>
      <c r="S152" s="7">
        <v>5244</v>
      </c>
      <c r="T152" s="32">
        <v>3989</v>
      </c>
      <c r="U152" s="7">
        <v>3926</v>
      </c>
      <c r="V152" s="7">
        <v>4854</v>
      </c>
      <c r="W152" s="7">
        <v>3536</v>
      </c>
      <c r="X152" s="7">
        <v>4082</v>
      </c>
      <c r="Y152" s="7">
        <v>4961</v>
      </c>
      <c r="Z152" s="7">
        <v>5291</v>
      </c>
      <c r="AA152" s="7">
        <v>6304</v>
      </c>
      <c r="AB152" s="7">
        <v>5279</v>
      </c>
      <c r="AC152" s="7">
        <v>4416</v>
      </c>
      <c r="AE152" s="8">
        <f t="shared" si="20"/>
        <v>29888</v>
      </c>
      <c r="AF152" s="8">
        <f t="shared" si="21"/>
        <v>1929</v>
      </c>
      <c r="AG152" s="19">
        <f t="shared" si="18"/>
        <v>1543.2</v>
      </c>
      <c r="AH152" s="19">
        <f t="shared" si="19"/>
        <v>1446.75</v>
      </c>
      <c r="AM152">
        <f t="shared" si="22"/>
        <v>0</v>
      </c>
      <c r="AP152">
        <f t="shared" si="23"/>
        <v>0</v>
      </c>
      <c r="AQ152">
        <f t="shared" si="24"/>
        <v>0</v>
      </c>
      <c r="AR152" s="33" t="str">
        <f t="shared" si="25"/>
        <v xml:space="preserve"> </v>
      </c>
      <c r="AS152">
        <f t="shared" si="26"/>
        <v>0</v>
      </c>
      <c r="AT152" s="33" t="str">
        <f t="shared" si="27"/>
        <v xml:space="preserve"> </v>
      </c>
      <c r="AU152" s="33" t="str" cm="1">
        <f t="array" ref="AU152">_xlfn.IFS(AO152=0," ",AT152=20%,20%,AT152=25%,25%,AT152&lt;20%,"MV",AT152=21%,"MV",AT152=22%,"MV",AT152=23%,"MV",AT152=24%,MV)</f>
        <v xml:space="preserve"> </v>
      </c>
    </row>
    <row r="153" spans="1:47">
      <c r="A153" s="3">
        <v>124</v>
      </c>
      <c r="B153" s="1" t="s">
        <v>143</v>
      </c>
      <c r="C153" s="2" t="s">
        <v>367</v>
      </c>
      <c r="D153" s="7">
        <v>5495</v>
      </c>
      <c r="E153" s="7">
        <v>7136</v>
      </c>
      <c r="F153" s="7">
        <v>3988</v>
      </c>
      <c r="G153" s="7">
        <v>4061</v>
      </c>
      <c r="H153" s="7">
        <v>5430</v>
      </c>
      <c r="I153" s="7">
        <v>6386</v>
      </c>
      <c r="J153" s="7">
        <v>8770</v>
      </c>
      <c r="K153" s="7">
        <v>33955</v>
      </c>
      <c r="L153" s="7">
        <v>1929</v>
      </c>
      <c r="M153" s="7">
        <v>4613</v>
      </c>
      <c r="N153" s="7">
        <v>6551</v>
      </c>
      <c r="O153" s="7">
        <v>6290</v>
      </c>
      <c r="P153" s="7">
        <v>4291</v>
      </c>
      <c r="Q153" s="7">
        <v>6551</v>
      </c>
      <c r="R153" s="7">
        <v>3263</v>
      </c>
      <c r="S153" s="7">
        <v>8068</v>
      </c>
      <c r="T153" s="32">
        <v>4997</v>
      </c>
      <c r="U153" s="7">
        <v>4393</v>
      </c>
      <c r="V153" s="7">
        <v>7668</v>
      </c>
      <c r="W153" s="7">
        <v>5126</v>
      </c>
      <c r="X153" s="7">
        <v>5798</v>
      </c>
      <c r="Y153" s="7">
        <v>6991</v>
      </c>
      <c r="Z153" s="7">
        <v>6626</v>
      </c>
      <c r="AA153" s="7">
        <v>11002</v>
      </c>
      <c r="AB153" s="7">
        <v>6616</v>
      </c>
      <c r="AC153" s="7">
        <v>4278</v>
      </c>
      <c r="AE153" s="8">
        <f t="shared" si="20"/>
        <v>33955</v>
      </c>
      <c r="AF153" s="8">
        <f t="shared" si="21"/>
        <v>1929</v>
      </c>
      <c r="AG153" s="19">
        <f t="shared" si="18"/>
        <v>1543.2</v>
      </c>
      <c r="AH153" s="19">
        <f t="shared" si="19"/>
        <v>1446.75</v>
      </c>
      <c r="AK153">
        <v>40</v>
      </c>
      <c r="AL153" s="24">
        <v>40</v>
      </c>
      <c r="AM153">
        <f t="shared" si="22"/>
        <v>0</v>
      </c>
      <c r="AO153" s="28">
        <v>1446.75</v>
      </c>
      <c r="AP153">
        <f t="shared" si="23"/>
        <v>4997</v>
      </c>
      <c r="AQ153">
        <f t="shared" si="24"/>
        <v>3550.25</v>
      </c>
      <c r="AR153" s="33">
        <f t="shared" si="25"/>
        <v>0.71047628577146282</v>
      </c>
      <c r="AS153">
        <f t="shared" si="26"/>
        <v>57870</v>
      </c>
      <c r="AT153" s="33">
        <f t="shared" si="27"/>
        <v>0.25</v>
      </c>
      <c r="AU153" s="33" cm="1">
        <f t="array" ref="AU153">_xlfn.IFS(AO153=0," ",AT153=20%,20%,AT153=25%,25%,AT153&lt;20%,"MV",AT153=21%,"MV",AT153=22%,"MV",AT153=23%,"MV",AT153=24%,MV)</f>
        <v>0.25</v>
      </c>
    </row>
    <row r="154" spans="1:47">
      <c r="A154" s="3">
        <v>125</v>
      </c>
      <c r="B154" s="1" t="s">
        <v>144</v>
      </c>
      <c r="C154" s="2" t="s">
        <v>367</v>
      </c>
      <c r="D154" s="7">
        <v>5681</v>
      </c>
      <c r="E154" s="7">
        <v>8609</v>
      </c>
      <c r="F154" s="7">
        <v>4320</v>
      </c>
      <c r="G154" s="7">
        <v>6203</v>
      </c>
      <c r="H154" s="7">
        <v>5749</v>
      </c>
      <c r="I154" s="7">
        <v>7004</v>
      </c>
      <c r="J154" s="7">
        <v>9561</v>
      </c>
      <c r="K154" s="7">
        <v>31817</v>
      </c>
      <c r="L154" s="7">
        <v>3055</v>
      </c>
      <c r="M154" s="7">
        <v>3522</v>
      </c>
      <c r="N154" s="7">
        <v>7293</v>
      </c>
      <c r="O154" s="7">
        <v>6900</v>
      </c>
      <c r="P154" s="7">
        <v>6467</v>
      </c>
      <c r="Q154" s="7">
        <v>7417</v>
      </c>
      <c r="R154" s="7">
        <v>3925</v>
      </c>
      <c r="S154" s="7">
        <v>9834</v>
      </c>
      <c r="T154" s="32">
        <v>5483</v>
      </c>
      <c r="U154" s="7">
        <v>5769</v>
      </c>
      <c r="V154" s="7">
        <v>9377</v>
      </c>
      <c r="W154" s="7">
        <v>5594</v>
      </c>
      <c r="X154" s="7">
        <v>6578</v>
      </c>
      <c r="Y154" s="7">
        <v>7117</v>
      </c>
      <c r="Z154" s="7">
        <v>7244</v>
      </c>
      <c r="AA154" s="7">
        <v>13104</v>
      </c>
      <c r="AB154" s="7">
        <v>7256</v>
      </c>
      <c r="AC154" s="7">
        <v>7153</v>
      </c>
      <c r="AE154" s="8">
        <f t="shared" si="20"/>
        <v>31817</v>
      </c>
      <c r="AF154" s="8">
        <f t="shared" si="21"/>
        <v>3055</v>
      </c>
      <c r="AG154" s="19">
        <f t="shared" si="18"/>
        <v>2444</v>
      </c>
      <c r="AH154" s="19">
        <f t="shared" si="19"/>
        <v>2291.25</v>
      </c>
      <c r="AM154">
        <f t="shared" si="22"/>
        <v>0</v>
      </c>
      <c r="AP154">
        <f t="shared" si="23"/>
        <v>0</v>
      </c>
      <c r="AQ154">
        <f t="shared" si="24"/>
        <v>0</v>
      </c>
      <c r="AR154" s="33" t="str">
        <f t="shared" si="25"/>
        <v xml:space="preserve"> </v>
      </c>
      <c r="AS154">
        <f t="shared" si="26"/>
        <v>0</v>
      </c>
      <c r="AT154" s="33" t="str">
        <f t="shared" si="27"/>
        <v xml:space="preserve"> </v>
      </c>
      <c r="AU154" s="33" t="str" cm="1">
        <f t="array" ref="AU154">_xlfn.IFS(AO154=0," ",AT154=20%,20%,AT154=25%,25%,AT154&lt;20%,"MV",AT154=21%,"MV",AT154=22%,"MV",AT154=23%,"MV",AT154=24%,MV)</f>
        <v xml:space="preserve"> </v>
      </c>
    </row>
    <row r="155" spans="1:47">
      <c r="A155" s="3">
        <v>126</v>
      </c>
      <c r="B155" s="1" t="s">
        <v>145</v>
      </c>
      <c r="C155" s="2" t="s">
        <v>367</v>
      </c>
      <c r="D155" s="7">
        <v>5681</v>
      </c>
      <c r="E155" s="7">
        <v>8609</v>
      </c>
      <c r="F155" s="7">
        <v>4320</v>
      </c>
      <c r="G155" s="7">
        <v>7296</v>
      </c>
      <c r="H155" s="7">
        <v>5749</v>
      </c>
      <c r="I155" s="7">
        <v>7977</v>
      </c>
      <c r="J155" s="7">
        <v>9561</v>
      </c>
      <c r="K155" s="7">
        <v>33955</v>
      </c>
      <c r="L155" s="7">
        <v>3568</v>
      </c>
      <c r="M155" s="7">
        <v>3522</v>
      </c>
      <c r="N155" s="7">
        <v>7293</v>
      </c>
      <c r="O155" s="7">
        <v>7859</v>
      </c>
      <c r="P155" s="7">
        <v>7462</v>
      </c>
      <c r="Q155" s="7">
        <v>7417</v>
      </c>
      <c r="R155" s="7">
        <v>3925</v>
      </c>
      <c r="S155" s="7">
        <v>9834</v>
      </c>
      <c r="T155" s="32">
        <v>6243</v>
      </c>
      <c r="U155" s="7">
        <v>6376</v>
      </c>
      <c r="V155" s="7">
        <v>9377</v>
      </c>
      <c r="W155" s="7">
        <v>5598</v>
      </c>
      <c r="X155" s="7">
        <v>6578</v>
      </c>
      <c r="Y155" s="7">
        <v>7117</v>
      </c>
      <c r="Z155" s="7">
        <v>8245</v>
      </c>
      <c r="AA155" s="7">
        <v>13104</v>
      </c>
      <c r="AB155" s="7">
        <v>8265</v>
      </c>
      <c r="AC155" s="7">
        <v>7742</v>
      </c>
      <c r="AE155" s="8">
        <f t="shared" si="20"/>
        <v>33955</v>
      </c>
      <c r="AF155" s="8">
        <f t="shared" si="21"/>
        <v>3522</v>
      </c>
      <c r="AG155" s="19">
        <f t="shared" si="18"/>
        <v>2817.6</v>
      </c>
      <c r="AH155" s="19">
        <f t="shared" si="19"/>
        <v>2641.5</v>
      </c>
      <c r="AM155">
        <f t="shared" si="22"/>
        <v>0</v>
      </c>
      <c r="AP155">
        <f t="shared" si="23"/>
        <v>0</v>
      </c>
      <c r="AQ155">
        <f t="shared" si="24"/>
        <v>0</v>
      </c>
      <c r="AR155" s="33" t="str">
        <f t="shared" si="25"/>
        <v xml:space="preserve"> </v>
      </c>
      <c r="AS155">
        <f t="shared" si="26"/>
        <v>0</v>
      </c>
      <c r="AT155" s="33" t="str">
        <f t="shared" si="27"/>
        <v xml:space="preserve"> </v>
      </c>
      <c r="AU155" s="33" t="str" cm="1">
        <f t="array" ref="AU155">_xlfn.IFS(AO155=0," ",AT155=20%,20%,AT155=25%,25%,AT155&lt;20%,"MV",AT155=21%,"MV",AT155=22%,"MV",AT155=23%,"MV",AT155=24%,MV)</f>
        <v xml:space="preserve"> </v>
      </c>
    </row>
    <row r="156" spans="1:47">
      <c r="A156" s="3">
        <v>127</v>
      </c>
      <c r="B156" s="1" t="s">
        <v>146</v>
      </c>
      <c r="C156" s="2" t="s">
        <v>367</v>
      </c>
      <c r="D156" s="7">
        <v>6299</v>
      </c>
      <c r="E156" s="7">
        <v>8609</v>
      </c>
      <c r="F156" s="7">
        <v>4320</v>
      </c>
      <c r="G156" s="7">
        <v>7296</v>
      </c>
      <c r="H156" s="7">
        <v>6374</v>
      </c>
      <c r="I156" s="7">
        <v>9056</v>
      </c>
      <c r="J156" s="7">
        <v>11988</v>
      </c>
      <c r="K156" s="7">
        <v>31817</v>
      </c>
      <c r="L156" s="7">
        <v>2331</v>
      </c>
      <c r="M156" s="7">
        <v>2717</v>
      </c>
      <c r="N156" s="7">
        <v>7293</v>
      </c>
      <c r="O156" s="7">
        <v>8919</v>
      </c>
      <c r="P156" s="7">
        <v>7450</v>
      </c>
      <c r="Q156" s="7">
        <v>7788</v>
      </c>
      <c r="R156" s="7">
        <v>3925</v>
      </c>
      <c r="S156" s="7">
        <v>13239</v>
      </c>
      <c r="T156" s="32">
        <v>7086</v>
      </c>
      <c r="U156" s="7">
        <v>6376</v>
      </c>
      <c r="V156" s="7">
        <v>13239</v>
      </c>
      <c r="W156" s="7">
        <v>5607</v>
      </c>
      <c r="X156" s="7">
        <v>6578</v>
      </c>
      <c r="Y156" s="7">
        <v>7691</v>
      </c>
      <c r="Z156" s="7">
        <v>9358</v>
      </c>
      <c r="AA156" s="7">
        <v>13598</v>
      </c>
      <c r="AB156" s="7">
        <v>9382</v>
      </c>
      <c r="AC156" s="7">
        <v>8035</v>
      </c>
      <c r="AE156" s="8">
        <f t="shared" si="20"/>
        <v>31817</v>
      </c>
      <c r="AF156" s="8">
        <f t="shared" si="21"/>
        <v>2331</v>
      </c>
      <c r="AG156" s="19">
        <f t="shared" si="18"/>
        <v>1864.8</v>
      </c>
      <c r="AH156" s="19">
        <f t="shared" si="19"/>
        <v>1748.25</v>
      </c>
      <c r="AM156">
        <f t="shared" si="22"/>
        <v>0</v>
      </c>
      <c r="AP156">
        <f t="shared" si="23"/>
        <v>0</v>
      </c>
      <c r="AQ156">
        <f t="shared" si="24"/>
        <v>0</v>
      </c>
      <c r="AR156" s="33" t="str">
        <f t="shared" si="25"/>
        <v xml:space="preserve"> </v>
      </c>
      <c r="AS156">
        <f t="shared" si="26"/>
        <v>0</v>
      </c>
      <c r="AT156" s="33" t="str">
        <f t="shared" si="27"/>
        <v xml:space="preserve"> </v>
      </c>
      <c r="AU156" s="33" t="str" cm="1">
        <f t="array" ref="AU156">_xlfn.IFS(AO156=0," ",AT156=20%,20%,AT156=25%,25%,AT156&lt;20%,"MV",AT156=21%,"MV",AT156=22%,"MV",AT156=23%,"MV",AT156=24%,MV)</f>
        <v xml:space="preserve"> </v>
      </c>
    </row>
    <row r="157" spans="1:47">
      <c r="A157" s="3">
        <v>128</v>
      </c>
      <c r="B157" s="1" t="s">
        <v>147</v>
      </c>
      <c r="C157" s="2" t="s">
        <v>367</v>
      </c>
      <c r="D157" s="7">
        <v>5749</v>
      </c>
      <c r="E157" s="7">
        <v>9326</v>
      </c>
      <c r="F157" s="7">
        <v>4320</v>
      </c>
      <c r="G157" s="7">
        <v>7296</v>
      </c>
      <c r="H157" s="7">
        <v>5681</v>
      </c>
      <c r="I157" s="7">
        <v>8213</v>
      </c>
      <c r="J157" s="7">
        <v>9561</v>
      </c>
      <c r="K157" s="7">
        <v>33955</v>
      </c>
      <c r="L157" s="7">
        <v>3568</v>
      </c>
      <c r="M157" s="7">
        <v>3018</v>
      </c>
      <c r="N157" s="7">
        <v>7293</v>
      </c>
      <c r="O157" s="7">
        <v>8091</v>
      </c>
      <c r="P157" s="7">
        <v>6839</v>
      </c>
      <c r="Q157" s="7">
        <v>7417</v>
      </c>
      <c r="R157" s="7">
        <v>3925</v>
      </c>
      <c r="S157" s="7">
        <v>9834</v>
      </c>
      <c r="T157" s="32">
        <v>6428</v>
      </c>
      <c r="U157" s="7">
        <v>8195</v>
      </c>
      <c r="V157" s="7">
        <v>9377</v>
      </c>
      <c r="W157" s="7">
        <v>5452</v>
      </c>
      <c r="X157" s="7">
        <v>6578</v>
      </c>
      <c r="Y157" s="7">
        <v>7117</v>
      </c>
      <c r="Z157" s="7">
        <v>8480</v>
      </c>
      <c r="AA157" s="7">
        <v>13227</v>
      </c>
      <c r="AB157" s="7">
        <v>8509</v>
      </c>
      <c r="AC157" s="7">
        <v>8278</v>
      </c>
      <c r="AE157" s="8">
        <f t="shared" si="20"/>
        <v>33955</v>
      </c>
      <c r="AF157" s="8">
        <f t="shared" si="21"/>
        <v>3018</v>
      </c>
      <c r="AG157" s="19">
        <f t="shared" si="18"/>
        <v>2414.4</v>
      </c>
      <c r="AH157" s="19">
        <f t="shared" si="19"/>
        <v>2263.5</v>
      </c>
      <c r="AM157">
        <f t="shared" si="22"/>
        <v>0</v>
      </c>
      <c r="AP157">
        <f t="shared" si="23"/>
        <v>0</v>
      </c>
      <c r="AQ157">
        <f t="shared" si="24"/>
        <v>0</v>
      </c>
      <c r="AR157" s="33" t="str">
        <f t="shared" si="25"/>
        <v xml:space="preserve"> </v>
      </c>
      <c r="AS157">
        <f t="shared" si="26"/>
        <v>0</v>
      </c>
      <c r="AT157" s="33" t="str">
        <f t="shared" si="27"/>
        <v xml:space="preserve"> </v>
      </c>
      <c r="AU157" s="33" t="str" cm="1">
        <f t="array" ref="AU157">_xlfn.IFS(AO157=0," ",AT157=20%,20%,AT157=25%,25%,AT157&lt;20%,"MV",AT157=21%,"MV",AT157=22%,"MV",AT157=23%,"MV",AT157=24%,MV)</f>
        <v xml:space="preserve"> </v>
      </c>
    </row>
    <row r="158" spans="1:47">
      <c r="A158" s="3">
        <v>129</v>
      </c>
      <c r="B158" s="1" t="s">
        <v>148</v>
      </c>
      <c r="C158" s="2" t="s">
        <v>367</v>
      </c>
      <c r="D158" s="7">
        <v>5749</v>
      </c>
      <c r="E158" s="7">
        <v>9171</v>
      </c>
      <c r="F158" s="7">
        <v>4320</v>
      </c>
      <c r="G158" s="7">
        <v>7296</v>
      </c>
      <c r="H158" s="7">
        <v>5681</v>
      </c>
      <c r="I158" s="7">
        <v>8213</v>
      </c>
      <c r="J158" s="7">
        <v>9561</v>
      </c>
      <c r="K158" s="7">
        <v>31817</v>
      </c>
      <c r="L158" s="7">
        <v>3568</v>
      </c>
      <c r="M158" s="7">
        <v>2717</v>
      </c>
      <c r="N158" s="7">
        <v>7293</v>
      </c>
      <c r="O158" s="7">
        <v>8091</v>
      </c>
      <c r="P158" s="7">
        <v>7462</v>
      </c>
      <c r="Q158" s="7">
        <v>7417</v>
      </c>
      <c r="R158" s="7">
        <v>5709</v>
      </c>
      <c r="S158" s="7">
        <v>9834</v>
      </c>
      <c r="T158" s="32">
        <v>6428</v>
      </c>
      <c r="U158" s="7">
        <v>6376</v>
      </c>
      <c r="V158" s="7">
        <v>9377</v>
      </c>
      <c r="W158" s="7">
        <v>5350</v>
      </c>
      <c r="X158" s="7">
        <v>6578</v>
      </c>
      <c r="Y158" s="7">
        <v>7117</v>
      </c>
      <c r="Z158" s="7">
        <v>8529</v>
      </c>
      <c r="AA158" s="7">
        <v>13227</v>
      </c>
      <c r="AB158" s="7">
        <v>8509</v>
      </c>
      <c r="AC158" s="7">
        <v>8124</v>
      </c>
      <c r="AE158" s="8">
        <f t="shared" si="20"/>
        <v>31817</v>
      </c>
      <c r="AF158" s="8">
        <f t="shared" si="21"/>
        <v>2717</v>
      </c>
      <c r="AG158" s="19">
        <f t="shared" si="18"/>
        <v>2173.6</v>
      </c>
      <c r="AH158" s="19">
        <f t="shared" si="19"/>
        <v>2037.75</v>
      </c>
      <c r="AM158">
        <f t="shared" si="22"/>
        <v>0</v>
      </c>
      <c r="AP158">
        <f t="shared" si="23"/>
        <v>0</v>
      </c>
      <c r="AQ158">
        <f t="shared" si="24"/>
        <v>0</v>
      </c>
      <c r="AR158" s="33" t="str">
        <f t="shared" si="25"/>
        <v xml:space="preserve"> </v>
      </c>
      <c r="AS158">
        <f t="shared" si="26"/>
        <v>0</v>
      </c>
      <c r="AT158" s="33" t="str">
        <f t="shared" si="27"/>
        <v xml:space="preserve"> </v>
      </c>
      <c r="AU158" s="33" t="str" cm="1">
        <f t="array" ref="AU158">_xlfn.IFS(AO158=0," ",AT158=20%,20%,AT158=25%,25%,AT158&lt;20%,"MV",AT158=21%,"MV",AT158=22%,"MV",AT158=23%,"MV",AT158=24%,MV)</f>
        <v xml:space="preserve"> </v>
      </c>
    </row>
    <row r="159" spans="1:47">
      <c r="A159" s="3">
        <v>130</v>
      </c>
      <c r="B159" s="1" t="s">
        <v>149</v>
      </c>
      <c r="C159" s="2" t="s">
        <v>367</v>
      </c>
      <c r="D159" s="7">
        <v>4776</v>
      </c>
      <c r="E159" s="7">
        <v>5235</v>
      </c>
      <c r="F159" s="7">
        <v>4110</v>
      </c>
      <c r="G159" s="7">
        <v>4470</v>
      </c>
      <c r="H159" s="7">
        <v>4720</v>
      </c>
      <c r="I159" s="7">
        <v>6674</v>
      </c>
      <c r="J159" s="7">
        <v>6169</v>
      </c>
      <c r="K159" s="7">
        <v>11224</v>
      </c>
      <c r="L159" s="7">
        <v>4079</v>
      </c>
      <c r="M159" s="7">
        <v>3282</v>
      </c>
      <c r="N159" s="7">
        <v>4821</v>
      </c>
      <c r="O159" s="7">
        <v>6575</v>
      </c>
      <c r="P159" s="7">
        <v>4662</v>
      </c>
      <c r="Q159" s="7">
        <v>5810</v>
      </c>
      <c r="R159" s="7">
        <v>4487</v>
      </c>
      <c r="S159" s="7">
        <v>6055</v>
      </c>
      <c r="T159" s="32">
        <v>5222</v>
      </c>
      <c r="U159" s="7">
        <v>4794</v>
      </c>
      <c r="V159" s="7">
        <v>4365</v>
      </c>
      <c r="W159" s="7">
        <v>4055</v>
      </c>
      <c r="X159" s="7">
        <v>5562</v>
      </c>
      <c r="Y159" s="7">
        <v>5097</v>
      </c>
      <c r="Z159" s="7">
        <v>6923</v>
      </c>
      <c r="AA159" s="7">
        <v>4945</v>
      </c>
      <c r="AB159" s="7">
        <v>6914</v>
      </c>
      <c r="AC159" s="7">
        <v>5048</v>
      </c>
      <c r="AE159" s="8">
        <f t="shared" si="20"/>
        <v>11224</v>
      </c>
      <c r="AF159" s="8">
        <f t="shared" si="21"/>
        <v>3282</v>
      </c>
      <c r="AG159" s="19">
        <f t="shared" ref="AG159:AG222" si="28">AF159-(AF159*$AG$3)</f>
        <v>2625.6</v>
      </c>
      <c r="AH159" s="19">
        <f t="shared" ref="AH159:AH222" si="29">AF159-(AF159*$AH$3)</f>
        <v>2461.5</v>
      </c>
      <c r="AK159">
        <v>4</v>
      </c>
      <c r="AL159" s="24">
        <v>4</v>
      </c>
      <c r="AM159">
        <f t="shared" si="22"/>
        <v>0</v>
      </c>
      <c r="AO159" s="28">
        <v>2625.6</v>
      </c>
      <c r="AP159">
        <f t="shared" si="23"/>
        <v>5222</v>
      </c>
      <c r="AQ159">
        <f t="shared" si="24"/>
        <v>2596.4</v>
      </c>
      <c r="AR159" s="33">
        <f t="shared" si="25"/>
        <v>0.49720413634622751</v>
      </c>
      <c r="AS159">
        <f t="shared" si="26"/>
        <v>10502.4</v>
      </c>
      <c r="AT159" s="33">
        <f t="shared" si="27"/>
        <v>0.2</v>
      </c>
      <c r="AU159" s="33" cm="1">
        <f t="array" ref="AU159">_xlfn.IFS(AO159=0," ",AT159=20%,20%,AT159=25%,25%,AT159&lt;20%,"MV",AT159=21%,"MV",AT159=22%,"MV",AT159=23%,"MV",AT159=24%,MV)</f>
        <v>0.2</v>
      </c>
    </row>
    <row r="160" spans="1:47">
      <c r="A160" s="3">
        <v>131</v>
      </c>
      <c r="B160" s="1" t="s">
        <v>150</v>
      </c>
      <c r="C160" s="2" t="s">
        <v>367</v>
      </c>
      <c r="D160" s="7">
        <v>4776</v>
      </c>
      <c r="E160" s="7">
        <v>5222</v>
      </c>
      <c r="F160" s="7">
        <v>4110</v>
      </c>
      <c r="G160" s="7">
        <v>4564</v>
      </c>
      <c r="H160" s="7">
        <v>4720</v>
      </c>
      <c r="I160" s="7">
        <v>6654</v>
      </c>
      <c r="J160" s="7">
        <v>6394</v>
      </c>
      <c r="K160" s="7">
        <v>10517</v>
      </c>
      <c r="L160" s="7">
        <v>4450</v>
      </c>
      <c r="M160" s="7">
        <v>3282</v>
      </c>
      <c r="N160" s="7">
        <v>4821</v>
      </c>
      <c r="O160" s="7">
        <v>6555</v>
      </c>
      <c r="P160" s="7">
        <v>4282</v>
      </c>
      <c r="Q160" s="7">
        <v>5934</v>
      </c>
      <c r="R160" s="7">
        <v>4896</v>
      </c>
      <c r="S160" s="7">
        <v>6038</v>
      </c>
      <c r="T160" s="32">
        <v>5208</v>
      </c>
      <c r="U160" s="7">
        <v>4883</v>
      </c>
      <c r="V160" s="7">
        <v>4512</v>
      </c>
      <c r="W160" s="7">
        <v>4110</v>
      </c>
      <c r="X160" s="7">
        <v>5562</v>
      </c>
      <c r="Y160" s="7">
        <v>5097</v>
      </c>
      <c r="Z160" s="7">
        <v>6873</v>
      </c>
      <c r="AA160" s="7">
        <v>4945</v>
      </c>
      <c r="AB160" s="7">
        <v>6894</v>
      </c>
      <c r="AC160" s="7">
        <v>5044</v>
      </c>
      <c r="AE160" s="8">
        <f t="shared" si="20"/>
        <v>10517</v>
      </c>
      <c r="AF160" s="8">
        <f t="shared" si="21"/>
        <v>3282</v>
      </c>
      <c r="AG160" s="19">
        <f t="shared" si="28"/>
        <v>2625.6</v>
      </c>
      <c r="AH160" s="19">
        <f t="shared" si="29"/>
        <v>2461.5</v>
      </c>
      <c r="AK160">
        <v>8</v>
      </c>
      <c r="AL160" s="24">
        <v>8</v>
      </c>
      <c r="AM160">
        <f t="shared" si="22"/>
        <v>0</v>
      </c>
      <c r="AO160" s="28">
        <v>2625.6</v>
      </c>
      <c r="AP160">
        <f t="shared" si="23"/>
        <v>5208</v>
      </c>
      <c r="AQ160">
        <f t="shared" si="24"/>
        <v>2582.4</v>
      </c>
      <c r="AR160" s="33">
        <f t="shared" si="25"/>
        <v>0.49585253456221201</v>
      </c>
      <c r="AS160">
        <f t="shared" si="26"/>
        <v>21004.799999999999</v>
      </c>
      <c r="AT160" s="33">
        <f t="shared" si="27"/>
        <v>0.2</v>
      </c>
      <c r="AU160" s="33" cm="1">
        <f t="array" ref="AU160">_xlfn.IFS(AO160=0," ",AT160=20%,20%,AT160=25%,25%,AT160&lt;20%,"MV",AT160=21%,"MV",AT160=22%,"MV",AT160=23%,"MV",AT160=24%,MV)</f>
        <v>0.2</v>
      </c>
    </row>
    <row r="161" spans="1:47">
      <c r="A161" s="3">
        <v>132</v>
      </c>
      <c r="B161" s="1" t="s">
        <v>151</v>
      </c>
      <c r="C161" s="2" t="s">
        <v>367</v>
      </c>
      <c r="D161" s="7">
        <v>5024</v>
      </c>
      <c r="E161" s="7">
        <v>6204</v>
      </c>
      <c r="F161" s="7">
        <v>5294</v>
      </c>
      <c r="G161" s="7">
        <v>5216</v>
      </c>
      <c r="H161" s="7">
        <v>4965</v>
      </c>
      <c r="I161" s="7">
        <v>7409</v>
      </c>
      <c r="J161" s="7">
        <v>7101</v>
      </c>
      <c r="K161" s="7">
        <v>14030</v>
      </c>
      <c r="L161" s="7">
        <v>4698</v>
      </c>
      <c r="M161" s="7">
        <v>3811</v>
      </c>
      <c r="N161" s="7">
        <v>5315</v>
      </c>
      <c r="O161" s="7">
        <v>7300</v>
      </c>
      <c r="P161" s="7">
        <v>6255</v>
      </c>
      <c r="Q161" s="7">
        <v>6304</v>
      </c>
      <c r="R161" s="7">
        <v>5167</v>
      </c>
      <c r="S161" s="7">
        <v>7238</v>
      </c>
      <c r="T161" s="32">
        <v>5798</v>
      </c>
      <c r="U161" s="7">
        <v>5177</v>
      </c>
      <c r="V161" s="7">
        <v>4512</v>
      </c>
      <c r="W161" s="7">
        <v>4463</v>
      </c>
      <c r="X161" s="7">
        <v>5934</v>
      </c>
      <c r="Y161" s="7">
        <v>5669</v>
      </c>
      <c r="Z161" s="7">
        <v>7664</v>
      </c>
      <c r="AA161" s="7">
        <v>5810</v>
      </c>
      <c r="AB161" s="7">
        <v>7677</v>
      </c>
      <c r="AC161" s="7">
        <v>5609</v>
      </c>
      <c r="AE161" s="8">
        <f t="shared" si="20"/>
        <v>14030</v>
      </c>
      <c r="AF161" s="8">
        <f t="shared" si="21"/>
        <v>3811</v>
      </c>
      <c r="AG161" s="19">
        <f t="shared" si="28"/>
        <v>3048.8</v>
      </c>
      <c r="AH161" s="19">
        <f t="shared" si="29"/>
        <v>2858.25</v>
      </c>
      <c r="AM161">
        <f t="shared" si="22"/>
        <v>0</v>
      </c>
      <c r="AP161">
        <f t="shared" si="23"/>
        <v>0</v>
      </c>
      <c r="AQ161">
        <f t="shared" si="24"/>
        <v>0</v>
      </c>
      <c r="AR161" s="33" t="str">
        <f t="shared" si="25"/>
        <v xml:space="preserve"> </v>
      </c>
      <c r="AS161">
        <f t="shared" si="26"/>
        <v>0</v>
      </c>
      <c r="AT161" s="33" t="str">
        <f t="shared" si="27"/>
        <v xml:space="preserve"> </v>
      </c>
      <c r="AU161" s="33" t="str" cm="1">
        <f t="array" ref="AU161">_xlfn.IFS(AO161=0," ",AT161=20%,20%,AT161=25%,25%,AT161&lt;20%,"MV",AT161=21%,"MV",AT161=22%,"MV",AT161=23%,"MV",AT161=24%,MV)</f>
        <v xml:space="preserve"> </v>
      </c>
    </row>
    <row r="162" spans="1:47">
      <c r="A162" s="3">
        <v>133</v>
      </c>
      <c r="B162" s="1" t="s">
        <v>152</v>
      </c>
      <c r="C162" s="2" t="s">
        <v>367</v>
      </c>
      <c r="D162" s="7">
        <v>5570</v>
      </c>
      <c r="E162" s="7">
        <v>6301</v>
      </c>
      <c r="F162" s="7">
        <v>5556</v>
      </c>
      <c r="G162" s="7">
        <v>5341</v>
      </c>
      <c r="H162" s="7">
        <v>5636</v>
      </c>
      <c r="I162" s="7">
        <v>7409</v>
      </c>
      <c r="J162" s="7">
        <v>7393</v>
      </c>
      <c r="K162" s="7">
        <v>14900</v>
      </c>
      <c r="L162" s="7">
        <v>4945</v>
      </c>
      <c r="M162" s="7">
        <v>3676</v>
      </c>
      <c r="N162" s="7">
        <v>5315</v>
      </c>
      <c r="O162" s="7">
        <v>7300</v>
      </c>
      <c r="P162" s="7">
        <v>5237</v>
      </c>
      <c r="Q162" s="7">
        <v>6675</v>
      </c>
      <c r="R162" s="7">
        <v>5439</v>
      </c>
      <c r="S162" s="7">
        <v>7238</v>
      </c>
      <c r="T162" s="32">
        <v>5798</v>
      </c>
      <c r="U162" s="7">
        <v>5532</v>
      </c>
      <c r="V162" s="7">
        <v>5395</v>
      </c>
      <c r="W162" s="7">
        <v>4432</v>
      </c>
      <c r="X162" s="7">
        <v>5934</v>
      </c>
      <c r="Y162" s="7">
        <v>5977</v>
      </c>
      <c r="Z162" s="7">
        <v>7664</v>
      </c>
      <c r="AA162" s="7">
        <v>5810</v>
      </c>
      <c r="AB162" s="7">
        <v>7677</v>
      </c>
      <c r="AC162" s="7">
        <v>5709</v>
      </c>
      <c r="AE162" s="8">
        <f t="shared" si="20"/>
        <v>14900</v>
      </c>
      <c r="AF162" s="8">
        <f t="shared" si="21"/>
        <v>3676</v>
      </c>
      <c r="AG162" s="19">
        <f t="shared" si="28"/>
        <v>2940.8</v>
      </c>
      <c r="AH162" s="19">
        <f t="shared" si="29"/>
        <v>2757</v>
      </c>
      <c r="AM162">
        <f t="shared" si="22"/>
        <v>0</v>
      </c>
      <c r="AP162">
        <f t="shared" si="23"/>
        <v>0</v>
      </c>
      <c r="AQ162">
        <f t="shared" si="24"/>
        <v>0</v>
      </c>
      <c r="AR162" s="33" t="str">
        <f t="shared" si="25"/>
        <v xml:space="preserve"> </v>
      </c>
      <c r="AS162">
        <f t="shared" si="26"/>
        <v>0</v>
      </c>
      <c r="AT162" s="33" t="str">
        <f t="shared" si="27"/>
        <v xml:space="preserve"> </v>
      </c>
      <c r="AU162" s="33" t="str" cm="1">
        <f t="array" ref="AU162">_xlfn.IFS(AO162=0," ",AT162=20%,20%,AT162=25%,25%,AT162&lt;20%,"MV",AT162=21%,"MV",AT162=22%,"MV",AT162=23%,"MV",AT162=24%,MV)</f>
        <v xml:space="preserve"> </v>
      </c>
    </row>
    <row r="163" spans="1:47">
      <c r="A163" s="3">
        <v>134</v>
      </c>
      <c r="B163" s="1" t="s">
        <v>153</v>
      </c>
      <c r="C163" s="2" t="s">
        <v>367</v>
      </c>
      <c r="D163" s="7">
        <v>6540</v>
      </c>
      <c r="E163" s="7">
        <v>7217</v>
      </c>
      <c r="F163" s="7">
        <v>5831</v>
      </c>
      <c r="G163" s="7">
        <v>6240</v>
      </c>
      <c r="H163" s="7">
        <v>6463</v>
      </c>
      <c r="I163" s="7">
        <v>8104</v>
      </c>
      <c r="J163" s="7">
        <v>8035</v>
      </c>
      <c r="K163" s="7">
        <v>14966</v>
      </c>
      <c r="L163" s="7">
        <v>5562</v>
      </c>
      <c r="M163" s="7">
        <v>3084</v>
      </c>
      <c r="N163" s="7">
        <v>6304</v>
      </c>
      <c r="O163" s="7">
        <v>7983</v>
      </c>
      <c r="P163" s="7">
        <v>6039</v>
      </c>
      <c r="Q163" s="7">
        <v>7788</v>
      </c>
      <c r="R163" s="7">
        <v>6397</v>
      </c>
      <c r="S163" s="7">
        <v>8810</v>
      </c>
      <c r="T163" s="32">
        <v>6342</v>
      </c>
      <c r="U163" s="7">
        <v>6095</v>
      </c>
      <c r="V163" s="7">
        <v>6345</v>
      </c>
      <c r="W163" s="7">
        <v>5288</v>
      </c>
      <c r="X163" s="7">
        <v>6490</v>
      </c>
      <c r="Y163" s="7">
        <v>7739</v>
      </c>
      <c r="Z163" s="7">
        <v>8382</v>
      </c>
      <c r="AA163" s="7">
        <v>7788</v>
      </c>
      <c r="AB163" s="7">
        <v>8396</v>
      </c>
      <c r="AC163" s="7">
        <v>6571</v>
      </c>
      <c r="AE163" s="8">
        <f t="shared" si="20"/>
        <v>14966</v>
      </c>
      <c r="AF163" s="8">
        <f t="shared" si="21"/>
        <v>3084</v>
      </c>
      <c r="AG163" s="19">
        <f t="shared" si="28"/>
        <v>2467.1999999999998</v>
      </c>
      <c r="AH163" s="19">
        <f t="shared" si="29"/>
        <v>2313</v>
      </c>
      <c r="AM163">
        <f t="shared" si="22"/>
        <v>0</v>
      </c>
      <c r="AP163">
        <f t="shared" si="23"/>
        <v>0</v>
      </c>
      <c r="AQ163">
        <f t="shared" si="24"/>
        <v>0</v>
      </c>
      <c r="AR163" s="33" t="str">
        <f t="shared" si="25"/>
        <v xml:space="preserve"> </v>
      </c>
      <c r="AS163">
        <f t="shared" si="26"/>
        <v>0</v>
      </c>
      <c r="AT163" s="33" t="str">
        <f t="shared" si="27"/>
        <v xml:space="preserve"> </v>
      </c>
      <c r="AU163" s="33" t="str" cm="1">
        <f t="array" ref="AU163">_xlfn.IFS(AO163=0," ",AT163=20%,20%,AT163=25%,25%,AT163&lt;20%,"MV",AT163=21%,"MV",AT163=22%,"MV",AT163=23%,"MV",AT163=24%,MV)</f>
        <v xml:space="preserve"> </v>
      </c>
    </row>
    <row r="164" spans="1:47">
      <c r="A164" s="3">
        <v>135</v>
      </c>
      <c r="B164" s="1" t="s">
        <v>154</v>
      </c>
      <c r="C164" s="2" t="s">
        <v>367</v>
      </c>
      <c r="D164" s="7">
        <v>31198</v>
      </c>
      <c r="E164" s="7">
        <v>30828</v>
      </c>
      <c r="F164" s="7">
        <v>37381</v>
      </c>
      <c r="G164" s="7">
        <v>31307</v>
      </c>
      <c r="H164" s="7">
        <v>31572</v>
      </c>
      <c r="I164" s="7">
        <v>48645</v>
      </c>
      <c r="J164" s="7">
        <v>51301</v>
      </c>
      <c r="K164" s="7">
        <v>115696</v>
      </c>
      <c r="L164" s="7">
        <v>39557</v>
      </c>
      <c r="M164" s="7">
        <v>21130</v>
      </c>
      <c r="N164" s="7">
        <v>42154</v>
      </c>
      <c r="O164" s="7">
        <v>47918</v>
      </c>
      <c r="P164" s="7">
        <v>29814</v>
      </c>
      <c r="Q164" s="7">
        <v>49694</v>
      </c>
      <c r="R164" s="7">
        <v>54392</v>
      </c>
      <c r="S164" s="7">
        <v>97089</v>
      </c>
      <c r="T164" s="32">
        <v>38069</v>
      </c>
      <c r="U164" s="7">
        <v>44399</v>
      </c>
      <c r="V164" s="7">
        <v>36776</v>
      </c>
      <c r="W164" s="7">
        <v>23281</v>
      </c>
      <c r="X164" s="7">
        <v>42648</v>
      </c>
      <c r="Y164" s="7">
        <v>30233</v>
      </c>
      <c r="Z164" s="7">
        <v>50313</v>
      </c>
      <c r="AA164" s="7">
        <v>48211</v>
      </c>
      <c r="AB164" s="7">
        <v>50393</v>
      </c>
      <c r="AC164" s="7">
        <v>29688</v>
      </c>
      <c r="AE164" s="8">
        <f t="shared" si="20"/>
        <v>115696</v>
      </c>
      <c r="AF164" s="8">
        <f t="shared" si="21"/>
        <v>21130</v>
      </c>
      <c r="AG164" s="19">
        <f t="shared" si="28"/>
        <v>16904</v>
      </c>
      <c r="AH164" s="19">
        <f t="shared" si="29"/>
        <v>15847.5</v>
      </c>
      <c r="AM164">
        <f t="shared" si="22"/>
        <v>0</v>
      </c>
      <c r="AP164">
        <f t="shared" si="23"/>
        <v>0</v>
      </c>
      <c r="AQ164">
        <f t="shared" si="24"/>
        <v>0</v>
      </c>
      <c r="AR164" s="33" t="str">
        <f t="shared" si="25"/>
        <v xml:space="preserve"> </v>
      </c>
      <c r="AS164">
        <f t="shared" si="26"/>
        <v>0</v>
      </c>
      <c r="AT164" s="33" t="str">
        <f t="shared" si="27"/>
        <v xml:space="preserve"> </v>
      </c>
      <c r="AU164" s="33" t="str" cm="1">
        <f t="array" ref="AU164">_xlfn.IFS(AO164=0," ",AT164=20%,20%,AT164=25%,25%,AT164&lt;20%,"MV",AT164=21%,"MV",AT164=22%,"MV",AT164=23%,"MV",AT164=24%,MV)</f>
        <v xml:space="preserve"> </v>
      </c>
    </row>
    <row r="165" spans="1:47">
      <c r="A165" s="3">
        <v>136</v>
      </c>
      <c r="B165" s="1" t="s">
        <v>155</v>
      </c>
      <c r="C165" s="2" t="s">
        <v>367</v>
      </c>
      <c r="D165" s="7">
        <v>8629</v>
      </c>
      <c r="E165" s="7">
        <v>12052</v>
      </c>
      <c r="F165" s="7">
        <v>9669</v>
      </c>
      <c r="G165" s="7">
        <v>9128</v>
      </c>
      <c r="H165" s="7">
        <v>8526</v>
      </c>
      <c r="I165" s="7">
        <v>17133</v>
      </c>
      <c r="J165" s="7">
        <v>15239</v>
      </c>
      <c r="K165" s="7">
        <v>14218</v>
      </c>
      <c r="L165" s="7">
        <v>7664</v>
      </c>
      <c r="M165" s="7">
        <v>7944</v>
      </c>
      <c r="N165" s="7">
        <v>11496</v>
      </c>
      <c r="O165" s="7">
        <v>16877</v>
      </c>
      <c r="P165" s="7">
        <v>15035</v>
      </c>
      <c r="Q165" s="7">
        <v>13474</v>
      </c>
      <c r="R165" s="7">
        <v>11496</v>
      </c>
      <c r="S165" s="7">
        <v>15544</v>
      </c>
      <c r="T165" s="32">
        <v>13409</v>
      </c>
      <c r="U165" s="7">
        <v>10453</v>
      </c>
      <c r="V165" s="7">
        <v>8642</v>
      </c>
      <c r="W165" s="7">
        <v>11030</v>
      </c>
      <c r="X165" s="7">
        <v>13907</v>
      </c>
      <c r="Y165" s="7">
        <v>9907</v>
      </c>
      <c r="Z165" s="7">
        <v>17814</v>
      </c>
      <c r="AA165" s="7">
        <v>16688</v>
      </c>
      <c r="AB165" s="7">
        <v>17749</v>
      </c>
      <c r="AC165" s="7">
        <v>15167</v>
      </c>
      <c r="AE165" s="8">
        <f t="shared" si="20"/>
        <v>17814</v>
      </c>
      <c r="AF165" s="8">
        <f t="shared" si="21"/>
        <v>7664</v>
      </c>
      <c r="AG165" s="19">
        <f t="shared" si="28"/>
        <v>6131.2</v>
      </c>
      <c r="AH165" s="19">
        <f t="shared" si="29"/>
        <v>5748</v>
      </c>
      <c r="AM165">
        <f t="shared" si="22"/>
        <v>0</v>
      </c>
      <c r="AP165">
        <f t="shared" si="23"/>
        <v>0</v>
      </c>
      <c r="AQ165">
        <f t="shared" si="24"/>
        <v>0</v>
      </c>
      <c r="AR165" s="33" t="str">
        <f t="shared" si="25"/>
        <v xml:space="preserve"> </v>
      </c>
      <c r="AS165">
        <f t="shared" si="26"/>
        <v>0</v>
      </c>
      <c r="AT165" s="33" t="str">
        <f t="shared" si="27"/>
        <v xml:space="preserve"> </v>
      </c>
      <c r="AU165" s="33" t="str" cm="1">
        <f t="array" ref="AU165">_xlfn.IFS(AO165=0," ",AT165=20%,20%,AT165=25%,25%,AT165&lt;20%,"MV",AT165=21%,"MV",AT165=22%,"MV",AT165=23%,"MV",AT165=24%,MV)</f>
        <v xml:space="preserve"> </v>
      </c>
    </row>
    <row r="166" spans="1:47">
      <c r="A166" s="3">
        <v>137</v>
      </c>
      <c r="B166" s="1" t="s">
        <v>156</v>
      </c>
      <c r="C166" s="2" t="s">
        <v>367</v>
      </c>
      <c r="D166" s="7">
        <v>24090</v>
      </c>
      <c r="E166" s="7">
        <v>28439</v>
      </c>
      <c r="F166" s="7">
        <v>25786</v>
      </c>
      <c r="G166" s="7">
        <v>22352</v>
      </c>
      <c r="H166" s="7">
        <v>24378</v>
      </c>
      <c r="I166" s="7">
        <v>35025</v>
      </c>
      <c r="J166" s="7">
        <v>33129</v>
      </c>
      <c r="K166" s="7">
        <v>56096</v>
      </c>
      <c r="L166" s="7">
        <v>21447</v>
      </c>
      <c r="M166" s="7">
        <v>19124</v>
      </c>
      <c r="N166" s="7">
        <v>26083</v>
      </c>
      <c r="O166" s="7">
        <v>34501</v>
      </c>
      <c r="P166" s="7">
        <v>26907</v>
      </c>
      <c r="Q166" s="7">
        <v>26701</v>
      </c>
      <c r="R166" s="7">
        <v>24666</v>
      </c>
      <c r="S166" s="7">
        <v>31774</v>
      </c>
      <c r="T166" s="32">
        <v>27410</v>
      </c>
      <c r="U166" s="7">
        <v>24365</v>
      </c>
      <c r="V166" s="7">
        <v>29421</v>
      </c>
      <c r="W166" s="7">
        <v>26013</v>
      </c>
      <c r="X166" s="7">
        <v>33376</v>
      </c>
      <c r="Y166" s="7">
        <v>28118</v>
      </c>
      <c r="Z166" s="7">
        <v>36269</v>
      </c>
      <c r="AA166" s="7">
        <v>38321</v>
      </c>
      <c r="AB166" s="7">
        <v>36283</v>
      </c>
      <c r="AC166" s="7">
        <v>31705</v>
      </c>
      <c r="AE166" s="8">
        <f t="shared" si="20"/>
        <v>56096</v>
      </c>
      <c r="AF166" s="8">
        <f t="shared" si="21"/>
        <v>19124</v>
      </c>
      <c r="AG166" s="19">
        <f t="shared" si="28"/>
        <v>15299.2</v>
      </c>
      <c r="AH166" s="19">
        <f t="shared" si="29"/>
        <v>14343</v>
      </c>
      <c r="AM166">
        <f t="shared" si="22"/>
        <v>0</v>
      </c>
      <c r="AP166">
        <f t="shared" si="23"/>
        <v>0</v>
      </c>
      <c r="AQ166">
        <f t="shared" si="24"/>
        <v>0</v>
      </c>
      <c r="AR166" s="33" t="str">
        <f t="shared" si="25"/>
        <v xml:space="preserve"> </v>
      </c>
      <c r="AS166">
        <f t="shared" si="26"/>
        <v>0</v>
      </c>
      <c r="AT166" s="33" t="str">
        <f t="shared" si="27"/>
        <v xml:space="preserve"> </v>
      </c>
      <c r="AU166" s="33" t="str" cm="1">
        <f t="array" ref="AU166">_xlfn.IFS(AO166=0," ",AT166=20%,20%,AT166=25%,25%,AT166&lt;20%,"MV",AT166=21%,"MV",AT166=22%,"MV",AT166=23%,"MV",AT166=24%,MV)</f>
        <v xml:space="preserve"> </v>
      </c>
    </row>
    <row r="167" spans="1:47">
      <c r="A167" s="3">
        <v>138</v>
      </c>
      <c r="B167" s="1" t="s">
        <v>157</v>
      </c>
      <c r="C167" s="2" t="s">
        <v>367</v>
      </c>
      <c r="D167" s="7">
        <v>4945</v>
      </c>
      <c r="E167" s="7">
        <v>6908</v>
      </c>
      <c r="F167" s="7">
        <v>3954</v>
      </c>
      <c r="G167" s="7">
        <v>4656</v>
      </c>
      <c r="H167" s="7">
        <v>4887</v>
      </c>
      <c r="I167" s="7">
        <v>8756</v>
      </c>
      <c r="J167" s="7">
        <v>7419</v>
      </c>
      <c r="K167" s="7">
        <v>8793</v>
      </c>
      <c r="L167" s="7">
        <v>2720</v>
      </c>
      <c r="M167" s="7">
        <v>3090</v>
      </c>
      <c r="N167" s="7">
        <v>8035</v>
      </c>
      <c r="O167" s="7">
        <v>8627</v>
      </c>
      <c r="P167" s="7">
        <v>7320</v>
      </c>
      <c r="Q167" s="7">
        <v>7293</v>
      </c>
      <c r="R167" s="7">
        <v>3677</v>
      </c>
      <c r="S167" s="7">
        <v>8906</v>
      </c>
      <c r="T167" s="32">
        <v>6853</v>
      </c>
      <c r="U167" s="7">
        <v>5462</v>
      </c>
      <c r="V167" s="7">
        <v>4597</v>
      </c>
      <c r="W167" s="7">
        <v>4174</v>
      </c>
      <c r="X167" s="7">
        <v>7417</v>
      </c>
      <c r="Y167" s="7">
        <v>6115</v>
      </c>
      <c r="Z167" s="7">
        <v>9086</v>
      </c>
      <c r="AA167" s="7">
        <v>6923</v>
      </c>
      <c r="AB167" s="7">
        <v>9071</v>
      </c>
      <c r="AC167" s="7">
        <v>6284</v>
      </c>
      <c r="AE167" s="8">
        <f t="shared" si="20"/>
        <v>9086</v>
      </c>
      <c r="AF167" s="8">
        <f t="shared" si="21"/>
        <v>2720</v>
      </c>
      <c r="AG167" s="19">
        <f t="shared" si="28"/>
        <v>2176</v>
      </c>
      <c r="AH167" s="19">
        <f t="shared" si="29"/>
        <v>2040</v>
      </c>
      <c r="AK167">
        <v>8</v>
      </c>
      <c r="AL167" s="24">
        <v>8</v>
      </c>
      <c r="AM167">
        <f t="shared" si="22"/>
        <v>0</v>
      </c>
      <c r="AO167" s="28">
        <v>2176</v>
      </c>
      <c r="AP167">
        <f t="shared" si="23"/>
        <v>6853</v>
      </c>
      <c r="AQ167">
        <f t="shared" si="24"/>
        <v>4677</v>
      </c>
      <c r="AR167" s="33">
        <f t="shared" si="25"/>
        <v>0.68247482854224428</v>
      </c>
      <c r="AS167">
        <f t="shared" si="26"/>
        <v>17408</v>
      </c>
      <c r="AT167" s="33">
        <f t="shared" si="27"/>
        <v>0.2</v>
      </c>
      <c r="AU167" s="33" cm="1">
        <f t="array" ref="AU167">_xlfn.IFS(AO167=0," ",AT167=20%,20%,AT167=25%,25%,AT167&lt;20%,"MV",AT167=21%,"MV",AT167=22%,"MV",AT167=23%,"MV",AT167=24%,MV)</f>
        <v>0.2</v>
      </c>
    </row>
    <row r="168" spans="1:47">
      <c r="A168" s="3">
        <v>139</v>
      </c>
      <c r="B168" s="1" t="s">
        <v>158</v>
      </c>
      <c r="C168" s="2" t="s">
        <v>367</v>
      </c>
      <c r="D168" s="7">
        <v>18081</v>
      </c>
      <c r="E168" s="7">
        <v>20860</v>
      </c>
      <c r="F168" s="7">
        <v>17612</v>
      </c>
      <c r="G168" s="7">
        <v>17324</v>
      </c>
      <c r="H168" s="7">
        <v>18298</v>
      </c>
      <c r="I168" s="7">
        <v>19704</v>
      </c>
      <c r="J168" s="7">
        <v>21633</v>
      </c>
      <c r="K168" s="7">
        <v>19284</v>
      </c>
      <c r="L168" s="7">
        <v>15452</v>
      </c>
      <c r="M168" s="7">
        <v>8533</v>
      </c>
      <c r="N168" s="7">
        <v>17183</v>
      </c>
      <c r="O168" s="7">
        <v>19409</v>
      </c>
      <c r="P168" s="7">
        <v>20287</v>
      </c>
      <c r="Q168" s="7">
        <v>19902</v>
      </c>
      <c r="R168" s="7">
        <v>16997</v>
      </c>
      <c r="S168" s="7">
        <v>20138</v>
      </c>
      <c r="T168" s="32">
        <v>15421</v>
      </c>
      <c r="U168" s="7">
        <v>16407</v>
      </c>
      <c r="V168" s="7">
        <v>27582</v>
      </c>
      <c r="W168" s="7">
        <v>11155</v>
      </c>
      <c r="X168" s="7">
        <v>12980</v>
      </c>
      <c r="Y168" s="7">
        <v>25151</v>
      </c>
      <c r="Z168" s="7">
        <v>20397</v>
      </c>
      <c r="AA168" s="7">
        <v>19779</v>
      </c>
      <c r="AB168" s="7">
        <v>20414</v>
      </c>
      <c r="AC168" s="7">
        <v>14215</v>
      </c>
      <c r="AE168" s="8">
        <f t="shared" si="20"/>
        <v>27582</v>
      </c>
      <c r="AF168" s="8">
        <f t="shared" si="21"/>
        <v>8533</v>
      </c>
      <c r="AG168" s="19">
        <f t="shared" si="28"/>
        <v>6826.4</v>
      </c>
      <c r="AH168" s="19">
        <f t="shared" si="29"/>
        <v>6399.75</v>
      </c>
      <c r="AM168">
        <f t="shared" si="22"/>
        <v>0</v>
      </c>
      <c r="AP168">
        <f t="shared" si="23"/>
        <v>0</v>
      </c>
      <c r="AQ168">
        <f t="shared" si="24"/>
        <v>0</v>
      </c>
      <c r="AR168" s="33" t="str">
        <f t="shared" si="25"/>
        <v xml:space="preserve"> </v>
      </c>
      <c r="AS168">
        <f t="shared" si="26"/>
        <v>0</v>
      </c>
      <c r="AT168" s="33" t="str">
        <f t="shared" si="27"/>
        <v xml:space="preserve"> </v>
      </c>
      <c r="AU168" s="33" t="str" cm="1">
        <f t="array" ref="AU168">_xlfn.IFS(AO168=0," ",AT168=20%,20%,AT168=25%,25%,AT168&lt;20%,"MV",AT168=21%,"MV",AT168=22%,"MV",AT168=23%,"MV",AT168=24%,MV)</f>
        <v xml:space="preserve"> </v>
      </c>
    </row>
    <row r="169" spans="1:47">
      <c r="A169" s="3">
        <v>140</v>
      </c>
      <c r="B169" s="1" t="s">
        <v>159</v>
      </c>
      <c r="C169" s="2" t="s">
        <v>367</v>
      </c>
      <c r="D169" s="7">
        <v>38232</v>
      </c>
      <c r="E169" s="7">
        <v>37085</v>
      </c>
      <c r="F169" s="7">
        <v>17612</v>
      </c>
      <c r="G169" s="7">
        <v>35287</v>
      </c>
      <c r="H169" s="7">
        <v>37779</v>
      </c>
      <c r="I169" s="7">
        <v>27241</v>
      </c>
      <c r="J169" s="7">
        <v>44874</v>
      </c>
      <c r="K169" s="7">
        <v>602391</v>
      </c>
      <c r="L169" s="7">
        <v>15452</v>
      </c>
      <c r="M169" s="7">
        <v>12989</v>
      </c>
      <c r="N169" s="7">
        <v>53279</v>
      </c>
      <c r="O169" s="7">
        <v>26834</v>
      </c>
      <c r="P169" s="7">
        <v>115073</v>
      </c>
      <c r="Q169" s="7">
        <v>39805</v>
      </c>
      <c r="R169" s="7">
        <v>16997</v>
      </c>
      <c r="S169" s="7">
        <v>70610</v>
      </c>
      <c r="T169" s="32">
        <v>21318</v>
      </c>
      <c r="U169" s="7">
        <v>28641</v>
      </c>
      <c r="V169" s="7">
        <v>45971</v>
      </c>
      <c r="W169" s="7">
        <v>18191</v>
      </c>
      <c r="X169" s="7">
        <v>12980</v>
      </c>
      <c r="Y169" s="7">
        <v>47138</v>
      </c>
      <c r="Z169" s="7">
        <v>28184</v>
      </c>
      <c r="AA169" s="7">
        <v>92713</v>
      </c>
      <c r="AB169" s="7">
        <v>28222</v>
      </c>
      <c r="AC169" s="7">
        <v>40099</v>
      </c>
      <c r="AE169" s="8">
        <f t="shared" si="20"/>
        <v>602391</v>
      </c>
      <c r="AF169" s="8">
        <f t="shared" si="21"/>
        <v>12980</v>
      </c>
      <c r="AG169" s="19">
        <f t="shared" si="28"/>
        <v>10384</v>
      </c>
      <c r="AH169" s="19">
        <f t="shared" si="29"/>
        <v>9735</v>
      </c>
      <c r="AM169">
        <f t="shared" si="22"/>
        <v>0</v>
      </c>
      <c r="AP169">
        <f t="shared" si="23"/>
        <v>0</v>
      </c>
      <c r="AQ169">
        <f t="shared" si="24"/>
        <v>0</v>
      </c>
      <c r="AR169" s="33" t="str">
        <f t="shared" si="25"/>
        <v xml:space="preserve"> </v>
      </c>
      <c r="AS169">
        <f t="shared" si="26"/>
        <v>0</v>
      </c>
      <c r="AT169" s="33" t="str">
        <f t="shared" si="27"/>
        <v xml:space="preserve"> </v>
      </c>
      <c r="AU169" s="33" t="str" cm="1">
        <f t="array" ref="AU169">_xlfn.IFS(AO169=0," ",AT169=20%,20%,AT169=25%,25%,AT169&lt;20%,"MV",AT169=21%,"MV",AT169=22%,"MV",AT169=23%,"MV",AT169=24%,MV)</f>
        <v xml:space="preserve"> </v>
      </c>
    </row>
    <row r="170" spans="1:47">
      <c r="A170" s="3">
        <v>141</v>
      </c>
      <c r="B170" s="1" t="s">
        <v>160</v>
      </c>
      <c r="C170" s="2" t="s">
        <v>367</v>
      </c>
      <c r="D170" s="7">
        <v>1857</v>
      </c>
      <c r="E170" s="7">
        <v>2545</v>
      </c>
      <c r="F170" s="7">
        <v>1711</v>
      </c>
      <c r="G170" s="7">
        <v>2128</v>
      </c>
      <c r="H170" s="7">
        <v>1880</v>
      </c>
      <c r="I170" s="7">
        <v>2978</v>
      </c>
      <c r="J170" s="7">
        <v>2705</v>
      </c>
      <c r="K170" s="7">
        <v>4512</v>
      </c>
      <c r="L170" s="7">
        <v>2164</v>
      </c>
      <c r="M170" s="7">
        <v>1716</v>
      </c>
      <c r="N170" s="7">
        <v>2596</v>
      </c>
      <c r="O170" s="7">
        <v>2933</v>
      </c>
      <c r="P170" s="7">
        <v>2606</v>
      </c>
      <c r="Q170" s="7">
        <v>2472</v>
      </c>
      <c r="R170" s="7">
        <v>2164</v>
      </c>
      <c r="S170" s="7">
        <v>3495</v>
      </c>
      <c r="T170" s="32">
        <v>2330</v>
      </c>
      <c r="U170" s="7">
        <v>2276</v>
      </c>
      <c r="V170" s="7">
        <v>1839</v>
      </c>
      <c r="W170" s="7">
        <v>1769</v>
      </c>
      <c r="X170" s="7">
        <v>2225</v>
      </c>
      <c r="Y170" s="7">
        <v>2221</v>
      </c>
      <c r="Z170" s="7">
        <v>3090</v>
      </c>
      <c r="AA170" s="7">
        <v>2843</v>
      </c>
      <c r="AB170" s="7">
        <v>3084</v>
      </c>
      <c r="AC170" s="7">
        <v>2185</v>
      </c>
      <c r="AE170" s="8">
        <f t="shared" si="20"/>
        <v>4512</v>
      </c>
      <c r="AF170" s="8">
        <f t="shared" si="21"/>
        <v>1711</v>
      </c>
      <c r="AG170" s="19">
        <f t="shared" si="28"/>
        <v>1368.8</v>
      </c>
      <c r="AH170" s="19">
        <f t="shared" si="29"/>
        <v>1283.25</v>
      </c>
      <c r="AM170">
        <f t="shared" si="22"/>
        <v>0</v>
      </c>
      <c r="AP170">
        <f t="shared" si="23"/>
        <v>0</v>
      </c>
      <c r="AQ170">
        <f t="shared" si="24"/>
        <v>0</v>
      </c>
      <c r="AR170" s="33" t="str">
        <f t="shared" si="25"/>
        <v xml:space="preserve"> </v>
      </c>
      <c r="AS170">
        <f t="shared" si="26"/>
        <v>0</v>
      </c>
      <c r="AT170" s="33" t="str">
        <f t="shared" si="27"/>
        <v xml:space="preserve"> </v>
      </c>
      <c r="AU170" s="33" t="str" cm="1">
        <f t="array" ref="AU170">_xlfn.IFS(AO170=0," ",AT170=20%,20%,AT170=25%,25%,AT170&lt;20%,"MV",AT170=21%,"MV",AT170=22%,"MV",AT170=23%,"MV",AT170=24%,MV)</f>
        <v xml:space="preserve"> </v>
      </c>
    </row>
    <row r="171" spans="1:47">
      <c r="A171" s="3">
        <v>142</v>
      </c>
      <c r="B171" s="1" t="s">
        <v>161</v>
      </c>
      <c r="C171" s="2" t="s">
        <v>367</v>
      </c>
      <c r="D171" s="7">
        <v>14567</v>
      </c>
      <c r="E171" s="7">
        <v>13707</v>
      </c>
      <c r="F171" s="7">
        <v>11265</v>
      </c>
      <c r="G171" s="7">
        <v>13319</v>
      </c>
      <c r="H171" s="7">
        <v>14395</v>
      </c>
      <c r="I171" s="7">
        <v>19069</v>
      </c>
      <c r="J171" s="7">
        <v>14861</v>
      </c>
      <c r="K171" s="7">
        <v>28061</v>
      </c>
      <c r="L171" s="7">
        <v>8702</v>
      </c>
      <c r="M171" s="7">
        <v>10860</v>
      </c>
      <c r="N171" s="7">
        <v>13598</v>
      </c>
      <c r="O171" s="7">
        <v>18784</v>
      </c>
      <c r="P171" s="7">
        <v>12200</v>
      </c>
      <c r="Q171" s="7">
        <v>15452</v>
      </c>
      <c r="R171" s="7">
        <v>11748</v>
      </c>
      <c r="S171" s="7">
        <v>17299</v>
      </c>
      <c r="T171" s="32">
        <v>14922</v>
      </c>
      <c r="U171" s="7">
        <v>12211</v>
      </c>
      <c r="V171" s="7">
        <v>13541</v>
      </c>
      <c r="W171" s="7">
        <v>11431</v>
      </c>
      <c r="X171" s="7">
        <v>12052</v>
      </c>
      <c r="Y171" s="7">
        <v>15779</v>
      </c>
      <c r="Z171" s="7">
        <v>19692</v>
      </c>
      <c r="AA171" s="7">
        <v>23488</v>
      </c>
      <c r="AB171" s="7">
        <v>19755</v>
      </c>
      <c r="AC171" s="7">
        <v>14287</v>
      </c>
      <c r="AE171" s="8">
        <f t="shared" si="20"/>
        <v>28061</v>
      </c>
      <c r="AF171" s="8">
        <f t="shared" si="21"/>
        <v>8702</v>
      </c>
      <c r="AG171" s="19">
        <f t="shared" si="28"/>
        <v>6961.6</v>
      </c>
      <c r="AH171" s="19">
        <f t="shared" si="29"/>
        <v>6526.5</v>
      </c>
      <c r="AM171">
        <f t="shared" si="22"/>
        <v>0</v>
      </c>
      <c r="AP171">
        <f t="shared" si="23"/>
        <v>0</v>
      </c>
      <c r="AQ171">
        <f t="shared" si="24"/>
        <v>0</v>
      </c>
      <c r="AR171" s="33" t="str">
        <f t="shared" si="25"/>
        <v xml:space="preserve"> </v>
      </c>
      <c r="AS171">
        <f t="shared" si="26"/>
        <v>0</v>
      </c>
      <c r="AT171" s="33" t="str">
        <f t="shared" si="27"/>
        <v xml:space="preserve"> </v>
      </c>
      <c r="AU171" s="33" t="str" cm="1">
        <f t="array" ref="AU171">_xlfn.IFS(AO171=0," ",AT171=20%,20%,AT171=25%,25%,AT171&lt;20%,"MV",AT171=21%,"MV",AT171=22%,"MV",AT171=23%,"MV",AT171=24%,MV)</f>
        <v xml:space="preserve"> </v>
      </c>
    </row>
    <row r="172" spans="1:47">
      <c r="A172" s="3">
        <v>143</v>
      </c>
      <c r="B172" s="1" t="s">
        <v>162</v>
      </c>
      <c r="C172" s="2" t="s">
        <v>367</v>
      </c>
      <c r="D172" s="7">
        <v>15208</v>
      </c>
      <c r="E172" s="7">
        <v>13957</v>
      </c>
      <c r="F172" s="7">
        <v>11265</v>
      </c>
      <c r="G172" s="7">
        <v>12511</v>
      </c>
      <c r="H172" s="7">
        <v>15390</v>
      </c>
      <c r="I172" s="7">
        <v>18875</v>
      </c>
      <c r="J172" s="7">
        <v>16553</v>
      </c>
      <c r="K172" s="7">
        <v>30151</v>
      </c>
      <c r="L172" s="7">
        <v>9828</v>
      </c>
      <c r="M172" s="7">
        <v>9303</v>
      </c>
      <c r="N172" s="7">
        <v>13969</v>
      </c>
      <c r="O172" s="7">
        <v>18592</v>
      </c>
      <c r="P172" s="7">
        <v>12852</v>
      </c>
      <c r="Q172" s="7">
        <v>16194</v>
      </c>
      <c r="R172" s="7">
        <v>13268</v>
      </c>
      <c r="S172" s="7">
        <v>17123</v>
      </c>
      <c r="T172" s="32">
        <v>14771</v>
      </c>
      <c r="U172" s="7">
        <v>12707</v>
      </c>
      <c r="V172" s="7">
        <v>14306</v>
      </c>
      <c r="W172" s="7">
        <v>11531</v>
      </c>
      <c r="X172" s="7">
        <v>12980</v>
      </c>
      <c r="Y172" s="7">
        <v>16672</v>
      </c>
      <c r="Z172" s="7">
        <v>19581</v>
      </c>
      <c r="AA172" s="7">
        <v>27567</v>
      </c>
      <c r="AB172" s="7">
        <v>19553</v>
      </c>
      <c r="AC172" s="7">
        <v>14353</v>
      </c>
      <c r="AE172" s="8">
        <f t="shared" si="20"/>
        <v>30151</v>
      </c>
      <c r="AF172" s="8">
        <f t="shared" si="21"/>
        <v>9303</v>
      </c>
      <c r="AG172" s="19">
        <f t="shared" si="28"/>
        <v>7442.4</v>
      </c>
      <c r="AH172" s="19">
        <f t="shared" si="29"/>
        <v>6977.25</v>
      </c>
      <c r="AK172">
        <v>80</v>
      </c>
      <c r="AL172" s="24">
        <v>80</v>
      </c>
      <c r="AM172">
        <f t="shared" si="22"/>
        <v>0</v>
      </c>
      <c r="AO172" s="28">
        <v>6977.25</v>
      </c>
      <c r="AP172">
        <f t="shared" si="23"/>
        <v>14771</v>
      </c>
      <c r="AQ172">
        <f t="shared" si="24"/>
        <v>7793.75</v>
      </c>
      <c r="AR172" s="33">
        <f t="shared" si="25"/>
        <v>0.52763861620743346</v>
      </c>
      <c r="AS172">
        <f t="shared" si="26"/>
        <v>558180</v>
      </c>
      <c r="AT172" s="33">
        <f t="shared" si="27"/>
        <v>0.25</v>
      </c>
      <c r="AU172" s="33" cm="1">
        <f t="array" ref="AU172">_xlfn.IFS(AO172=0," ",AT172=20%,20%,AT172=25%,25%,AT172&lt;20%,"MV",AT172=21%,"MV",AT172=22%,"MV",AT172=23%,"MV",AT172=24%,MV)</f>
        <v>0.25</v>
      </c>
    </row>
    <row r="173" spans="1:47">
      <c r="A173" s="3">
        <v>144</v>
      </c>
      <c r="B173" s="1" t="s">
        <v>163</v>
      </c>
      <c r="C173" s="2" t="s">
        <v>367</v>
      </c>
      <c r="D173" s="7">
        <v>17204</v>
      </c>
      <c r="E173" s="7">
        <v>11939</v>
      </c>
      <c r="F173" s="7">
        <v>16448</v>
      </c>
      <c r="G173" s="7">
        <v>12400</v>
      </c>
      <c r="H173" s="7">
        <v>17001</v>
      </c>
      <c r="I173" s="7">
        <v>17366</v>
      </c>
      <c r="J173" s="7">
        <v>15699</v>
      </c>
      <c r="K173" s="7">
        <v>34317</v>
      </c>
      <c r="L173" s="7">
        <v>14401</v>
      </c>
      <c r="M173" s="7">
        <v>11001</v>
      </c>
      <c r="N173" s="7">
        <v>14958</v>
      </c>
      <c r="O173" s="7">
        <v>17108</v>
      </c>
      <c r="P173" s="7">
        <v>13775</v>
      </c>
      <c r="Q173" s="7">
        <v>21880</v>
      </c>
      <c r="R173" s="7">
        <v>12238</v>
      </c>
      <c r="S173" s="7">
        <v>13239</v>
      </c>
      <c r="T173" s="32">
        <v>13591</v>
      </c>
      <c r="U173" s="7">
        <v>11021</v>
      </c>
      <c r="V173" s="7">
        <v>15992</v>
      </c>
      <c r="W173" s="7">
        <v>9881</v>
      </c>
      <c r="X173" s="7">
        <v>13907</v>
      </c>
      <c r="Y173" s="7">
        <v>16946</v>
      </c>
      <c r="Z173" s="7">
        <v>17949</v>
      </c>
      <c r="AA173" s="7">
        <v>25959</v>
      </c>
      <c r="AB173" s="7">
        <v>17990</v>
      </c>
      <c r="AC173" s="7">
        <v>15667</v>
      </c>
      <c r="AE173" s="8">
        <f t="shared" si="20"/>
        <v>34317</v>
      </c>
      <c r="AF173" s="8">
        <f t="shared" si="21"/>
        <v>9881</v>
      </c>
      <c r="AG173" s="19">
        <f t="shared" si="28"/>
        <v>7904.8</v>
      </c>
      <c r="AH173" s="19">
        <f t="shared" si="29"/>
        <v>7410.75</v>
      </c>
      <c r="AM173">
        <f t="shared" si="22"/>
        <v>0</v>
      </c>
      <c r="AP173">
        <f t="shared" si="23"/>
        <v>0</v>
      </c>
      <c r="AQ173">
        <f t="shared" si="24"/>
        <v>0</v>
      </c>
      <c r="AR173" s="33" t="str">
        <f t="shared" si="25"/>
        <v xml:space="preserve"> </v>
      </c>
      <c r="AS173">
        <f t="shared" si="26"/>
        <v>0</v>
      </c>
      <c r="AT173" s="33" t="str">
        <f t="shared" si="27"/>
        <v xml:space="preserve"> </v>
      </c>
      <c r="AU173" s="33" t="str" cm="1">
        <f t="array" ref="AU173">_xlfn.IFS(AO173=0," ",AT173=20%,20%,AT173=25%,25%,AT173&lt;20%,"MV",AT173=21%,"MV",AT173=22%,"MV",AT173=23%,"MV",AT173=24%,MV)</f>
        <v xml:space="preserve"> </v>
      </c>
    </row>
    <row r="174" spans="1:47">
      <c r="A174" s="3">
        <v>145</v>
      </c>
      <c r="B174" s="1" t="s">
        <v>164</v>
      </c>
      <c r="C174" s="2" t="s">
        <v>367</v>
      </c>
      <c r="D174" s="7">
        <v>19141</v>
      </c>
      <c r="E174" s="7">
        <v>15169</v>
      </c>
      <c r="F174" s="7">
        <v>16448</v>
      </c>
      <c r="G174" s="7">
        <v>13566</v>
      </c>
      <c r="H174" s="7">
        <v>19370</v>
      </c>
      <c r="I174" s="7">
        <v>22613</v>
      </c>
      <c r="J174" s="7">
        <v>19037</v>
      </c>
      <c r="K174" s="7">
        <v>41471</v>
      </c>
      <c r="L174" s="7">
        <v>14401</v>
      </c>
      <c r="M174" s="7">
        <v>11247</v>
      </c>
      <c r="N174" s="7">
        <v>15823</v>
      </c>
      <c r="O174" s="7">
        <v>22276</v>
      </c>
      <c r="P174" s="7">
        <v>14150</v>
      </c>
      <c r="Q174" s="7">
        <v>23858</v>
      </c>
      <c r="R174" s="7">
        <v>12795</v>
      </c>
      <c r="S174" s="7">
        <v>20515</v>
      </c>
      <c r="T174" s="32">
        <v>17697</v>
      </c>
      <c r="U174" s="7">
        <v>14687</v>
      </c>
      <c r="V174" s="7">
        <v>18006</v>
      </c>
      <c r="W174" s="7">
        <v>12167</v>
      </c>
      <c r="X174" s="7">
        <v>14463</v>
      </c>
      <c r="Y174" s="7">
        <v>18036</v>
      </c>
      <c r="Z174" s="7">
        <v>23351</v>
      </c>
      <c r="AA174" s="7">
        <v>30410</v>
      </c>
      <c r="AB174" s="7">
        <v>23429</v>
      </c>
      <c r="AC174" s="7">
        <v>16364</v>
      </c>
      <c r="AE174" s="8">
        <f t="shared" si="20"/>
        <v>41471</v>
      </c>
      <c r="AF174" s="8">
        <f t="shared" si="21"/>
        <v>11247</v>
      </c>
      <c r="AG174" s="19">
        <f t="shared" si="28"/>
        <v>8997.6</v>
      </c>
      <c r="AH174" s="19">
        <f t="shared" si="29"/>
        <v>8435.25</v>
      </c>
      <c r="AM174">
        <f t="shared" si="22"/>
        <v>0</v>
      </c>
      <c r="AP174">
        <f t="shared" si="23"/>
        <v>0</v>
      </c>
      <c r="AQ174">
        <f t="shared" si="24"/>
        <v>0</v>
      </c>
      <c r="AR174" s="33" t="str">
        <f t="shared" si="25"/>
        <v xml:space="preserve"> </v>
      </c>
      <c r="AS174">
        <f t="shared" si="26"/>
        <v>0</v>
      </c>
      <c r="AT174" s="33" t="str">
        <f t="shared" si="27"/>
        <v xml:space="preserve"> </v>
      </c>
      <c r="AU174" s="33" t="str" cm="1">
        <f t="array" ref="AU174">_xlfn.IFS(AO174=0," ",AT174=20%,20%,AT174=25%,25%,AT174&lt;20%,"MV",AT174=21%,"MV",AT174=22%,"MV",AT174=23%,"MV",AT174=24%,MV)</f>
        <v xml:space="preserve"> </v>
      </c>
    </row>
    <row r="175" spans="1:47">
      <c r="A175" s="3">
        <v>146</v>
      </c>
      <c r="B175" s="1" t="s">
        <v>165</v>
      </c>
      <c r="C175" s="2" t="s">
        <v>367</v>
      </c>
      <c r="D175" s="7">
        <v>18574</v>
      </c>
      <c r="E175" s="7">
        <v>23148</v>
      </c>
      <c r="F175" s="7">
        <v>20718</v>
      </c>
      <c r="G175" s="7">
        <v>23775</v>
      </c>
      <c r="H175" s="7">
        <v>18355</v>
      </c>
      <c r="I175" s="7">
        <v>28944</v>
      </c>
      <c r="J175" s="7">
        <v>25490</v>
      </c>
      <c r="K175" s="7">
        <v>47144</v>
      </c>
      <c r="L175" s="7">
        <v>19131</v>
      </c>
      <c r="M175" s="7">
        <v>17995</v>
      </c>
      <c r="N175" s="7">
        <v>23488</v>
      </c>
      <c r="O175" s="7">
        <v>28511</v>
      </c>
      <c r="P175" s="7">
        <v>24757</v>
      </c>
      <c r="Q175" s="7">
        <v>26331</v>
      </c>
      <c r="R175" s="7">
        <v>21045</v>
      </c>
      <c r="S175" s="7">
        <v>25420</v>
      </c>
      <c r="T175" s="32">
        <v>22650</v>
      </c>
      <c r="U175" s="7">
        <v>21610</v>
      </c>
      <c r="V175" s="7">
        <v>18543</v>
      </c>
      <c r="W175" s="7">
        <v>20175</v>
      </c>
      <c r="X175" s="7">
        <v>23178</v>
      </c>
      <c r="Y175" s="7">
        <v>22270</v>
      </c>
      <c r="Z175" s="7">
        <v>29990</v>
      </c>
      <c r="AA175" s="7">
        <v>35849</v>
      </c>
      <c r="AB175" s="7">
        <v>29984</v>
      </c>
      <c r="AC175" s="7">
        <v>26230</v>
      </c>
      <c r="AE175" s="8">
        <f t="shared" si="20"/>
        <v>47144</v>
      </c>
      <c r="AF175" s="8">
        <f t="shared" si="21"/>
        <v>17995</v>
      </c>
      <c r="AG175" s="19">
        <f t="shared" si="28"/>
        <v>14396</v>
      </c>
      <c r="AH175" s="19">
        <f t="shared" si="29"/>
        <v>13496.25</v>
      </c>
      <c r="AM175">
        <f t="shared" si="22"/>
        <v>0</v>
      </c>
      <c r="AP175">
        <f t="shared" si="23"/>
        <v>0</v>
      </c>
      <c r="AQ175">
        <f t="shared" si="24"/>
        <v>0</v>
      </c>
      <c r="AR175" s="33" t="str">
        <f t="shared" si="25"/>
        <v xml:space="preserve"> </v>
      </c>
      <c r="AS175">
        <f t="shared" si="26"/>
        <v>0</v>
      </c>
      <c r="AT175" s="33" t="str">
        <f t="shared" si="27"/>
        <v xml:space="preserve"> </v>
      </c>
      <c r="AU175" s="33" t="str" cm="1">
        <f t="array" ref="AU175">_xlfn.IFS(AO175=0," ",AT175=20%,20%,AT175=25%,25%,AT175&lt;20%,"MV",AT175=21%,"MV",AT175=22%,"MV",AT175=23%,"MV",AT175=24%,MV)</f>
        <v xml:space="preserve"> </v>
      </c>
    </row>
    <row r="176" spans="1:47">
      <c r="A176" s="3">
        <v>147</v>
      </c>
      <c r="B176" s="1" t="s">
        <v>166</v>
      </c>
      <c r="C176" s="2" t="s">
        <v>367</v>
      </c>
      <c r="D176" s="7">
        <v>20195</v>
      </c>
      <c r="E176" s="7">
        <v>20740</v>
      </c>
      <c r="F176" s="7">
        <v>17744</v>
      </c>
      <c r="G176" s="7">
        <v>21077</v>
      </c>
      <c r="H176" s="7">
        <v>20436</v>
      </c>
      <c r="I176" s="7">
        <v>28481</v>
      </c>
      <c r="J176" s="7">
        <v>22708</v>
      </c>
      <c r="K176" s="7">
        <v>37688</v>
      </c>
      <c r="L176" s="7">
        <v>15699</v>
      </c>
      <c r="M176" s="7">
        <v>16761</v>
      </c>
      <c r="N176" s="7">
        <v>22252</v>
      </c>
      <c r="O176" s="7">
        <v>28057</v>
      </c>
      <c r="P176" s="7">
        <v>22931</v>
      </c>
      <c r="Q176" s="7">
        <v>26578</v>
      </c>
      <c r="R176" s="7">
        <v>17270</v>
      </c>
      <c r="S176" s="7">
        <v>22754</v>
      </c>
      <c r="T176" s="32">
        <v>22289</v>
      </c>
      <c r="U176" s="7">
        <v>18564</v>
      </c>
      <c r="V176" s="7">
        <v>16419</v>
      </c>
      <c r="W176" s="7">
        <v>18961</v>
      </c>
      <c r="X176" s="7">
        <v>22808</v>
      </c>
      <c r="Y176" s="7">
        <v>25151</v>
      </c>
      <c r="Z176" s="7">
        <v>29508</v>
      </c>
      <c r="AA176" s="7">
        <v>32882</v>
      </c>
      <c r="AB176" s="7">
        <v>29505</v>
      </c>
      <c r="AC176" s="7">
        <v>24566</v>
      </c>
      <c r="AE176" s="8">
        <f t="shared" si="20"/>
        <v>37688</v>
      </c>
      <c r="AF176" s="8">
        <f t="shared" si="21"/>
        <v>15699</v>
      </c>
      <c r="AG176" s="19">
        <f t="shared" si="28"/>
        <v>12559.2</v>
      </c>
      <c r="AH176" s="19">
        <f t="shared" si="29"/>
        <v>11774.25</v>
      </c>
      <c r="AM176">
        <f t="shared" si="22"/>
        <v>0</v>
      </c>
      <c r="AP176">
        <f t="shared" si="23"/>
        <v>0</v>
      </c>
      <c r="AQ176">
        <f t="shared" si="24"/>
        <v>0</v>
      </c>
      <c r="AR176" s="33" t="str">
        <f t="shared" si="25"/>
        <v xml:space="preserve"> </v>
      </c>
      <c r="AS176">
        <f t="shared" si="26"/>
        <v>0</v>
      </c>
      <c r="AT176" s="33" t="str">
        <f t="shared" si="27"/>
        <v xml:space="preserve"> </v>
      </c>
      <c r="AU176" s="33" t="str" cm="1">
        <f t="array" ref="AU176">_xlfn.IFS(AO176=0," ",AT176=20%,20%,AT176=25%,25%,AT176&lt;20%,"MV",AT176=21%,"MV",AT176=22%,"MV",AT176=23%,"MV",AT176=24%,MV)</f>
        <v xml:space="preserve"> </v>
      </c>
    </row>
    <row r="177" spans="1:47">
      <c r="A177" s="3">
        <v>148</v>
      </c>
      <c r="B177" s="1" t="s">
        <v>167</v>
      </c>
      <c r="C177" s="2" t="s">
        <v>367</v>
      </c>
      <c r="D177" s="7">
        <v>26935</v>
      </c>
      <c r="E177" s="7">
        <v>31476</v>
      </c>
      <c r="F177" s="7">
        <v>26267</v>
      </c>
      <c r="G177" s="7">
        <v>51444</v>
      </c>
      <c r="H177" s="7">
        <v>26617</v>
      </c>
      <c r="I177" s="7">
        <v>43711</v>
      </c>
      <c r="J177" s="7">
        <v>38321</v>
      </c>
      <c r="K177" s="7">
        <v>65104</v>
      </c>
      <c r="L177" s="7">
        <v>27195</v>
      </c>
      <c r="M177" s="7">
        <v>25433</v>
      </c>
      <c r="N177" s="7">
        <v>34365</v>
      </c>
      <c r="O177" s="7">
        <v>43057</v>
      </c>
      <c r="P177" s="7">
        <v>58595</v>
      </c>
      <c r="Q177" s="7">
        <v>33006</v>
      </c>
      <c r="R177" s="7">
        <v>29915</v>
      </c>
      <c r="S177" s="7">
        <v>39654</v>
      </c>
      <c r="T177" s="32">
        <v>34207</v>
      </c>
      <c r="U177" s="7">
        <v>31297</v>
      </c>
      <c r="V177" s="7">
        <v>40948</v>
      </c>
      <c r="W177" s="7">
        <v>27383</v>
      </c>
      <c r="X177" s="7">
        <v>27072</v>
      </c>
      <c r="Y177" s="7">
        <v>37310</v>
      </c>
      <c r="Z177" s="7">
        <v>45417</v>
      </c>
      <c r="AA177" s="7">
        <v>43266</v>
      </c>
      <c r="AB177" s="7">
        <v>45283</v>
      </c>
      <c r="AC177" s="7">
        <v>39546</v>
      </c>
      <c r="AE177" s="8">
        <f t="shared" si="20"/>
        <v>65104</v>
      </c>
      <c r="AF177" s="8">
        <f t="shared" si="21"/>
        <v>25433</v>
      </c>
      <c r="AG177" s="19">
        <f t="shared" si="28"/>
        <v>20346.400000000001</v>
      </c>
      <c r="AH177" s="19">
        <f t="shared" si="29"/>
        <v>19074.75</v>
      </c>
      <c r="AK177">
        <v>70</v>
      </c>
      <c r="AL177" s="24">
        <v>70</v>
      </c>
      <c r="AM177">
        <f t="shared" si="22"/>
        <v>0</v>
      </c>
      <c r="AO177" s="28">
        <v>19074.75</v>
      </c>
      <c r="AP177">
        <f t="shared" si="23"/>
        <v>34207</v>
      </c>
      <c r="AQ177">
        <f t="shared" si="24"/>
        <v>15132.25</v>
      </c>
      <c r="AR177" s="33">
        <f t="shared" si="25"/>
        <v>0.44237290613032421</v>
      </c>
      <c r="AS177">
        <f t="shared" si="26"/>
        <v>1335232.5</v>
      </c>
      <c r="AT177" s="33">
        <f t="shared" si="27"/>
        <v>0.25</v>
      </c>
      <c r="AU177" s="33" cm="1">
        <f t="array" ref="AU177">_xlfn.IFS(AO177=0," ",AT177=20%,20%,AT177=25%,25%,AT177&lt;20%,"MV",AT177=21%,"MV",AT177=22%,"MV",AT177=23%,"MV",AT177=24%,MV)</f>
        <v>0.25</v>
      </c>
    </row>
    <row r="178" spans="1:47">
      <c r="A178" s="3">
        <v>149</v>
      </c>
      <c r="B178" s="1" t="s">
        <v>168</v>
      </c>
      <c r="C178" s="2" t="s">
        <v>367</v>
      </c>
      <c r="D178" s="7">
        <v>36945</v>
      </c>
      <c r="E178" s="7">
        <v>31614</v>
      </c>
      <c r="F178" s="7">
        <v>26267</v>
      </c>
      <c r="G178" s="7">
        <v>29220</v>
      </c>
      <c r="H178" s="7">
        <v>37387</v>
      </c>
      <c r="I178" s="7">
        <v>37192</v>
      </c>
      <c r="J178" s="7">
        <v>32387</v>
      </c>
      <c r="K178" s="7">
        <v>52941</v>
      </c>
      <c r="L178" s="7">
        <v>21936</v>
      </c>
      <c r="M178" s="7">
        <v>23203</v>
      </c>
      <c r="N178" s="7">
        <v>33129</v>
      </c>
      <c r="O178" s="7">
        <v>36636</v>
      </c>
      <c r="P178" s="7">
        <v>35784</v>
      </c>
      <c r="Q178" s="7">
        <v>36220</v>
      </c>
      <c r="R178" s="7">
        <v>27419</v>
      </c>
      <c r="S178" s="7">
        <v>33741</v>
      </c>
      <c r="T178" s="32">
        <v>29107</v>
      </c>
      <c r="U178" s="7">
        <v>27524</v>
      </c>
      <c r="V178" s="7">
        <v>40560</v>
      </c>
      <c r="W178" s="7">
        <v>26930</v>
      </c>
      <c r="X178" s="7">
        <v>26423</v>
      </c>
      <c r="Y178" s="7">
        <v>42259</v>
      </c>
      <c r="Z178" s="7">
        <v>38581</v>
      </c>
      <c r="AA178" s="7">
        <v>40794</v>
      </c>
      <c r="AB178" s="7">
        <v>38530</v>
      </c>
      <c r="AC178" s="7">
        <v>37809</v>
      </c>
      <c r="AE178" s="8">
        <f t="shared" si="20"/>
        <v>52941</v>
      </c>
      <c r="AF178" s="8">
        <f t="shared" si="21"/>
        <v>21936</v>
      </c>
      <c r="AG178" s="19">
        <f t="shared" si="28"/>
        <v>17548.8</v>
      </c>
      <c r="AH178" s="19">
        <f t="shared" si="29"/>
        <v>16452</v>
      </c>
      <c r="AM178">
        <f t="shared" si="22"/>
        <v>0</v>
      </c>
      <c r="AP178">
        <f t="shared" si="23"/>
        <v>0</v>
      </c>
      <c r="AQ178">
        <f t="shared" si="24"/>
        <v>0</v>
      </c>
      <c r="AR178" s="33" t="str">
        <f t="shared" si="25"/>
        <v xml:space="preserve"> </v>
      </c>
      <c r="AS178">
        <f t="shared" si="26"/>
        <v>0</v>
      </c>
      <c r="AT178" s="33" t="str">
        <f t="shared" si="27"/>
        <v xml:space="preserve"> </v>
      </c>
      <c r="AU178" s="33" t="str" cm="1">
        <f t="array" ref="AU178">_xlfn.IFS(AO178=0," ",AT178=20%,20%,AT178=25%,25%,AT178&lt;20%,"MV",AT178=21%,"MV",AT178=22%,"MV",AT178=23%,"MV",AT178=24%,MV)</f>
        <v xml:space="preserve"> </v>
      </c>
    </row>
    <row r="179" spans="1:47">
      <c r="A179" s="3">
        <v>150</v>
      </c>
      <c r="B179" s="1" t="s">
        <v>169</v>
      </c>
      <c r="C179" s="2" t="s">
        <v>367</v>
      </c>
      <c r="D179" s="7">
        <v>6317</v>
      </c>
      <c r="E179" s="7">
        <v>8962</v>
      </c>
      <c r="F179" s="7">
        <v>6629</v>
      </c>
      <c r="G179" s="7">
        <v>6925</v>
      </c>
      <c r="H179" s="7">
        <v>6243</v>
      </c>
      <c r="I179" s="7">
        <v>9729</v>
      </c>
      <c r="J179" s="7">
        <v>8653</v>
      </c>
      <c r="K179" s="7">
        <v>13844</v>
      </c>
      <c r="L179" s="7">
        <v>5810</v>
      </c>
      <c r="M179" s="7">
        <v>5125</v>
      </c>
      <c r="N179" s="7">
        <v>8035</v>
      </c>
      <c r="O179" s="7">
        <v>9583</v>
      </c>
      <c r="P179" s="7">
        <v>67283</v>
      </c>
      <c r="Q179" s="7">
        <v>8406</v>
      </c>
      <c r="R179" s="7">
        <v>6972</v>
      </c>
      <c r="S179" s="7">
        <v>9433</v>
      </c>
      <c r="T179" s="32">
        <v>7614</v>
      </c>
      <c r="U179" s="7">
        <v>7677</v>
      </c>
      <c r="V179" s="7">
        <v>6937</v>
      </c>
      <c r="W179" s="7">
        <v>6156</v>
      </c>
      <c r="X179" s="7">
        <v>7417</v>
      </c>
      <c r="Y179" s="7">
        <v>7803</v>
      </c>
      <c r="Z179" s="7">
        <v>10075</v>
      </c>
      <c r="AA179" s="7">
        <v>11991</v>
      </c>
      <c r="AB179" s="7">
        <v>10079</v>
      </c>
      <c r="AC179" s="7">
        <v>46161</v>
      </c>
      <c r="AE179" s="8">
        <f t="shared" si="20"/>
        <v>67283</v>
      </c>
      <c r="AF179" s="8">
        <f t="shared" si="21"/>
        <v>5125</v>
      </c>
      <c r="AG179" s="19">
        <f t="shared" si="28"/>
        <v>4100</v>
      </c>
      <c r="AH179" s="19">
        <f t="shared" si="29"/>
        <v>3843.75</v>
      </c>
      <c r="AM179">
        <f t="shared" si="22"/>
        <v>0</v>
      </c>
      <c r="AP179">
        <f t="shared" si="23"/>
        <v>0</v>
      </c>
      <c r="AQ179">
        <f t="shared" si="24"/>
        <v>0</v>
      </c>
      <c r="AR179" s="33" t="str">
        <f t="shared" si="25"/>
        <v xml:space="preserve"> </v>
      </c>
      <c r="AS179">
        <f t="shared" si="26"/>
        <v>0</v>
      </c>
      <c r="AT179" s="33" t="str">
        <f t="shared" si="27"/>
        <v xml:space="preserve"> </v>
      </c>
      <c r="AU179" s="33" t="str" cm="1">
        <f t="array" ref="AU179">_xlfn.IFS(AO179=0," ",AT179=20%,20%,AT179=25%,25%,AT179&lt;20%,"MV",AT179=21%,"MV",AT179=22%,"MV",AT179=23%,"MV",AT179=24%,MV)</f>
        <v xml:space="preserve"> </v>
      </c>
    </row>
    <row r="180" spans="1:47">
      <c r="A180" s="3">
        <v>151</v>
      </c>
      <c r="B180" s="1" t="s">
        <v>170</v>
      </c>
      <c r="C180" s="2" t="s">
        <v>367</v>
      </c>
      <c r="D180" s="7">
        <v>7186</v>
      </c>
      <c r="E180" s="7">
        <v>8378</v>
      </c>
      <c r="F180" s="7">
        <v>8008</v>
      </c>
      <c r="G180" s="7">
        <v>9668</v>
      </c>
      <c r="H180" s="7">
        <v>7271</v>
      </c>
      <c r="I180" s="7">
        <v>10702</v>
      </c>
      <c r="J180" s="7">
        <v>8901</v>
      </c>
      <c r="K180" s="7">
        <v>16612</v>
      </c>
      <c r="L180" s="7">
        <v>8282</v>
      </c>
      <c r="M180" s="7">
        <v>5803</v>
      </c>
      <c r="N180" s="7">
        <v>8653</v>
      </c>
      <c r="O180" s="7">
        <v>10542</v>
      </c>
      <c r="P180" s="7">
        <v>7327</v>
      </c>
      <c r="Q180" s="7">
        <v>9395</v>
      </c>
      <c r="R180" s="7">
        <v>9111</v>
      </c>
      <c r="S180" s="7">
        <v>9924</v>
      </c>
      <c r="T180" s="32">
        <v>8375</v>
      </c>
      <c r="U180" s="7">
        <v>7225</v>
      </c>
      <c r="V180" s="7">
        <v>10515</v>
      </c>
      <c r="W180" s="7">
        <v>6451</v>
      </c>
      <c r="X180" s="7">
        <v>7788</v>
      </c>
      <c r="Y180" s="7">
        <v>8681</v>
      </c>
      <c r="Z180" s="7">
        <v>11089</v>
      </c>
      <c r="AA180" s="7">
        <v>36591</v>
      </c>
      <c r="AB180" s="7">
        <v>11086</v>
      </c>
      <c r="AC180" s="7">
        <v>8075</v>
      </c>
      <c r="AE180" s="8">
        <f t="shared" si="20"/>
        <v>36591</v>
      </c>
      <c r="AF180" s="8">
        <f t="shared" si="21"/>
        <v>5803</v>
      </c>
      <c r="AG180" s="19">
        <f t="shared" si="28"/>
        <v>4642.3999999999996</v>
      </c>
      <c r="AH180" s="19">
        <f t="shared" si="29"/>
        <v>4352.25</v>
      </c>
      <c r="AM180">
        <f t="shared" si="22"/>
        <v>0</v>
      </c>
      <c r="AP180">
        <f t="shared" si="23"/>
        <v>0</v>
      </c>
      <c r="AQ180">
        <f t="shared" si="24"/>
        <v>0</v>
      </c>
      <c r="AR180" s="33" t="str">
        <f t="shared" si="25"/>
        <v xml:space="preserve"> </v>
      </c>
      <c r="AS180">
        <f t="shared" si="26"/>
        <v>0</v>
      </c>
      <c r="AT180" s="33" t="str">
        <f t="shared" si="27"/>
        <v xml:space="preserve"> </v>
      </c>
      <c r="AU180" s="33" t="str" cm="1">
        <f t="array" ref="AU180">_xlfn.IFS(AO180=0," ",AT180=20%,20%,AT180=25%,25%,AT180&lt;20%,"MV",AT180=21%,"MV",AT180=22%,"MV",AT180=23%,"MV",AT180=24%,MV)</f>
        <v xml:space="preserve"> </v>
      </c>
    </row>
    <row r="181" spans="1:47">
      <c r="A181" s="3">
        <v>152</v>
      </c>
      <c r="B181" s="1" t="s">
        <v>171</v>
      </c>
      <c r="C181" s="2" t="s">
        <v>367</v>
      </c>
      <c r="D181" s="7">
        <v>32488</v>
      </c>
      <c r="E181" s="7">
        <v>30519</v>
      </c>
      <c r="F181" s="7">
        <v>23426</v>
      </c>
      <c r="G181" s="7">
        <v>42855</v>
      </c>
      <c r="H181" s="7">
        <v>32104</v>
      </c>
      <c r="I181" s="7">
        <v>38722</v>
      </c>
      <c r="J181" s="7">
        <v>40794</v>
      </c>
      <c r="K181" s="7">
        <v>47144</v>
      </c>
      <c r="L181" s="7">
        <v>1916</v>
      </c>
      <c r="M181" s="7">
        <v>13875</v>
      </c>
      <c r="N181" s="7">
        <v>31893</v>
      </c>
      <c r="O181" s="7">
        <v>38142</v>
      </c>
      <c r="P181" s="7">
        <v>8646</v>
      </c>
      <c r="Q181" s="7">
        <v>37456</v>
      </c>
      <c r="R181" s="7">
        <v>20465</v>
      </c>
      <c r="S181" s="7">
        <v>49427</v>
      </c>
      <c r="T181" s="32">
        <v>30302</v>
      </c>
      <c r="U181" s="7">
        <v>27949</v>
      </c>
      <c r="V181" s="7">
        <v>24980</v>
      </c>
      <c r="W181" s="7">
        <v>6825</v>
      </c>
      <c r="X181" s="7">
        <v>35231</v>
      </c>
      <c r="Y181" s="7">
        <v>31572</v>
      </c>
      <c r="Z181" s="7">
        <v>40238</v>
      </c>
      <c r="AA181" s="7">
        <v>33006</v>
      </c>
      <c r="AB181" s="7">
        <v>40113</v>
      </c>
      <c r="AC181" s="7">
        <v>9147</v>
      </c>
      <c r="AE181" s="8">
        <f t="shared" si="20"/>
        <v>49427</v>
      </c>
      <c r="AF181" s="8">
        <f t="shared" si="21"/>
        <v>1916</v>
      </c>
      <c r="AG181" s="19">
        <f t="shared" si="28"/>
        <v>1532.8</v>
      </c>
      <c r="AH181" s="19">
        <f t="shared" si="29"/>
        <v>1437</v>
      </c>
      <c r="AM181">
        <f t="shared" si="22"/>
        <v>0</v>
      </c>
      <c r="AP181">
        <f t="shared" si="23"/>
        <v>0</v>
      </c>
      <c r="AQ181">
        <f t="shared" si="24"/>
        <v>0</v>
      </c>
      <c r="AR181" s="33" t="str">
        <f t="shared" si="25"/>
        <v xml:space="preserve"> </v>
      </c>
      <c r="AS181">
        <f t="shared" si="26"/>
        <v>0</v>
      </c>
      <c r="AT181" s="33" t="str">
        <f t="shared" si="27"/>
        <v xml:space="preserve"> </v>
      </c>
      <c r="AU181" s="33" t="str" cm="1">
        <f t="array" ref="AU181">_xlfn.IFS(AO181=0," ",AT181=20%,20%,AT181=25%,25%,AT181&lt;20%,"MV",AT181=21%,"MV",AT181=22%,"MV",AT181=23%,"MV",AT181=24%,MV)</f>
        <v xml:space="preserve"> </v>
      </c>
    </row>
    <row r="182" spans="1:47">
      <c r="A182" s="3">
        <v>153</v>
      </c>
      <c r="B182" s="1" t="s">
        <v>172</v>
      </c>
      <c r="C182" s="2" t="s">
        <v>367</v>
      </c>
      <c r="D182" s="7">
        <v>37527</v>
      </c>
      <c r="E182" s="7">
        <v>28587</v>
      </c>
      <c r="F182" s="7">
        <v>23426</v>
      </c>
      <c r="G182" s="7">
        <v>36744</v>
      </c>
      <c r="H182" s="7">
        <v>37975</v>
      </c>
      <c r="I182" s="7">
        <v>44755</v>
      </c>
      <c r="J182" s="7">
        <v>42277</v>
      </c>
      <c r="K182" s="7">
        <v>37688</v>
      </c>
      <c r="L182" s="7">
        <v>21447</v>
      </c>
      <c r="M182" s="7">
        <v>13875</v>
      </c>
      <c r="N182" s="7">
        <v>30039</v>
      </c>
      <c r="O182" s="7">
        <v>44086</v>
      </c>
      <c r="P182" s="7">
        <v>40085</v>
      </c>
      <c r="Q182" s="7">
        <v>38321</v>
      </c>
      <c r="R182" s="7">
        <v>24623</v>
      </c>
      <c r="S182" s="7">
        <v>40601</v>
      </c>
      <c r="T182" s="32">
        <v>35023</v>
      </c>
      <c r="U182" s="7">
        <v>27730</v>
      </c>
      <c r="V182" s="7">
        <v>26269</v>
      </c>
      <c r="W182" s="7">
        <v>27509</v>
      </c>
      <c r="X182" s="7">
        <v>35231</v>
      </c>
      <c r="Y182" s="7">
        <v>33694</v>
      </c>
      <c r="Z182" s="7">
        <v>46282</v>
      </c>
      <c r="AA182" s="7">
        <v>4821</v>
      </c>
      <c r="AB182" s="7">
        <v>46364</v>
      </c>
      <c r="AC182" s="7">
        <v>9271</v>
      </c>
      <c r="AE182" s="8">
        <f t="shared" si="20"/>
        <v>46364</v>
      </c>
      <c r="AF182" s="8">
        <f t="shared" si="21"/>
        <v>4821</v>
      </c>
      <c r="AG182" s="19">
        <f t="shared" si="28"/>
        <v>3856.8</v>
      </c>
      <c r="AH182" s="19">
        <f t="shared" si="29"/>
        <v>3615.75</v>
      </c>
      <c r="AM182">
        <f t="shared" si="22"/>
        <v>0</v>
      </c>
      <c r="AP182">
        <f t="shared" si="23"/>
        <v>0</v>
      </c>
      <c r="AQ182">
        <f t="shared" si="24"/>
        <v>0</v>
      </c>
      <c r="AR182" s="33" t="str">
        <f t="shared" si="25"/>
        <v xml:space="preserve"> </v>
      </c>
      <c r="AS182">
        <f t="shared" si="26"/>
        <v>0</v>
      </c>
      <c r="AT182" s="33" t="str">
        <f t="shared" si="27"/>
        <v xml:space="preserve"> </v>
      </c>
      <c r="AU182" s="33" t="str" cm="1">
        <f t="array" ref="AU182">_xlfn.IFS(AO182=0," ",AT182=20%,20%,AT182=25%,25%,AT182&lt;20%,"MV",AT182=21%,"MV",AT182=22%,"MV",AT182=23%,"MV",AT182=24%,MV)</f>
        <v xml:space="preserve"> </v>
      </c>
    </row>
    <row r="183" spans="1:47">
      <c r="A183" s="3">
        <v>154</v>
      </c>
      <c r="B183" s="1" t="s">
        <v>173</v>
      </c>
      <c r="C183" s="2" t="s">
        <v>367</v>
      </c>
      <c r="D183" s="7">
        <v>5567</v>
      </c>
      <c r="E183" s="7">
        <v>5389</v>
      </c>
      <c r="F183" s="7">
        <v>6230</v>
      </c>
      <c r="G183" s="7">
        <v>6333</v>
      </c>
      <c r="H183" s="7">
        <v>5501</v>
      </c>
      <c r="I183" s="7">
        <v>7783</v>
      </c>
      <c r="J183" s="7">
        <v>7328</v>
      </c>
      <c r="K183" s="7">
        <v>26191</v>
      </c>
      <c r="L183" s="7">
        <v>4326</v>
      </c>
      <c r="M183" s="7">
        <v>2779</v>
      </c>
      <c r="N183" s="7">
        <v>6057</v>
      </c>
      <c r="O183" s="7">
        <v>7667</v>
      </c>
      <c r="P183" s="7">
        <v>7223</v>
      </c>
      <c r="Q183" s="7">
        <v>8282</v>
      </c>
      <c r="R183" s="7">
        <v>5099</v>
      </c>
      <c r="S183" s="7">
        <v>7061</v>
      </c>
      <c r="T183" s="32">
        <v>6091</v>
      </c>
      <c r="U183" s="7">
        <v>5885</v>
      </c>
      <c r="V183" s="7">
        <v>5518</v>
      </c>
      <c r="W183" s="7">
        <v>5350</v>
      </c>
      <c r="X183" s="7">
        <v>7417</v>
      </c>
      <c r="Y183" s="7">
        <v>5351</v>
      </c>
      <c r="Z183" s="7">
        <v>8035</v>
      </c>
      <c r="AA183" s="7">
        <v>9518</v>
      </c>
      <c r="AB183" s="7">
        <v>8064</v>
      </c>
      <c r="AC183" s="7">
        <v>7909</v>
      </c>
      <c r="AE183" s="8">
        <f t="shared" si="20"/>
        <v>26191</v>
      </c>
      <c r="AF183" s="8">
        <f t="shared" si="21"/>
        <v>2779</v>
      </c>
      <c r="AG183" s="19">
        <f t="shared" si="28"/>
        <v>2223.1999999999998</v>
      </c>
      <c r="AH183" s="19">
        <f t="shared" si="29"/>
        <v>2084.25</v>
      </c>
      <c r="AM183">
        <f t="shared" si="22"/>
        <v>0</v>
      </c>
      <c r="AP183">
        <f t="shared" si="23"/>
        <v>0</v>
      </c>
      <c r="AQ183">
        <f t="shared" si="24"/>
        <v>0</v>
      </c>
      <c r="AR183" s="33" t="str">
        <f t="shared" si="25"/>
        <v xml:space="preserve"> </v>
      </c>
      <c r="AS183">
        <f t="shared" si="26"/>
        <v>0</v>
      </c>
      <c r="AT183" s="33" t="str">
        <f t="shared" si="27"/>
        <v xml:space="preserve"> </v>
      </c>
      <c r="AU183" s="33" t="str" cm="1">
        <f t="array" ref="AU183">_xlfn.IFS(AO183=0," ",AT183=20%,20%,AT183=25%,25%,AT183&lt;20%,"MV",AT183=21%,"MV",AT183=22%,"MV",AT183=23%,"MV",AT183=24%,MV)</f>
        <v xml:space="preserve"> </v>
      </c>
    </row>
    <row r="184" spans="1:47">
      <c r="A184" s="3">
        <v>155</v>
      </c>
      <c r="B184" s="1" t="s">
        <v>174</v>
      </c>
      <c r="C184" s="2" t="s">
        <v>367</v>
      </c>
      <c r="D184" s="7">
        <v>8015</v>
      </c>
      <c r="E184" s="7">
        <v>8835</v>
      </c>
      <c r="F184" s="7">
        <v>9005</v>
      </c>
      <c r="G184" s="7">
        <v>8574</v>
      </c>
      <c r="H184" s="7">
        <v>8111</v>
      </c>
      <c r="I184" s="7">
        <v>10516</v>
      </c>
      <c r="J184" s="7">
        <v>11064</v>
      </c>
      <c r="K184" s="7">
        <v>13673</v>
      </c>
      <c r="L184" s="7">
        <v>7850</v>
      </c>
      <c r="M184" s="7">
        <v>6333</v>
      </c>
      <c r="N184" s="7">
        <v>6181</v>
      </c>
      <c r="O184" s="7">
        <v>10361</v>
      </c>
      <c r="P184" s="7">
        <v>6635</v>
      </c>
      <c r="Q184" s="7">
        <v>10260</v>
      </c>
      <c r="R184" s="7">
        <v>8634</v>
      </c>
      <c r="S184" s="7">
        <v>10084</v>
      </c>
      <c r="T184" s="32">
        <v>8231</v>
      </c>
      <c r="U184" s="7">
        <v>8177</v>
      </c>
      <c r="V184" s="7">
        <v>7724</v>
      </c>
      <c r="W184" s="7">
        <v>4680</v>
      </c>
      <c r="X184" s="7">
        <v>10022</v>
      </c>
      <c r="Y184" s="7">
        <v>8702</v>
      </c>
      <c r="Z184" s="7">
        <v>10915</v>
      </c>
      <c r="AA184" s="7">
        <v>11373</v>
      </c>
      <c r="AB184" s="7">
        <v>10894</v>
      </c>
      <c r="AC184" s="7">
        <v>5190</v>
      </c>
      <c r="AE184" s="8">
        <f t="shared" si="20"/>
        <v>13673</v>
      </c>
      <c r="AF184" s="8">
        <f t="shared" si="21"/>
        <v>4680</v>
      </c>
      <c r="AG184" s="19">
        <f t="shared" si="28"/>
        <v>3744</v>
      </c>
      <c r="AH184" s="19">
        <f t="shared" si="29"/>
        <v>3510</v>
      </c>
      <c r="AM184">
        <f t="shared" si="22"/>
        <v>0</v>
      </c>
      <c r="AP184">
        <f t="shared" si="23"/>
        <v>0</v>
      </c>
      <c r="AQ184">
        <f t="shared" si="24"/>
        <v>0</v>
      </c>
      <c r="AR184" s="33" t="str">
        <f t="shared" si="25"/>
        <v xml:space="preserve"> </v>
      </c>
      <c r="AS184">
        <f t="shared" si="26"/>
        <v>0</v>
      </c>
      <c r="AT184" s="33" t="str">
        <f t="shared" si="27"/>
        <v xml:space="preserve"> </v>
      </c>
      <c r="AU184" s="33" t="str" cm="1">
        <f t="array" ref="AU184">_xlfn.IFS(AO184=0," ",AT184=20%,20%,AT184=25%,25%,AT184&lt;20%,"MV",AT184=21%,"MV",AT184=22%,"MV",AT184=23%,"MV",AT184=24%,MV)</f>
        <v xml:space="preserve"> </v>
      </c>
    </row>
    <row r="185" spans="1:47">
      <c r="A185" s="3">
        <v>156</v>
      </c>
      <c r="B185" s="1" t="s">
        <v>175</v>
      </c>
      <c r="C185" s="2" t="s">
        <v>367</v>
      </c>
      <c r="D185" s="7">
        <v>9298</v>
      </c>
      <c r="E185" s="7">
        <v>9858</v>
      </c>
      <c r="F185" s="7">
        <v>12395</v>
      </c>
      <c r="G185" s="7">
        <v>11945</v>
      </c>
      <c r="H185" s="7">
        <v>9187</v>
      </c>
      <c r="I185" s="7">
        <v>13426</v>
      </c>
      <c r="J185" s="7">
        <v>13721</v>
      </c>
      <c r="K185" s="7">
        <v>15447</v>
      </c>
      <c r="L185" s="7">
        <v>10075</v>
      </c>
      <c r="M185" s="7">
        <v>8418</v>
      </c>
      <c r="N185" s="7">
        <v>7540</v>
      </c>
      <c r="O185" s="7">
        <v>13225</v>
      </c>
      <c r="P185" s="7">
        <v>9761</v>
      </c>
      <c r="Q185" s="7">
        <v>12609</v>
      </c>
      <c r="R185" s="7">
        <v>11082</v>
      </c>
      <c r="S185" s="7">
        <v>13496</v>
      </c>
      <c r="T185" s="32">
        <v>10507</v>
      </c>
      <c r="U185" s="7">
        <v>10150</v>
      </c>
      <c r="V185" s="7">
        <v>9519</v>
      </c>
      <c r="W185" s="7">
        <v>5342</v>
      </c>
      <c r="X185" s="7">
        <v>12795</v>
      </c>
      <c r="Y185" s="7">
        <v>11046</v>
      </c>
      <c r="Z185" s="7">
        <v>13858</v>
      </c>
      <c r="AA185" s="7">
        <v>11682</v>
      </c>
      <c r="AB185" s="7">
        <v>13909</v>
      </c>
      <c r="AC185" s="7">
        <v>6352</v>
      </c>
      <c r="AE185" s="8">
        <f t="shared" si="20"/>
        <v>15447</v>
      </c>
      <c r="AF185" s="8">
        <f t="shared" si="21"/>
        <v>5342</v>
      </c>
      <c r="AG185" s="19">
        <f t="shared" si="28"/>
        <v>4273.6000000000004</v>
      </c>
      <c r="AH185" s="19">
        <f t="shared" si="29"/>
        <v>4006.5</v>
      </c>
      <c r="AK185">
        <v>50</v>
      </c>
      <c r="AL185" s="24">
        <v>50</v>
      </c>
      <c r="AM185">
        <f t="shared" si="22"/>
        <v>0</v>
      </c>
      <c r="AO185" s="28">
        <v>4006.5</v>
      </c>
      <c r="AP185">
        <f t="shared" si="23"/>
        <v>10507</v>
      </c>
      <c r="AQ185">
        <f t="shared" si="24"/>
        <v>6500.5</v>
      </c>
      <c r="AR185" s="33">
        <f t="shared" si="25"/>
        <v>0.6186827829066337</v>
      </c>
      <c r="AS185">
        <f t="shared" si="26"/>
        <v>200325</v>
      </c>
      <c r="AT185" s="33">
        <f t="shared" si="27"/>
        <v>0.25</v>
      </c>
      <c r="AU185" s="33" cm="1">
        <f t="array" ref="AU185">_xlfn.IFS(AO185=0," ",AT185=20%,20%,AT185=25%,25%,AT185&lt;20%,"MV",AT185=21%,"MV",AT185=22%,"MV",AT185=23%,"MV",AT185=24%,MV)</f>
        <v>0.25</v>
      </c>
    </row>
    <row r="186" spans="1:47">
      <c r="A186" s="3">
        <v>157</v>
      </c>
      <c r="B186" s="1" t="s">
        <v>176</v>
      </c>
      <c r="C186" s="2" t="s">
        <v>367</v>
      </c>
      <c r="D186" s="7">
        <v>11103</v>
      </c>
      <c r="E186" s="7">
        <v>10469</v>
      </c>
      <c r="F186" s="7">
        <v>13458</v>
      </c>
      <c r="G186" s="7">
        <v>12779</v>
      </c>
      <c r="H186" s="7">
        <v>11236</v>
      </c>
      <c r="I186" s="7">
        <v>14850</v>
      </c>
      <c r="J186" s="7">
        <v>15836</v>
      </c>
      <c r="K186" s="7">
        <v>14735</v>
      </c>
      <c r="L186" s="7">
        <v>11310</v>
      </c>
      <c r="M186" s="7">
        <v>8773</v>
      </c>
      <c r="N186" s="7">
        <v>9024</v>
      </c>
      <c r="O186" s="7">
        <v>14627</v>
      </c>
      <c r="P186" s="7">
        <v>12534</v>
      </c>
      <c r="Q186" s="7">
        <v>15205</v>
      </c>
      <c r="R186" s="7">
        <v>12443</v>
      </c>
      <c r="S186" s="7">
        <v>14239</v>
      </c>
      <c r="T186" s="32">
        <v>11622</v>
      </c>
      <c r="U186" s="7">
        <v>11545</v>
      </c>
      <c r="V186" s="7">
        <v>10113</v>
      </c>
      <c r="W186" s="7">
        <v>8091</v>
      </c>
      <c r="X186" s="7">
        <v>14152</v>
      </c>
      <c r="Y186" s="7">
        <v>12031</v>
      </c>
      <c r="Z186" s="7">
        <v>15366</v>
      </c>
      <c r="AA186" s="7">
        <v>15205</v>
      </c>
      <c r="AB186" s="7">
        <v>15384</v>
      </c>
      <c r="AC186" s="7">
        <v>7965</v>
      </c>
      <c r="AE186" s="8">
        <f t="shared" si="20"/>
        <v>15836</v>
      </c>
      <c r="AF186" s="8">
        <f t="shared" si="21"/>
        <v>7965</v>
      </c>
      <c r="AG186" s="19">
        <f t="shared" si="28"/>
        <v>6372</v>
      </c>
      <c r="AH186" s="19">
        <f t="shared" si="29"/>
        <v>5973.75</v>
      </c>
      <c r="AK186">
        <v>50</v>
      </c>
      <c r="AL186" s="24">
        <v>50</v>
      </c>
      <c r="AM186">
        <f t="shared" si="22"/>
        <v>0</v>
      </c>
      <c r="AO186" s="28">
        <v>5973.75</v>
      </c>
      <c r="AP186">
        <f t="shared" si="23"/>
        <v>11622</v>
      </c>
      <c r="AQ186">
        <f t="shared" si="24"/>
        <v>5648.25</v>
      </c>
      <c r="AR186" s="33">
        <f t="shared" si="25"/>
        <v>0.4859963861641714</v>
      </c>
      <c r="AS186">
        <f t="shared" si="26"/>
        <v>298687.5</v>
      </c>
      <c r="AT186" s="33">
        <f t="shared" si="27"/>
        <v>0.25</v>
      </c>
      <c r="AU186" s="33" cm="1">
        <f t="array" ref="AU186">_xlfn.IFS(AO186=0," ",AT186=20%,20%,AT186=25%,25%,AT186&lt;20%,"MV",AT186=21%,"MV",AT186=22%,"MV",AT186=23%,"MV",AT186=24%,MV)</f>
        <v>0.25</v>
      </c>
    </row>
    <row r="187" spans="1:47">
      <c r="A187" s="3">
        <v>158</v>
      </c>
      <c r="B187" s="1" t="s">
        <v>177</v>
      </c>
      <c r="C187" s="2" t="s">
        <v>367</v>
      </c>
      <c r="D187" s="7">
        <v>11790</v>
      </c>
      <c r="E187" s="7">
        <v>14466</v>
      </c>
      <c r="F187" s="7">
        <v>13458</v>
      </c>
      <c r="G187" s="7">
        <v>12779</v>
      </c>
      <c r="H187" s="7">
        <v>11651</v>
      </c>
      <c r="I187" s="7">
        <v>16540</v>
      </c>
      <c r="J187" s="7">
        <v>17798</v>
      </c>
      <c r="K187" s="7">
        <v>16837</v>
      </c>
      <c r="L187" s="7">
        <v>20768</v>
      </c>
      <c r="M187" s="7">
        <v>9579</v>
      </c>
      <c r="N187" s="7">
        <v>10879</v>
      </c>
      <c r="O187" s="7">
        <v>16293</v>
      </c>
      <c r="P187" s="7">
        <v>13870</v>
      </c>
      <c r="Q187" s="7">
        <v>15946</v>
      </c>
      <c r="R187" s="7">
        <v>22845</v>
      </c>
      <c r="S187" s="7">
        <v>17742</v>
      </c>
      <c r="T187" s="32">
        <v>12943</v>
      </c>
      <c r="U187" s="7">
        <v>12137</v>
      </c>
      <c r="V187" s="7">
        <v>13791</v>
      </c>
      <c r="W187" s="7">
        <v>8139</v>
      </c>
      <c r="X187" s="7">
        <v>15761</v>
      </c>
      <c r="Y187" s="7">
        <v>14710</v>
      </c>
      <c r="Z187" s="7">
        <v>17072</v>
      </c>
      <c r="AA187" s="7">
        <v>15329</v>
      </c>
      <c r="AB187" s="7">
        <v>17135</v>
      </c>
      <c r="AC187" s="7">
        <v>9986</v>
      </c>
      <c r="AE187" s="8">
        <f t="shared" si="20"/>
        <v>22845</v>
      </c>
      <c r="AF187" s="8">
        <f t="shared" si="21"/>
        <v>8139</v>
      </c>
      <c r="AG187" s="19">
        <f t="shared" si="28"/>
        <v>6511.2</v>
      </c>
      <c r="AH187" s="19">
        <f t="shared" si="29"/>
        <v>6104.25</v>
      </c>
      <c r="AM187">
        <f t="shared" si="22"/>
        <v>0</v>
      </c>
      <c r="AP187">
        <f t="shared" si="23"/>
        <v>0</v>
      </c>
      <c r="AQ187">
        <f t="shared" si="24"/>
        <v>0</v>
      </c>
      <c r="AR187" s="33" t="str">
        <f t="shared" si="25"/>
        <v xml:space="preserve"> </v>
      </c>
      <c r="AS187">
        <f t="shared" si="26"/>
        <v>0</v>
      </c>
      <c r="AT187" s="33" t="str">
        <f t="shared" si="27"/>
        <v xml:space="preserve"> </v>
      </c>
      <c r="AU187" s="33" t="str" cm="1">
        <f t="array" ref="AU187">_xlfn.IFS(AO187=0," ",AT187=20%,20%,AT187=25%,25%,AT187&lt;20%,"MV",AT187=21%,"MV",AT187=22%,"MV",AT187=23%,"MV",AT187=24%,MV)</f>
        <v xml:space="preserve"> </v>
      </c>
    </row>
    <row r="188" spans="1:47">
      <c r="A188" s="3">
        <v>159</v>
      </c>
      <c r="B188" s="1" t="s">
        <v>178</v>
      </c>
      <c r="C188" s="2" t="s">
        <v>367</v>
      </c>
      <c r="D188" s="7">
        <v>5278</v>
      </c>
      <c r="E188" s="7">
        <v>7008</v>
      </c>
      <c r="F188" s="7">
        <v>6214</v>
      </c>
      <c r="G188" s="7">
        <v>4626</v>
      </c>
      <c r="H188" s="7">
        <v>5341</v>
      </c>
      <c r="I188" s="7">
        <v>7977</v>
      </c>
      <c r="J188" s="7">
        <v>8762</v>
      </c>
      <c r="K188" s="7">
        <v>15451</v>
      </c>
      <c r="L188" s="7">
        <v>6868</v>
      </c>
      <c r="M188" s="7">
        <v>4573</v>
      </c>
      <c r="N188" s="7">
        <v>8035</v>
      </c>
      <c r="O188" s="7">
        <v>7859</v>
      </c>
      <c r="P188" s="7">
        <v>2328</v>
      </c>
      <c r="Q188" s="7">
        <v>9395</v>
      </c>
      <c r="R188" s="7">
        <v>7556</v>
      </c>
      <c r="S188" s="7">
        <v>9708</v>
      </c>
      <c r="T188" s="32">
        <v>6243</v>
      </c>
      <c r="U188" s="7">
        <v>7012</v>
      </c>
      <c r="V188" s="7">
        <v>5353</v>
      </c>
      <c r="W188" s="7">
        <v>2457</v>
      </c>
      <c r="X188" s="7">
        <v>10198</v>
      </c>
      <c r="Y188" s="7">
        <v>6717</v>
      </c>
      <c r="Z188" s="7">
        <v>8270</v>
      </c>
      <c r="AA188" s="7">
        <v>6181</v>
      </c>
      <c r="AB188" s="7">
        <v>13193</v>
      </c>
      <c r="AC188" s="7">
        <v>2641</v>
      </c>
      <c r="AE188" s="8">
        <f t="shared" si="20"/>
        <v>15451</v>
      </c>
      <c r="AF188" s="8">
        <f t="shared" si="21"/>
        <v>2328</v>
      </c>
      <c r="AG188" s="19">
        <f t="shared" si="28"/>
        <v>1862.4</v>
      </c>
      <c r="AH188" s="19">
        <f t="shared" si="29"/>
        <v>1746</v>
      </c>
      <c r="AK188">
        <v>7</v>
      </c>
      <c r="AL188" s="24">
        <v>7</v>
      </c>
      <c r="AM188">
        <f t="shared" si="22"/>
        <v>0</v>
      </c>
      <c r="AO188" s="28">
        <v>1862.4</v>
      </c>
      <c r="AP188">
        <f t="shared" si="23"/>
        <v>6243</v>
      </c>
      <c r="AQ188">
        <f t="shared" si="24"/>
        <v>4380.6000000000004</v>
      </c>
      <c r="AR188" s="33">
        <f t="shared" si="25"/>
        <v>0.70168188370975504</v>
      </c>
      <c r="AS188">
        <f t="shared" si="26"/>
        <v>13036.800000000001</v>
      </c>
      <c r="AT188" s="33">
        <f t="shared" si="27"/>
        <v>0.2</v>
      </c>
      <c r="AU188" s="33" cm="1">
        <f t="array" ref="AU188">_xlfn.IFS(AO188=0," ",AT188=20%,20%,AT188=25%,25%,AT188&lt;20%,"MV",AT188=21%,"MV",AT188=22%,"MV",AT188=23%,"MV",AT188=24%,MV)</f>
        <v>0.2</v>
      </c>
    </row>
    <row r="189" spans="1:47">
      <c r="A189" s="3">
        <v>160</v>
      </c>
      <c r="B189" s="1" t="s">
        <v>179</v>
      </c>
      <c r="C189" s="2" t="s">
        <v>367</v>
      </c>
      <c r="D189" s="7">
        <v>3187</v>
      </c>
      <c r="E189" s="7">
        <v>3400</v>
      </c>
      <c r="F189" s="7">
        <v>2442</v>
      </c>
      <c r="G189" s="7">
        <v>4066</v>
      </c>
      <c r="H189" s="7">
        <v>3149</v>
      </c>
      <c r="I189" s="7">
        <v>4501</v>
      </c>
      <c r="J189" s="7">
        <v>3588</v>
      </c>
      <c r="K189" s="7">
        <v>4115</v>
      </c>
      <c r="L189" s="7">
        <v>2070</v>
      </c>
      <c r="M189" s="7">
        <v>1910</v>
      </c>
      <c r="N189" s="7">
        <v>2472</v>
      </c>
      <c r="O189" s="7">
        <v>4432</v>
      </c>
      <c r="P189" s="7">
        <v>3013</v>
      </c>
      <c r="Q189" s="7">
        <v>4079</v>
      </c>
      <c r="R189" s="7">
        <v>2276</v>
      </c>
      <c r="S189" s="7">
        <v>4082</v>
      </c>
      <c r="T189" s="32">
        <v>3522</v>
      </c>
      <c r="U189" s="7">
        <v>3119</v>
      </c>
      <c r="V189" s="7">
        <v>4046</v>
      </c>
      <c r="W189" s="7">
        <v>2145</v>
      </c>
      <c r="X189" s="7">
        <v>4079</v>
      </c>
      <c r="Y189" s="7">
        <v>3357</v>
      </c>
      <c r="Z189" s="7">
        <v>4648</v>
      </c>
      <c r="AA189" s="7">
        <v>3028</v>
      </c>
      <c r="AB189" s="7">
        <v>4662</v>
      </c>
      <c r="AC189" s="7">
        <v>3020</v>
      </c>
      <c r="AE189" s="8">
        <f t="shared" si="20"/>
        <v>4662</v>
      </c>
      <c r="AF189" s="8">
        <f t="shared" si="21"/>
        <v>1910</v>
      </c>
      <c r="AG189" s="19">
        <f t="shared" si="28"/>
        <v>1528</v>
      </c>
      <c r="AH189" s="19">
        <f t="shared" si="29"/>
        <v>1432.5</v>
      </c>
      <c r="AM189">
        <f t="shared" si="22"/>
        <v>0</v>
      </c>
      <c r="AP189">
        <f t="shared" si="23"/>
        <v>0</v>
      </c>
      <c r="AQ189">
        <f t="shared" si="24"/>
        <v>0</v>
      </c>
      <c r="AR189" s="33" t="str">
        <f t="shared" si="25"/>
        <v xml:space="preserve"> </v>
      </c>
      <c r="AS189">
        <f t="shared" si="26"/>
        <v>0</v>
      </c>
      <c r="AT189" s="33" t="str">
        <f t="shared" si="27"/>
        <v xml:space="preserve"> </v>
      </c>
      <c r="AU189" s="33" t="str" cm="1">
        <f t="array" ref="AU189">_xlfn.IFS(AO189=0," ",AT189=20%,20%,AT189=25%,25%,AT189&lt;20%,"MV",AT189=21%,"MV",AT189=22%,"MV",AT189=23%,"MV",AT189=24%,MV)</f>
        <v xml:space="preserve"> </v>
      </c>
    </row>
    <row r="190" spans="1:47">
      <c r="A190" s="3">
        <v>161</v>
      </c>
      <c r="B190" s="1" t="s">
        <v>180</v>
      </c>
      <c r="C190" s="2" t="s">
        <v>367</v>
      </c>
      <c r="D190" s="7">
        <v>3128</v>
      </c>
      <c r="E190" s="7">
        <v>4765</v>
      </c>
      <c r="F190" s="7">
        <v>3655</v>
      </c>
      <c r="G190" s="7">
        <v>2701</v>
      </c>
      <c r="H190" s="7">
        <v>3165</v>
      </c>
      <c r="I190" s="7">
        <v>4630</v>
      </c>
      <c r="J190" s="7">
        <v>4366</v>
      </c>
      <c r="K190" s="7">
        <v>14024</v>
      </c>
      <c r="L190" s="7">
        <v>2472</v>
      </c>
      <c r="M190" s="7">
        <v>3709</v>
      </c>
      <c r="N190" s="7">
        <v>3709</v>
      </c>
      <c r="O190" s="7">
        <v>4561</v>
      </c>
      <c r="P190" s="7">
        <v>2847</v>
      </c>
      <c r="Q190" s="7">
        <v>4079</v>
      </c>
      <c r="R190" s="7">
        <v>2992</v>
      </c>
      <c r="S190" s="7">
        <v>6179</v>
      </c>
      <c r="T190" s="32">
        <v>3625</v>
      </c>
      <c r="U190" s="7">
        <v>2932</v>
      </c>
      <c r="V190" s="7">
        <v>3127</v>
      </c>
      <c r="W190" s="7">
        <v>2628</v>
      </c>
      <c r="X190" s="7">
        <v>3709</v>
      </c>
      <c r="Y190" s="7">
        <v>3524</v>
      </c>
      <c r="Z190" s="7">
        <v>4784</v>
      </c>
      <c r="AA190" s="7">
        <v>13598</v>
      </c>
      <c r="AB190" s="7">
        <v>4797</v>
      </c>
      <c r="AC190" s="7">
        <v>3337</v>
      </c>
      <c r="AE190" s="8">
        <f t="shared" si="20"/>
        <v>14024</v>
      </c>
      <c r="AF190" s="8">
        <f t="shared" si="21"/>
        <v>2472</v>
      </c>
      <c r="AG190" s="19">
        <f t="shared" si="28"/>
        <v>1977.6</v>
      </c>
      <c r="AH190" s="19">
        <f t="shared" si="29"/>
        <v>1854</v>
      </c>
      <c r="AM190">
        <f t="shared" si="22"/>
        <v>0</v>
      </c>
      <c r="AP190">
        <f t="shared" si="23"/>
        <v>0</v>
      </c>
      <c r="AQ190">
        <f t="shared" si="24"/>
        <v>0</v>
      </c>
      <c r="AR190" s="33" t="str">
        <f t="shared" si="25"/>
        <v xml:space="preserve"> </v>
      </c>
      <c r="AS190">
        <f t="shared" si="26"/>
        <v>0</v>
      </c>
      <c r="AT190" s="33" t="str">
        <f t="shared" si="27"/>
        <v xml:space="preserve"> </v>
      </c>
      <c r="AU190" s="33" t="str" cm="1">
        <f t="array" ref="AU190">_xlfn.IFS(AO190=0," ",AT190=20%,20%,AT190=25%,25%,AT190&lt;20%,"MV",AT190=21%,"MV",AT190=22%,"MV",AT190=23%,"MV",AT190=24%,MV)</f>
        <v xml:space="preserve"> </v>
      </c>
    </row>
    <row r="191" spans="1:47">
      <c r="A191" s="3">
        <v>162</v>
      </c>
      <c r="B191" s="1" t="s">
        <v>181</v>
      </c>
      <c r="C191" s="2" t="s">
        <v>367</v>
      </c>
      <c r="D191" s="7">
        <v>3363</v>
      </c>
      <c r="E191" s="7">
        <v>5594</v>
      </c>
      <c r="F191" s="7">
        <v>4452</v>
      </c>
      <c r="G191" s="7">
        <v>3260</v>
      </c>
      <c r="H191" s="7">
        <v>3323</v>
      </c>
      <c r="I191" s="7">
        <v>4901</v>
      </c>
      <c r="J191" s="7">
        <v>5123</v>
      </c>
      <c r="K191" s="7">
        <v>14966</v>
      </c>
      <c r="L191" s="7">
        <v>2472</v>
      </c>
      <c r="M191" s="7">
        <v>4326</v>
      </c>
      <c r="N191" s="7">
        <v>3956</v>
      </c>
      <c r="O191" s="7">
        <v>4830</v>
      </c>
      <c r="P191" s="7">
        <v>3694</v>
      </c>
      <c r="Q191" s="7">
        <v>5315</v>
      </c>
      <c r="R191" s="7">
        <v>3644</v>
      </c>
      <c r="S191" s="7">
        <v>7061</v>
      </c>
      <c r="T191" s="32">
        <v>3836</v>
      </c>
      <c r="U191" s="7">
        <v>3528</v>
      </c>
      <c r="V191" s="7">
        <v>3677</v>
      </c>
      <c r="W191" s="7">
        <v>2776</v>
      </c>
      <c r="X191" s="7">
        <v>4450</v>
      </c>
      <c r="Y191" s="7">
        <v>4158</v>
      </c>
      <c r="Z191" s="7">
        <v>5094</v>
      </c>
      <c r="AA191" s="7">
        <v>17924</v>
      </c>
      <c r="AB191" s="7">
        <v>5079</v>
      </c>
      <c r="AC191" s="7">
        <v>3884</v>
      </c>
      <c r="AE191" s="8">
        <f t="shared" si="20"/>
        <v>17924</v>
      </c>
      <c r="AF191" s="8">
        <f t="shared" si="21"/>
        <v>2472</v>
      </c>
      <c r="AG191" s="19">
        <f t="shared" si="28"/>
        <v>1977.6</v>
      </c>
      <c r="AH191" s="19">
        <f t="shared" si="29"/>
        <v>1854</v>
      </c>
      <c r="AM191">
        <f t="shared" si="22"/>
        <v>0</v>
      </c>
      <c r="AP191">
        <f t="shared" si="23"/>
        <v>0</v>
      </c>
      <c r="AQ191">
        <f t="shared" si="24"/>
        <v>0</v>
      </c>
      <c r="AR191" s="33" t="str">
        <f t="shared" si="25"/>
        <v xml:space="preserve"> </v>
      </c>
      <c r="AS191">
        <f t="shared" si="26"/>
        <v>0</v>
      </c>
      <c r="AT191" s="33" t="str">
        <f t="shared" si="27"/>
        <v xml:space="preserve"> </v>
      </c>
      <c r="AU191" s="33" t="str" cm="1">
        <f t="array" ref="AU191">_xlfn.IFS(AO191=0," ",AT191=20%,20%,AT191=25%,25%,AT191&lt;20%,"MV",AT191=21%,"MV",AT191=22%,"MV",AT191=23%,"MV",AT191=24%,MV)</f>
        <v xml:space="preserve"> </v>
      </c>
    </row>
    <row r="192" spans="1:47">
      <c r="A192" s="3">
        <v>163</v>
      </c>
      <c r="B192" s="1" t="s">
        <v>182</v>
      </c>
      <c r="C192" s="2" t="s">
        <v>367</v>
      </c>
      <c r="D192" s="7">
        <v>4691</v>
      </c>
      <c r="E192" s="7">
        <v>7979</v>
      </c>
      <c r="F192" s="7">
        <v>7427</v>
      </c>
      <c r="G192" s="7">
        <v>5550</v>
      </c>
      <c r="H192" s="7">
        <v>4747</v>
      </c>
      <c r="I192" s="7">
        <v>6253</v>
      </c>
      <c r="J192" s="7">
        <v>7340</v>
      </c>
      <c r="K192" s="7">
        <v>17531</v>
      </c>
      <c r="L192" s="7">
        <v>2472</v>
      </c>
      <c r="M192" s="7">
        <v>4945</v>
      </c>
      <c r="N192" s="7">
        <v>5439</v>
      </c>
      <c r="O192" s="7">
        <v>6159</v>
      </c>
      <c r="P192" s="7">
        <v>5978</v>
      </c>
      <c r="Q192" s="7">
        <v>6428</v>
      </c>
      <c r="R192" s="7">
        <v>6078</v>
      </c>
      <c r="S192" s="7">
        <v>9532</v>
      </c>
      <c r="T192" s="32">
        <v>4892</v>
      </c>
      <c r="U192" s="7">
        <v>3733</v>
      </c>
      <c r="V192" s="7">
        <v>5480</v>
      </c>
      <c r="W192" s="7">
        <v>4709</v>
      </c>
      <c r="X192" s="7">
        <v>5006</v>
      </c>
      <c r="Y192" s="7">
        <v>6261</v>
      </c>
      <c r="Z192" s="7">
        <v>6490</v>
      </c>
      <c r="AA192" s="7">
        <v>22499</v>
      </c>
      <c r="AB192" s="7">
        <v>6477</v>
      </c>
      <c r="AC192" s="7">
        <v>7136</v>
      </c>
      <c r="AE192" s="8">
        <f t="shared" si="20"/>
        <v>22499</v>
      </c>
      <c r="AF192" s="8">
        <f t="shared" si="21"/>
        <v>2472</v>
      </c>
      <c r="AG192" s="19">
        <f t="shared" si="28"/>
        <v>1977.6</v>
      </c>
      <c r="AH192" s="19">
        <f t="shared" si="29"/>
        <v>1854</v>
      </c>
      <c r="AK192">
        <v>6</v>
      </c>
      <c r="AL192" s="24">
        <v>6</v>
      </c>
      <c r="AM192">
        <f t="shared" si="22"/>
        <v>0</v>
      </c>
      <c r="AO192" s="28">
        <v>1977.6</v>
      </c>
      <c r="AP192">
        <f t="shared" si="23"/>
        <v>4892</v>
      </c>
      <c r="AQ192">
        <f t="shared" si="24"/>
        <v>2914.4</v>
      </c>
      <c r="AR192" s="33">
        <f t="shared" si="25"/>
        <v>0.59574816026165167</v>
      </c>
      <c r="AS192">
        <f t="shared" si="26"/>
        <v>11865.599999999999</v>
      </c>
      <c r="AT192" s="33">
        <f t="shared" si="27"/>
        <v>0.2</v>
      </c>
      <c r="AU192" s="33" cm="1">
        <f t="array" ref="AU192">_xlfn.IFS(AO192=0," ",AT192=20%,20%,AT192=25%,25%,AT192&lt;20%,"MV",AT192=21%,"MV",AT192=22%,"MV",AT192=23%,"MV",AT192=24%,MV)</f>
        <v>0.2</v>
      </c>
    </row>
    <row r="193" spans="1:47">
      <c r="A193" s="3">
        <v>164</v>
      </c>
      <c r="B193" s="1" t="s">
        <v>183</v>
      </c>
      <c r="C193" s="2" t="s">
        <v>367</v>
      </c>
      <c r="D193" s="7">
        <v>9808</v>
      </c>
      <c r="E193" s="7">
        <v>6799</v>
      </c>
      <c r="F193" s="7">
        <v>7539</v>
      </c>
      <c r="G193" s="7">
        <v>10059</v>
      </c>
      <c r="H193" s="7">
        <v>9692</v>
      </c>
      <c r="I193" s="7">
        <v>15567</v>
      </c>
      <c r="J193" s="7">
        <v>12362</v>
      </c>
      <c r="K193" s="7">
        <v>14199</v>
      </c>
      <c r="L193" s="7">
        <v>4698</v>
      </c>
      <c r="M193" s="7">
        <v>3956</v>
      </c>
      <c r="N193" s="7">
        <v>8777</v>
      </c>
      <c r="O193" s="7">
        <v>15333</v>
      </c>
      <c r="P193" s="7">
        <v>10973</v>
      </c>
      <c r="Q193" s="7">
        <v>13845</v>
      </c>
      <c r="R193" s="7">
        <v>5167</v>
      </c>
      <c r="S193" s="7">
        <v>14122</v>
      </c>
      <c r="T193" s="32">
        <v>12183</v>
      </c>
      <c r="U193" s="7">
        <v>11325</v>
      </c>
      <c r="V193" s="7">
        <v>5518</v>
      </c>
      <c r="W193" s="7">
        <v>1534</v>
      </c>
      <c r="X193" s="7">
        <v>14834</v>
      </c>
      <c r="Y193" s="7">
        <v>7871</v>
      </c>
      <c r="Z193" s="7">
        <v>16132</v>
      </c>
      <c r="AA193" s="7">
        <v>12362</v>
      </c>
      <c r="AB193" s="7">
        <v>16126</v>
      </c>
      <c r="AC193" s="7">
        <v>12856</v>
      </c>
      <c r="AE193" s="8">
        <f t="shared" si="20"/>
        <v>16132</v>
      </c>
      <c r="AF193" s="8">
        <f t="shared" si="21"/>
        <v>1534</v>
      </c>
      <c r="AG193" s="19">
        <f t="shared" si="28"/>
        <v>1227.2</v>
      </c>
      <c r="AH193" s="19">
        <f t="shared" si="29"/>
        <v>1150.5</v>
      </c>
      <c r="AM193">
        <f t="shared" si="22"/>
        <v>0</v>
      </c>
      <c r="AP193">
        <f t="shared" si="23"/>
        <v>0</v>
      </c>
      <c r="AQ193">
        <f t="shared" si="24"/>
        <v>0</v>
      </c>
      <c r="AR193" s="33" t="str">
        <f t="shared" si="25"/>
        <v xml:space="preserve"> </v>
      </c>
      <c r="AS193">
        <f t="shared" si="26"/>
        <v>0</v>
      </c>
      <c r="AT193" s="33" t="str">
        <f t="shared" si="27"/>
        <v xml:space="preserve"> </v>
      </c>
      <c r="AU193" s="33" t="str" cm="1">
        <f t="array" ref="AU193">_xlfn.IFS(AO193=0," ",AT193=20%,20%,AT193=25%,25%,AT193&lt;20%,"MV",AT193=21%,"MV",AT193=22%,"MV",AT193=23%,"MV",AT193=24%,MV)</f>
        <v xml:space="preserve"> </v>
      </c>
    </row>
    <row r="194" spans="1:47">
      <c r="A194" s="3">
        <v>165</v>
      </c>
      <c r="B194" s="1" t="s">
        <v>184</v>
      </c>
      <c r="C194" s="2" t="s">
        <v>367</v>
      </c>
      <c r="D194" s="7">
        <v>19712</v>
      </c>
      <c r="E194" s="7">
        <v>16224</v>
      </c>
      <c r="F194" s="7">
        <v>17162</v>
      </c>
      <c r="G194" s="7">
        <v>19137</v>
      </c>
      <c r="H194" s="7">
        <v>19948</v>
      </c>
      <c r="I194" s="7">
        <v>23347</v>
      </c>
      <c r="J194" s="7">
        <v>22499</v>
      </c>
      <c r="K194" s="7">
        <v>19284</v>
      </c>
      <c r="L194" s="7">
        <v>15823</v>
      </c>
      <c r="M194" s="7">
        <v>10518</v>
      </c>
      <c r="N194" s="7">
        <v>17307</v>
      </c>
      <c r="O194" s="7">
        <v>22997</v>
      </c>
      <c r="P194" s="7">
        <v>18320</v>
      </c>
      <c r="Q194" s="7">
        <v>19655</v>
      </c>
      <c r="R194" s="7">
        <v>17405</v>
      </c>
      <c r="S194" s="7">
        <v>21181</v>
      </c>
      <c r="T194" s="32">
        <v>18271</v>
      </c>
      <c r="U194" s="7">
        <v>15003</v>
      </c>
      <c r="V194" s="7">
        <v>15452</v>
      </c>
      <c r="W194" s="7">
        <v>15223</v>
      </c>
      <c r="X194" s="7">
        <v>15946</v>
      </c>
      <c r="Y194" s="7">
        <v>21888</v>
      </c>
      <c r="Z194" s="7">
        <v>24179</v>
      </c>
      <c r="AA194" s="7">
        <v>23735</v>
      </c>
      <c r="AB194" s="7">
        <v>24185</v>
      </c>
      <c r="AC194" s="7">
        <v>17304</v>
      </c>
      <c r="AE194" s="8">
        <f t="shared" si="20"/>
        <v>24185</v>
      </c>
      <c r="AF194" s="8">
        <f t="shared" si="21"/>
        <v>10518</v>
      </c>
      <c r="AG194" s="19">
        <f t="shared" si="28"/>
        <v>8414.4</v>
      </c>
      <c r="AH194" s="19">
        <f t="shared" si="29"/>
        <v>7888.5</v>
      </c>
      <c r="AM194">
        <f t="shared" si="22"/>
        <v>0</v>
      </c>
      <c r="AP194">
        <f t="shared" si="23"/>
        <v>0</v>
      </c>
      <c r="AQ194">
        <f t="shared" si="24"/>
        <v>0</v>
      </c>
      <c r="AR194" s="33" t="str">
        <f t="shared" si="25"/>
        <v xml:space="preserve"> </v>
      </c>
      <c r="AS194">
        <f t="shared" si="26"/>
        <v>0</v>
      </c>
      <c r="AT194" s="33" t="str">
        <f t="shared" si="27"/>
        <v xml:space="preserve"> </v>
      </c>
      <c r="AU194" s="33" t="str" cm="1">
        <f t="array" ref="AU194">_xlfn.IFS(AO194=0," ",AT194=20%,20%,AT194=25%,25%,AT194&lt;20%,"MV",AT194=21%,"MV",AT194=22%,"MV",AT194=23%,"MV",AT194=24%,MV)</f>
        <v xml:space="preserve"> </v>
      </c>
    </row>
    <row r="195" spans="1:47">
      <c r="A195" s="3">
        <v>166</v>
      </c>
      <c r="B195" s="1" t="s">
        <v>185</v>
      </c>
      <c r="C195" s="2" t="s">
        <v>367</v>
      </c>
      <c r="D195" s="7">
        <v>58181</v>
      </c>
      <c r="E195" s="7">
        <v>42019</v>
      </c>
      <c r="F195" s="7">
        <v>44808</v>
      </c>
      <c r="G195" s="7">
        <v>56162</v>
      </c>
      <c r="H195" s="7">
        <v>57493</v>
      </c>
      <c r="I195" s="7">
        <v>50942</v>
      </c>
      <c r="J195" s="7">
        <v>61932</v>
      </c>
      <c r="K195" s="7">
        <v>59678</v>
      </c>
      <c r="L195" s="7">
        <v>15823</v>
      </c>
      <c r="M195" s="7">
        <v>36784</v>
      </c>
      <c r="N195" s="7">
        <v>43266</v>
      </c>
      <c r="O195" s="7">
        <v>50180</v>
      </c>
      <c r="P195" s="7">
        <v>67368</v>
      </c>
      <c r="Q195" s="7">
        <v>52290</v>
      </c>
      <c r="R195" s="7">
        <v>36673</v>
      </c>
      <c r="S195" s="7">
        <v>44300</v>
      </c>
      <c r="T195" s="32">
        <v>39865</v>
      </c>
      <c r="U195" s="7">
        <v>36916</v>
      </c>
      <c r="V195" s="7">
        <v>46357</v>
      </c>
      <c r="W195" s="7">
        <v>33719</v>
      </c>
      <c r="X195" s="7">
        <v>40794</v>
      </c>
      <c r="Y195" s="7">
        <v>46472</v>
      </c>
      <c r="Z195" s="7">
        <v>52958</v>
      </c>
      <c r="AA195" s="7">
        <v>65393</v>
      </c>
      <c r="AB195" s="7">
        <v>52773</v>
      </c>
      <c r="AC195" s="7">
        <v>49822</v>
      </c>
      <c r="AE195" s="8">
        <f t="shared" si="20"/>
        <v>67368</v>
      </c>
      <c r="AF195" s="8">
        <f t="shared" si="21"/>
        <v>15823</v>
      </c>
      <c r="AG195" s="19">
        <f t="shared" si="28"/>
        <v>12658.4</v>
      </c>
      <c r="AH195" s="19">
        <f t="shared" si="29"/>
        <v>11867.25</v>
      </c>
      <c r="AM195">
        <f t="shared" si="22"/>
        <v>0</v>
      </c>
      <c r="AP195">
        <f t="shared" si="23"/>
        <v>0</v>
      </c>
      <c r="AQ195">
        <f t="shared" si="24"/>
        <v>0</v>
      </c>
      <c r="AR195" s="33" t="str">
        <f t="shared" si="25"/>
        <v xml:space="preserve"> </v>
      </c>
      <c r="AS195">
        <f t="shared" si="26"/>
        <v>0</v>
      </c>
      <c r="AT195" s="33" t="str">
        <f t="shared" si="27"/>
        <v xml:space="preserve"> </v>
      </c>
      <c r="AU195" s="33" t="str" cm="1">
        <f t="array" ref="AU195">_xlfn.IFS(AO195=0," ",AT195=20%,20%,AT195=25%,25%,AT195&lt;20%,"MV",AT195=21%,"MV",AT195=22%,"MV",AT195=23%,"MV",AT195=24%,MV)</f>
        <v xml:space="preserve"> </v>
      </c>
    </row>
    <row r="196" spans="1:47">
      <c r="A196" s="3">
        <v>167</v>
      </c>
      <c r="B196" s="1" t="s">
        <v>186</v>
      </c>
      <c r="C196" s="2" t="s">
        <v>367</v>
      </c>
      <c r="D196" s="7">
        <v>5474</v>
      </c>
      <c r="E196" s="7">
        <v>6490</v>
      </c>
      <c r="F196" s="7">
        <v>24991</v>
      </c>
      <c r="G196" s="7">
        <v>5869</v>
      </c>
      <c r="H196" s="7">
        <v>5538</v>
      </c>
      <c r="I196" s="7">
        <v>13428</v>
      </c>
      <c r="J196" s="7">
        <v>14216</v>
      </c>
      <c r="K196" s="7">
        <v>19284</v>
      </c>
      <c r="L196" s="7">
        <v>11002</v>
      </c>
      <c r="M196" s="7">
        <v>11854</v>
      </c>
      <c r="N196" s="7">
        <v>7664</v>
      </c>
      <c r="O196" s="7">
        <v>13228</v>
      </c>
      <c r="P196" s="7">
        <v>38707</v>
      </c>
      <c r="Q196" s="7">
        <v>10631</v>
      </c>
      <c r="R196" s="7">
        <v>12102</v>
      </c>
      <c r="S196" s="7">
        <v>11651</v>
      </c>
      <c r="T196" s="32">
        <v>10509</v>
      </c>
      <c r="U196" s="7">
        <v>6264</v>
      </c>
      <c r="V196" s="7">
        <v>4229</v>
      </c>
      <c r="W196" s="7">
        <v>6179</v>
      </c>
      <c r="X196" s="7">
        <v>12238</v>
      </c>
      <c r="Y196" s="7">
        <v>11776</v>
      </c>
      <c r="Z196" s="7">
        <v>13895</v>
      </c>
      <c r="AA196" s="7">
        <v>7788</v>
      </c>
      <c r="AB196" s="7">
        <v>13912</v>
      </c>
      <c r="AC196" s="7">
        <v>19161</v>
      </c>
      <c r="AE196" s="8">
        <f t="shared" si="20"/>
        <v>38707</v>
      </c>
      <c r="AF196" s="8">
        <f t="shared" si="21"/>
        <v>4229</v>
      </c>
      <c r="AG196" s="19">
        <f t="shared" si="28"/>
        <v>3383.2</v>
      </c>
      <c r="AH196" s="19">
        <f t="shared" si="29"/>
        <v>3171.75</v>
      </c>
      <c r="AM196">
        <f t="shared" si="22"/>
        <v>0</v>
      </c>
      <c r="AP196">
        <f t="shared" si="23"/>
        <v>0</v>
      </c>
      <c r="AQ196">
        <f t="shared" si="24"/>
        <v>0</v>
      </c>
      <c r="AR196" s="33" t="str">
        <f t="shared" si="25"/>
        <v xml:space="preserve"> </v>
      </c>
      <c r="AS196">
        <f t="shared" si="26"/>
        <v>0</v>
      </c>
      <c r="AT196" s="33" t="str">
        <f t="shared" si="27"/>
        <v xml:space="preserve"> </v>
      </c>
      <c r="AU196" s="33" t="str" cm="1">
        <f t="array" ref="AU196">_xlfn.IFS(AO196=0," ",AT196=20%,20%,AT196=25%,25%,AT196&lt;20%,"MV",AT196=21%,"MV",AT196=22%,"MV",AT196=23%,"MV",AT196=24%,MV)</f>
        <v xml:space="preserve"> </v>
      </c>
    </row>
    <row r="197" spans="1:47">
      <c r="A197" s="3">
        <v>168</v>
      </c>
      <c r="B197" s="1" t="s">
        <v>187</v>
      </c>
      <c r="C197" s="2" t="s">
        <v>367</v>
      </c>
      <c r="D197" s="7">
        <v>44883</v>
      </c>
      <c r="E197" s="7">
        <v>44371</v>
      </c>
      <c r="F197" s="7">
        <v>37814</v>
      </c>
      <c r="G197" s="7">
        <v>35814</v>
      </c>
      <c r="H197" s="7">
        <v>44353</v>
      </c>
      <c r="I197" s="7">
        <v>52789</v>
      </c>
      <c r="J197" s="7">
        <v>47964</v>
      </c>
      <c r="K197" s="7">
        <v>44899</v>
      </c>
      <c r="L197" s="7">
        <v>35231</v>
      </c>
      <c r="M197" s="7">
        <v>41907</v>
      </c>
      <c r="N197" s="7">
        <v>40546</v>
      </c>
      <c r="O197" s="7">
        <v>52000</v>
      </c>
      <c r="P197" s="7">
        <v>33676</v>
      </c>
      <c r="Q197" s="7">
        <v>52784</v>
      </c>
      <c r="R197" s="7">
        <v>38754</v>
      </c>
      <c r="S197" s="7">
        <v>56488</v>
      </c>
      <c r="T197" s="32">
        <v>41311</v>
      </c>
      <c r="U197" s="7">
        <v>38964</v>
      </c>
      <c r="V197" s="7">
        <v>31719</v>
      </c>
      <c r="W197" s="7">
        <v>29885</v>
      </c>
      <c r="X197" s="7">
        <v>44502</v>
      </c>
      <c r="Y197" s="7">
        <v>44983</v>
      </c>
      <c r="Z197" s="7">
        <v>54676</v>
      </c>
      <c r="AA197" s="7">
        <v>51919</v>
      </c>
      <c r="AB197" s="7">
        <v>54686</v>
      </c>
      <c r="AC197" s="7">
        <v>37859</v>
      </c>
      <c r="AE197" s="8">
        <f t="shared" si="20"/>
        <v>56488</v>
      </c>
      <c r="AF197" s="8">
        <f t="shared" si="21"/>
        <v>29885</v>
      </c>
      <c r="AG197" s="19">
        <f t="shared" si="28"/>
        <v>23908</v>
      </c>
      <c r="AH197" s="19">
        <f t="shared" si="29"/>
        <v>22413.75</v>
      </c>
      <c r="AK197">
        <v>5</v>
      </c>
      <c r="AL197" s="24">
        <v>5</v>
      </c>
      <c r="AM197">
        <f t="shared" si="22"/>
        <v>0</v>
      </c>
      <c r="AO197" s="28">
        <v>22413.75</v>
      </c>
      <c r="AP197">
        <f t="shared" si="23"/>
        <v>41311</v>
      </c>
      <c r="AQ197">
        <f t="shared" si="24"/>
        <v>18897.25</v>
      </c>
      <c r="AR197" s="33">
        <f t="shared" si="25"/>
        <v>0.45743869671516063</v>
      </c>
      <c r="AS197">
        <f t="shared" si="26"/>
        <v>112068.75</v>
      </c>
      <c r="AT197" s="33">
        <f t="shared" si="27"/>
        <v>0.25</v>
      </c>
      <c r="AU197" s="33" cm="1">
        <f t="array" ref="AU197">_xlfn.IFS(AO197=0," ",AT197=20%,20%,AT197=25%,25%,AT197&lt;20%,"MV",AT197=21%,"MV",AT197=22%,"MV",AT197=23%,"MV",AT197=24%,MV)</f>
        <v>0.25</v>
      </c>
    </row>
    <row r="198" spans="1:47">
      <c r="A198" s="3">
        <v>169</v>
      </c>
      <c r="B198" s="1" t="s">
        <v>188</v>
      </c>
      <c r="C198" s="2" t="s">
        <v>367</v>
      </c>
      <c r="D198" s="7">
        <v>180693</v>
      </c>
      <c r="E198" s="7">
        <v>153626</v>
      </c>
      <c r="F198" s="7">
        <v>135954</v>
      </c>
      <c r="G198" s="7">
        <v>122720</v>
      </c>
      <c r="H198" s="7">
        <v>7314</v>
      </c>
      <c r="I198" s="7">
        <v>190690</v>
      </c>
      <c r="J198" s="7">
        <v>174152</v>
      </c>
      <c r="K198" s="7">
        <v>210357</v>
      </c>
      <c r="L198" s="7">
        <v>122382</v>
      </c>
      <c r="M198" s="7">
        <v>131173</v>
      </c>
      <c r="N198" s="7">
        <v>151308</v>
      </c>
      <c r="O198" s="7">
        <v>187840</v>
      </c>
      <c r="P198" s="7">
        <v>150875</v>
      </c>
      <c r="Q198" s="7">
        <v>235862</v>
      </c>
      <c r="R198" s="7">
        <v>134620</v>
      </c>
      <c r="S198" s="7">
        <v>175308</v>
      </c>
      <c r="T198" s="32">
        <v>149231</v>
      </c>
      <c r="U198" s="7">
        <v>142183</v>
      </c>
      <c r="V198" s="7">
        <v>169171</v>
      </c>
      <c r="W198" s="7">
        <v>68785</v>
      </c>
      <c r="X198" s="7">
        <v>181717</v>
      </c>
      <c r="Y198" s="7">
        <v>189136</v>
      </c>
      <c r="Z198" s="7">
        <v>197170</v>
      </c>
      <c r="AA198" s="7">
        <v>309044</v>
      </c>
      <c r="AB198" s="7">
        <v>197549</v>
      </c>
      <c r="AC198" s="7">
        <v>127184</v>
      </c>
      <c r="AE198" s="8">
        <f t="shared" si="20"/>
        <v>309044</v>
      </c>
      <c r="AF198" s="8">
        <f t="shared" si="21"/>
        <v>7314</v>
      </c>
      <c r="AG198" s="19">
        <f t="shared" si="28"/>
        <v>5851.2</v>
      </c>
      <c r="AH198" s="19">
        <f t="shared" si="29"/>
        <v>5485.5</v>
      </c>
      <c r="AM198">
        <f t="shared" si="22"/>
        <v>0</v>
      </c>
      <c r="AP198">
        <f t="shared" si="23"/>
        <v>0</v>
      </c>
      <c r="AQ198">
        <f t="shared" si="24"/>
        <v>0</v>
      </c>
      <c r="AR198" s="33" t="str">
        <f t="shared" si="25"/>
        <v xml:space="preserve"> </v>
      </c>
      <c r="AS198">
        <f t="shared" si="26"/>
        <v>0</v>
      </c>
      <c r="AT198" s="33" t="str">
        <f t="shared" si="27"/>
        <v xml:space="preserve"> </v>
      </c>
      <c r="AU198" s="33" t="str" cm="1">
        <f t="array" ref="AU198">_xlfn.IFS(AO198=0," ",AT198=20%,20%,AT198=25%,25%,AT198&lt;20%,"MV",AT198=21%,"MV",AT198=22%,"MV",AT198=23%,"MV",AT198=24%,MV)</f>
        <v xml:space="preserve"> </v>
      </c>
    </row>
    <row r="199" spans="1:47">
      <c r="A199" s="3">
        <v>170</v>
      </c>
      <c r="B199" s="1" t="s">
        <v>189</v>
      </c>
      <c r="C199" s="2" t="s">
        <v>367</v>
      </c>
      <c r="D199" s="7">
        <v>44050</v>
      </c>
      <c r="E199" s="7">
        <v>20088</v>
      </c>
      <c r="F199" s="7">
        <v>21145</v>
      </c>
      <c r="G199" s="7">
        <v>29191</v>
      </c>
      <c r="H199" s="7">
        <v>43530</v>
      </c>
      <c r="I199" s="7">
        <v>38877</v>
      </c>
      <c r="J199" s="7">
        <v>35849</v>
      </c>
      <c r="K199" s="7">
        <v>53006</v>
      </c>
      <c r="L199" s="7">
        <v>37085</v>
      </c>
      <c r="M199" s="7">
        <v>15929</v>
      </c>
      <c r="N199" s="7">
        <v>37579</v>
      </c>
      <c r="O199" s="7">
        <v>38295</v>
      </c>
      <c r="P199" s="7">
        <v>18722</v>
      </c>
      <c r="Q199" s="7">
        <v>33995</v>
      </c>
      <c r="R199" s="7">
        <v>34304</v>
      </c>
      <c r="S199" s="7">
        <v>31121</v>
      </c>
      <c r="T199" s="32">
        <v>30425</v>
      </c>
      <c r="U199" s="7">
        <v>28903</v>
      </c>
      <c r="V199" s="7">
        <v>40563</v>
      </c>
      <c r="W199" s="7">
        <v>13884</v>
      </c>
      <c r="X199" s="7">
        <v>41290</v>
      </c>
      <c r="Y199" s="7">
        <v>49802</v>
      </c>
      <c r="Z199" s="7">
        <v>40399</v>
      </c>
      <c r="AA199" s="7">
        <v>72316</v>
      </c>
      <c r="AB199" s="7">
        <v>40276</v>
      </c>
      <c r="AC199" s="7">
        <v>19332</v>
      </c>
      <c r="AE199" s="8">
        <f t="shared" ref="AE199:AE262" si="30">MAX(D199:AC199)</f>
        <v>72316</v>
      </c>
      <c r="AF199" s="8">
        <f t="shared" ref="AF199:AF262" si="31">MIN(D199:AC199)</f>
        <v>13884</v>
      </c>
      <c r="AG199" s="19">
        <f t="shared" si="28"/>
        <v>11107.2</v>
      </c>
      <c r="AH199" s="19">
        <f t="shared" si="29"/>
        <v>10413</v>
      </c>
      <c r="AK199">
        <v>80</v>
      </c>
      <c r="AL199" s="24">
        <v>80</v>
      </c>
      <c r="AM199">
        <f t="shared" si="22"/>
        <v>0</v>
      </c>
      <c r="AO199" s="28">
        <v>10413</v>
      </c>
      <c r="AP199">
        <f t="shared" si="23"/>
        <v>30425</v>
      </c>
      <c r="AQ199">
        <f t="shared" si="24"/>
        <v>20012</v>
      </c>
      <c r="AR199" s="33">
        <f t="shared" si="25"/>
        <v>0.65774856203779786</v>
      </c>
      <c r="AS199">
        <f t="shared" si="26"/>
        <v>833040</v>
      </c>
      <c r="AT199" s="33">
        <f t="shared" si="27"/>
        <v>0.25</v>
      </c>
      <c r="AU199" s="33" cm="1">
        <f t="array" ref="AU199">_xlfn.IFS(AO199=0," ",AT199=20%,20%,AT199=25%,25%,AT199&lt;20%,"MV",AT199=21%,"MV",AT199=22%,"MV",AT199=23%,"MV",AT199=24%,MV)</f>
        <v>0.25</v>
      </c>
    </row>
    <row r="200" spans="1:47">
      <c r="A200" s="3">
        <v>171</v>
      </c>
      <c r="B200" s="1" t="s">
        <v>190</v>
      </c>
      <c r="C200" s="2" t="s">
        <v>367</v>
      </c>
      <c r="D200" s="7">
        <v>32481</v>
      </c>
      <c r="E200" s="7">
        <v>24724</v>
      </c>
      <c r="F200" s="7">
        <v>28989</v>
      </c>
      <c r="G200" s="7">
        <v>30952</v>
      </c>
      <c r="H200" s="7">
        <v>32870</v>
      </c>
      <c r="I200" s="7">
        <v>33949</v>
      </c>
      <c r="J200" s="7">
        <v>30979</v>
      </c>
      <c r="K200" s="7">
        <v>49668</v>
      </c>
      <c r="L200" s="7">
        <v>37085</v>
      </c>
      <c r="M200" s="7">
        <v>21569</v>
      </c>
      <c r="N200" s="7">
        <v>28926</v>
      </c>
      <c r="O200" s="7">
        <v>33443</v>
      </c>
      <c r="P200" s="7">
        <v>22505</v>
      </c>
      <c r="Q200" s="7">
        <v>45615</v>
      </c>
      <c r="R200" s="7">
        <v>26960</v>
      </c>
      <c r="S200" s="7">
        <v>32710</v>
      </c>
      <c r="T200" s="32">
        <v>26568</v>
      </c>
      <c r="U200" s="7">
        <v>28946</v>
      </c>
      <c r="V200" s="7">
        <v>28310</v>
      </c>
      <c r="W200" s="7">
        <v>17708</v>
      </c>
      <c r="X200" s="7">
        <v>30813</v>
      </c>
      <c r="Y200" s="7">
        <v>30447</v>
      </c>
      <c r="Z200" s="7">
        <v>35170</v>
      </c>
      <c r="AA200" s="7">
        <v>41412</v>
      </c>
      <c r="AB200" s="7">
        <v>35171</v>
      </c>
      <c r="AC200" s="7">
        <v>20626</v>
      </c>
      <c r="AE200" s="8">
        <f t="shared" si="30"/>
        <v>49668</v>
      </c>
      <c r="AF200" s="8">
        <f t="shared" si="31"/>
        <v>17708</v>
      </c>
      <c r="AG200" s="19">
        <f t="shared" si="28"/>
        <v>14166.4</v>
      </c>
      <c r="AH200" s="19">
        <f t="shared" si="29"/>
        <v>13281</v>
      </c>
      <c r="AM200">
        <f t="shared" ref="AM200:AM263" si="32">AK200-AL200</f>
        <v>0</v>
      </c>
      <c r="AP200">
        <f t="shared" ref="AP200:AP263" si="33">IF(AK200&gt;0,T200,0)</f>
        <v>0</v>
      </c>
      <c r="AQ200">
        <f t="shared" ref="AQ200:AQ263" si="34">AP200-AO200</f>
        <v>0</v>
      </c>
      <c r="AR200" s="33" t="str">
        <f t="shared" ref="AR200:AR263" si="35">IF(AO200&gt;0,((AQ200*100%)/AP200)," ")</f>
        <v xml:space="preserve"> </v>
      </c>
      <c r="AS200">
        <f t="shared" ref="AS200:AS263" si="36">AK200*AO200</f>
        <v>0</v>
      </c>
      <c r="AT200" s="33" t="str">
        <f t="shared" ref="AT200:AT263" si="37">IF(AO200=0," ",ROUND(100%-(AO200/AF200),2))</f>
        <v xml:space="preserve"> </v>
      </c>
      <c r="AU200" s="33" t="str" cm="1">
        <f t="array" ref="AU200">_xlfn.IFS(AO200=0," ",AT200=20%,20%,AT200=25%,25%,AT200&lt;20%,"MV",AT200=21%,"MV",AT200=22%,"MV",AT200=23%,"MV",AT200=24%,MV)</f>
        <v xml:space="preserve"> </v>
      </c>
    </row>
    <row r="201" spans="1:47">
      <c r="A201" s="3">
        <v>172</v>
      </c>
      <c r="B201" s="1" t="s">
        <v>191</v>
      </c>
      <c r="C201" s="2" t="s">
        <v>367</v>
      </c>
      <c r="D201" s="7">
        <v>53107</v>
      </c>
      <c r="E201" s="7">
        <v>43266</v>
      </c>
      <c r="F201" s="7">
        <v>93669</v>
      </c>
      <c r="G201" s="7">
        <v>100017</v>
      </c>
      <c r="H201" s="7">
        <v>52480</v>
      </c>
      <c r="I201" s="7">
        <v>104478</v>
      </c>
      <c r="J201" s="7">
        <v>99636</v>
      </c>
      <c r="K201" s="7">
        <v>97318</v>
      </c>
      <c r="L201" s="7">
        <v>3709</v>
      </c>
      <c r="M201" s="7">
        <v>69694</v>
      </c>
      <c r="N201" s="7">
        <v>80845</v>
      </c>
      <c r="O201" s="7">
        <v>102918</v>
      </c>
      <c r="P201" s="7">
        <v>63518</v>
      </c>
      <c r="Q201" s="7">
        <v>57729</v>
      </c>
      <c r="R201" s="7">
        <v>76664</v>
      </c>
      <c r="S201" s="7">
        <v>93455</v>
      </c>
      <c r="T201" s="32">
        <v>81762</v>
      </c>
      <c r="U201" s="7">
        <v>69694</v>
      </c>
      <c r="V201" s="7">
        <v>45737</v>
      </c>
      <c r="W201" s="7">
        <v>28584</v>
      </c>
      <c r="X201" s="7">
        <v>99563</v>
      </c>
      <c r="Y201" s="7">
        <v>71668</v>
      </c>
      <c r="Z201" s="7">
        <v>107807</v>
      </c>
      <c r="AA201" s="7">
        <v>71080</v>
      </c>
      <c r="AB201" s="7">
        <v>108235</v>
      </c>
      <c r="AC201" s="7">
        <v>51811</v>
      </c>
      <c r="AE201" s="8">
        <f t="shared" si="30"/>
        <v>108235</v>
      </c>
      <c r="AF201" s="8">
        <f t="shared" si="31"/>
        <v>3709</v>
      </c>
      <c r="AG201" s="19">
        <f t="shared" si="28"/>
        <v>2967.2</v>
      </c>
      <c r="AH201" s="19">
        <f t="shared" si="29"/>
        <v>2781.75</v>
      </c>
      <c r="AM201">
        <f t="shared" si="32"/>
        <v>0</v>
      </c>
      <c r="AP201">
        <f t="shared" si="33"/>
        <v>0</v>
      </c>
      <c r="AQ201">
        <f t="shared" si="34"/>
        <v>0</v>
      </c>
      <c r="AR201" s="33" t="str">
        <f t="shared" si="35"/>
        <v xml:space="preserve"> </v>
      </c>
      <c r="AS201">
        <f t="shared" si="36"/>
        <v>0</v>
      </c>
      <c r="AT201" s="33" t="str">
        <f t="shared" si="37"/>
        <v xml:space="preserve"> </v>
      </c>
      <c r="AU201" s="33" t="str" cm="1">
        <f t="array" ref="AU201">_xlfn.IFS(AO201=0," ",AT201=20%,20%,AT201=25%,25%,AT201&lt;20%,"MV",AT201=21%,"MV",AT201=22%,"MV",AT201=23%,"MV",AT201=24%,MV)</f>
        <v xml:space="preserve"> </v>
      </c>
    </row>
    <row r="202" spans="1:47">
      <c r="A202" s="3">
        <v>173</v>
      </c>
      <c r="B202" s="1" t="s">
        <v>192</v>
      </c>
      <c r="C202" s="2" t="s">
        <v>367</v>
      </c>
      <c r="D202" s="7">
        <v>38723</v>
      </c>
      <c r="E202" s="7">
        <v>34382</v>
      </c>
      <c r="F202" s="7">
        <v>36551</v>
      </c>
      <c r="G202" s="7">
        <v>36715</v>
      </c>
      <c r="H202" s="7">
        <v>39186</v>
      </c>
      <c r="I202" s="7">
        <v>44755</v>
      </c>
      <c r="J202" s="7">
        <v>34613</v>
      </c>
      <c r="K202" s="7">
        <v>69535</v>
      </c>
      <c r="L202" s="7">
        <v>58088</v>
      </c>
      <c r="M202" s="7">
        <v>29242</v>
      </c>
      <c r="N202" s="7">
        <v>35107</v>
      </c>
      <c r="O202" s="7">
        <v>44086</v>
      </c>
      <c r="P202" s="7">
        <v>18722</v>
      </c>
      <c r="Q202" s="7">
        <v>43266</v>
      </c>
      <c r="R202" s="7">
        <v>46357</v>
      </c>
      <c r="S202" s="7">
        <v>35824</v>
      </c>
      <c r="T202" s="32">
        <v>35023</v>
      </c>
      <c r="U202" s="7">
        <v>25008</v>
      </c>
      <c r="V202" s="7">
        <v>48674</v>
      </c>
      <c r="W202" s="7">
        <v>43838</v>
      </c>
      <c r="X202" s="7">
        <v>29059</v>
      </c>
      <c r="Y202" s="7">
        <v>45533</v>
      </c>
      <c r="Z202" s="7">
        <v>46455</v>
      </c>
      <c r="AA202" s="7">
        <v>38198</v>
      </c>
      <c r="AB202" s="7">
        <v>46364</v>
      </c>
      <c r="AC202" s="7">
        <v>43266</v>
      </c>
      <c r="AE202" s="8">
        <f t="shared" si="30"/>
        <v>69535</v>
      </c>
      <c r="AF202" s="8">
        <f t="shared" si="31"/>
        <v>18722</v>
      </c>
      <c r="AG202" s="19">
        <f t="shared" si="28"/>
        <v>14977.6</v>
      </c>
      <c r="AH202" s="19">
        <f t="shared" si="29"/>
        <v>14041.5</v>
      </c>
      <c r="AM202">
        <f t="shared" si="32"/>
        <v>0</v>
      </c>
      <c r="AP202">
        <f t="shared" si="33"/>
        <v>0</v>
      </c>
      <c r="AQ202">
        <f t="shared" si="34"/>
        <v>0</v>
      </c>
      <c r="AR202" s="33" t="str">
        <f t="shared" si="35"/>
        <v xml:space="preserve"> </v>
      </c>
      <c r="AS202">
        <f t="shared" si="36"/>
        <v>0</v>
      </c>
      <c r="AT202" s="33" t="str">
        <f t="shared" si="37"/>
        <v xml:space="preserve"> </v>
      </c>
      <c r="AU202" s="33" t="str" cm="1">
        <f t="array" ref="AU202">_xlfn.IFS(AO202=0," ",AT202=20%,20%,AT202=25%,25%,AT202&lt;20%,"MV",AT202=21%,"MV",AT202=22%,"MV",AT202=23%,"MV",AT202=24%,MV)</f>
        <v xml:space="preserve"> </v>
      </c>
    </row>
    <row r="203" spans="1:47">
      <c r="A203" s="3">
        <v>174</v>
      </c>
      <c r="B203" s="1" t="s">
        <v>193</v>
      </c>
      <c r="C203" s="2" t="s">
        <v>367</v>
      </c>
      <c r="D203" s="7">
        <v>18734</v>
      </c>
      <c r="E203" s="7">
        <v>17770</v>
      </c>
      <c r="F203" s="7">
        <v>13683</v>
      </c>
      <c r="G203" s="7">
        <v>17641</v>
      </c>
      <c r="H203" s="7">
        <v>18513</v>
      </c>
      <c r="I203" s="7">
        <v>23933</v>
      </c>
      <c r="J203" s="7">
        <v>21942</v>
      </c>
      <c r="K203" s="7">
        <v>23385</v>
      </c>
      <c r="L203" s="7">
        <v>14624</v>
      </c>
      <c r="M203" s="7">
        <v>13932</v>
      </c>
      <c r="N203" s="7">
        <v>17060</v>
      </c>
      <c r="O203" s="7">
        <v>23576</v>
      </c>
      <c r="P203" s="7">
        <v>19647</v>
      </c>
      <c r="Q203" s="7">
        <v>26206</v>
      </c>
      <c r="R203" s="7">
        <v>17549</v>
      </c>
      <c r="S203" s="7">
        <v>21712</v>
      </c>
      <c r="T203" s="32">
        <v>18729</v>
      </c>
      <c r="U203" s="7">
        <v>16571</v>
      </c>
      <c r="V203" s="7">
        <v>18204</v>
      </c>
      <c r="W203" s="7">
        <v>16389</v>
      </c>
      <c r="X203" s="7">
        <v>22808</v>
      </c>
      <c r="Y203" s="7">
        <v>19630</v>
      </c>
      <c r="Z203" s="7">
        <v>24822</v>
      </c>
      <c r="AA203" s="7">
        <v>24724</v>
      </c>
      <c r="AB203" s="7">
        <v>24796</v>
      </c>
      <c r="AC203" s="7">
        <v>20823</v>
      </c>
      <c r="AE203" s="8">
        <f t="shared" si="30"/>
        <v>26206</v>
      </c>
      <c r="AF203" s="8">
        <f t="shared" si="31"/>
        <v>13683</v>
      </c>
      <c r="AG203" s="19">
        <f t="shared" si="28"/>
        <v>10946.4</v>
      </c>
      <c r="AH203" s="19">
        <f t="shared" si="29"/>
        <v>10262.25</v>
      </c>
      <c r="AM203">
        <f t="shared" si="32"/>
        <v>0</v>
      </c>
      <c r="AP203">
        <f t="shared" si="33"/>
        <v>0</v>
      </c>
      <c r="AQ203">
        <f t="shared" si="34"/>
        <v>0</v>
      </c>
      <c r="AR203" s="33" t="str">
        <f t="shared" si="35"/>
        <v xml:space="preserve"> </v>
      </c>
      <c r="AS203">
        <f t="shared" si="36"/>
        <v>0</v>
      </c>
      <c r="AT203" s="33" t="str">
        <f t="shared" si="37"/>
        <v xml:space="preserve"> </v>
      </c>
      <c r="AU203" s="33" t="str" cm="1">
        <f t="array" ref="AU203">_xlfn.IFS(AO203=0," ",AT203=20%,20%,AT203=25%,25%,AT203&lt;20%,"MV",AT203=21%,"MV",AT203=22%,"MV",AT203=23%,"MV",AT203=24%,MV)</f>
        <v xml:space="preserve"> </v>
      </c>
    </row>
    <row r="204" spans="1:47">
      <c r="A204" s="3">
        <v>175</v>
      </c>
      <c r="B204" s="1" t="s">
        <v>194</v>
      </c>
      <c r="C204" s="2" t="s">
        <v>367</v>
      </c>
      <c r="D204" s="7">
        <v>10798</v>
      </c>
      <c r="E204" s="7">
        <v>9271</v>
      </c>
      <c r="F204" s="7">
        <v>9088</v>
      </c>
      <c r="G204" s="7">
        <v>11976</v>
      </c>
      <c r="H204" s="7">
        <v>10927</v>
      </c>
      <c r="I204" s="7">
        <v>14594</v>
      </c>
      <c r="J204" s="7">
        <v>13721</v>
      </c>
      <c r="K204" s="7">
        <v>15894</v>
      </c>
      <c r="L204" s="7">
        <v>9271</v>
      </c>
      <c r="M204" s="7">
        <v>8134</v>
      </c>
      <c r="N204" s="7">
        <v>10879</v>
      </c>
      <c r="O204" s="7">
        <v>14376</v>
      </c>
      <c r="P204" s="7">
        <v>9704</v>
      </c>
      <c r="Q204" s="7">
        <v>14093</v>
      </c>
      <c r="R204" s="7">
        <v>10532</v>
      </c>
      <c r="S204" s="7">
        <v>11963</v>
      </c>
      <c r="T204" s="32">
        <v>11421</v>
      </c>
      <c r="U204" s="7">
        <v>10590</v>
      </c>
      <c r="V204" s="7">
        <v>9480</v>
      </c>
      <c r="W204" s="7">
        <v>7977</v>
      </c>
      <c r="X204" s="7">
        <v>12609</v>
      </c>
      <c r="Y204" s="7">
        <v>12035</v>
      </c>
      <c r="Z204" s="7">
        <v>15106</v>
      </c>
      <c r="AA204" s="7">
        <v>12609</v>
      </c>
      <c r="AB204" s="7">
        <v>15119</v>
      </c>
      <c r="AC204" s="7">
        <v>9265</v>
      </c>
      <c r="AE204" s="8">
        <f t="shared" si="30"/>
        <v>15894</v>
      </c>
      <c r="AF204" s="8">
        <f t="shared" si="31"/>
        <v>7977</v>
      </c>
      <c r="AG204" s="19">
        <f t="shared" si="28"/>
        <v>6381.6</v>
      </c>
      <c r="AH204" s="19">
        <f t="shared" si="29"/>
        <v>5982.75</v>
      </c>
      <c r="AK204">
        <v>30</v>
      </c>
      <c r="AL204" s="24">
        <v>30</v>
      </c>
      <c r="AM204">
        <f t="shared" si="32"/>
        <v>0</v>
      </c>
      <c r="AO204" s="28">
        <v>5982.75</v>
      </c>
      <c r="AP204">
        <f t="shared" si="33"/>
        <v>11421</v>
      </c>
      <c r="AQ204">
        <f t="shared" si="34"/>
        <v>5438.25</v>
      </c>
      <c r="AR204" s="33">
        <f t="shared" si="35"/>
        <v>0.47616233254531126</v>
      </c>
      <c r="AS204">
        <f t="shared" si="36"/>
        <v>179482.5</v>
      </c>
      <c r="AT204" s="33">
        <f t="shared" si="37"/>
        <v>0.25</v>
      </c>
      <c r="AU204" s="33" cm="1">
        <f t="array" ref="AU204">_xlfn.IFS(AO204=0," ",AT204=20%,20%,AT204=25%,25%,AT204&lt;20%,"MV",AT204=21%,"MV",AT204=22%,"MV",AT204=23%,"MV",AT204=24%,MV)</f>
        <v>0.25</v>
      </c>
    </row>
    <row r="205" spans="1:47">
      <c r="A205" s="3">
        <v>176</v>
      </c>
      <c r="B205" s="1" t="s">
        <v>195</v>
      </c>
      <c r="C205" s="2" t="s">
        <v>367</v>
      </c>
      <c r="D205" s="7">
        <v>8658</v>
      </c>
      <c r="E205" s="7">
        <v>7827</v>
      </c>
      <c r="F205" s="7">
        <v>9088</v>
      </c>
      <c r="G205" s="7">
        <v>5774</v>
      </c>
      <c r="H205" s="7">
        <v>8556</v>
      </c>
      <c r="I205" s="7">
        <v>11237</v>
      </c>
      <c r="J205" s="7">
        <v>11130</v>
      </c>
      <c r="K205" s="7">
        <v>16961</v>
      </c>
      <c r="L205" s="7">
        <v>8962</v>
      </c>
      <c r="M205" s="7">
        <v>7727</v>
      </c>
      <c r="N205" s="7">
        <v>9765</v>
      </c>
      <c r="O205" s="7">
        <v>11069</v>
      </c>
      <c r="P205" s="7">
        <v>4336</v>
      </c>
      <c r="Q205" s="7">
        <v>11002</v>
      </c>
      <c r="R205" s="7">
        <v>8307</v>
      </c>
      <c r="S205" s="7">
        <v>11027</v>
      </c>
      <c r="T205" s="32">
        <v>8794</v>
      </c>
      <c r="U205" s="7">
        <v>8295</v>
      </c>
      <c r="V205" s="7">
        <v>7301</v>
      </c>
      <c r="W205" s="7">
        <v>4229</v>
      </c>
      <c r="X205" s="7">
        <v>10198</v>
      </c>
      <c r="Y205" s="7">
        <v>9123</v>
      </c>
      <c r="Z205" s="7">
        <v>11608</v>
      </c>
      <c r="AA205" s="7">
        <v>11126</v>
      </c>
      <c r="AB205" s="7">
        <v>11642</v>
      </c>
      <c r="AC205" s="7">
        <v>2988</v>
      </c>
      <c r="AE205" s="8">
        <f t="shared" si="30"/>
        <v>16961</v>
      </c>
      <c r="AF205" s="8">
        <f t="shared" si="31"/>
        <v>2988</v>
      </c>
      <c r="AG205" s="19">
        <f t="shared" si="28"/>
        <v>2390.4</v>
      </c>
      <c r="AH205" s="19">
        <f t="shared" si="29"/>
        <v>2241</v>
      </c>
      <c r="AM205">
        <f t="shared" si="32"/>
        <v>0</v>
      </c>
      <c r="AP205">
        <f t="shared" si="33"/>
        <v>0</v>
      </c>
      <c r="AQ205">
        <f t="shared" si="34"/>
        <v>0</v>
      </c>
      <c r="AR205" s="33" t="str">
        <f t="shared" si="35"/>
        <v xml:space="preserve"> </v>
      </c>
      <c r="AS205">
        <f t="shared" si="36"/>
        <v>0</v>
      </c>
      <c r="AT205" s="33" t="str">
        <f t="shared" si="37"/>
        <v xml:space="preserve"> </v>
      </c>
      <c r="AU205" s="33" t="str" cm="1">
        <f t="array" ref="AU205">_xlfn.IFS(AO205=0," ",AT205=20%,20%,AT205=25%,25%,AT205&lt;20%,"MV",AT205=21%,"MV",AT205=22%,"MV",AT205=23%,"MV",AT205=24%,MV)</f>
        <v xml:space="preserve"> </v>
      </c>
    </row>
    <row r="206" spans="1:47">
      <c r="A206" s="3">
        <v>177</v>
      </c>
      <c r="B206" s="1" t="s">
        <v>196</v>
      </c>
      <c r="C206" s="2" t="s">
        <v>367</v>
      </c>
      <c r="D206" s="7">
        <v>4232</v>
      </c>
      <c r="E206" s="7">
        <v>5408</v>
      </c>
      <c r="F206" s="7">
        <v>3043</v>
      </c>
      <c r="G206" s="7">
        <v>5775</v>
      </c>
      <c r="H206" s="7">
        <v>4283</v>
      </c>
      <c r="I206" s="7">
        <v>5839</v>
      </c>
      <c r="J206" s="7">
        <v>6230</v>
      </c>
      <c r="K206" s="7">
        <v>5265</v>
      </c>
      <c r="L206" s="7">
        <v>3153</v>
      </c>
      <c r="M206" s="7">
        <v>2774</v>
      </c>
      <c r="N206" s="7">
        <v>5562</v>
      </c>
      <c r="O206" s="7">
        <v>5750</v>
      </c>
      <c r="P206" s="7">
        <v>4803</v>
      </c>
      <c r="Q206" s="7">
        <v>5687</v>
      </c>
      <c r="R206" s="7">
        <v>3189</v>
      </c>
      <c r="S206" s="7">
        <v>6199</v>
      </c>
      <c r="T206" s="32">
        <v>4568</v>
      </c>
      <c r="U206" s="7">
        <v>4531</v>
      </c>
      <c r="V206" s="7">
        <v>3620</v>
      </c>
      <c r="W206" s="7">
        <v>4268</v>
      </c>
      <c r="X206" s="7">
        <v>5562</v>
      </c>
      <c r="Y206" s="7">
        <v>5080</v>
      </c>
      <c r="Z206" s="7">
        <v>6020</v>
      </c>
      <c r="AA206" s="7">
        <v>4759</v>
      </c>
      <c r="AB206" s="7">
        <v>6048</v>
      </c>
      <c r="AC206" s="7">
        <v>3452</v>
      </c>
      <c r="AE206" s="8">
        <f t="shared" si="30"/>
        <v>6230</v>
      </c>
      <c r="AF206" s="8">
        <f t="shared" si="31"/>
        <v>2774</v>
      </c>
      <c r="AG206" s="19">
        <f t="shared" si="28"/>
        <v>2219.1999999999998</v>
      </c>
      <c r="AH206" s="19">
        <f t="shared" si="29"/>
        <v>2080.5</v>
      </c>
      <c r="AM206">
        <f t="shared" si="32"/>
        <v>0</v>
      </c>
      <c r="AP206">
        <f t="shared" si="33"/>
        <v>0</v>
      </c>
      <c r="AQ206">
        <f t="shared" si="34"/>
        <v>0</v>
      </c>
      <c r="AR206" s="33" t="str">
        <f t="shared" si="35"/>
        <v xml:space="preserve"> </v>
      </c>
      <c r="AS206">
        <f t="shared" si="36"/>
        <v>0</v>
      </c>
      <c r="AT206" s="33" t="str">
        <f t="shared" si="37"/>
        <v xml:space="preserve"> </v>
      </c>
      <c r="AU206" s="33" t="str" cm="1">
        <f t="array" ref="AU206">_xlfn.IFS(AO206=0," ",AT206=20%,20%,AT206=25%,25%,AT206&lt;20%,"MV",AT206=21%,"MV",AT206=22%,"MV",AT206=23%,"MV",AT206=24%,MV)</f>
        <v xml:space="preserve"> </v>
      </c>
    </row>
    <row r="207" spans="1:47">
      <c r="A207" s="3">
        <v>178</v>
      </c>
      <c r="B207" s="1" t="s">
        <v>197</v>
      </c>
      <c r="C207" s="2" t="s">
        <v>367</v>
      </c>
      <c r="D207" s="7">
        <v>4898</v>
      </c>
      <c r="E207" s="7">
        <v>5930</v>
      </c>
      <c r="F207" s="7">
        <v>3043</v>
      </c>
      <c r="G207" s="7">
        <v>5495</v>
      </c>
      <c r="H207" s="7">
        <v>4840</v>
      </c>
      <c r="I207" s="7">
        <v>7151</v>
      </c>
      <c r="J207" s="7">
        <v>6809</v>
      </c>
      <c r="K207" s="7">
        <v>5047</v>
      </c>
      <c r="L207" s="7">
        <v>3276</v>
      </c>
      <c r="M207" s="7">
        <v>2774</v>
      </c>
      <c r="N207" s="7">
        <v>6799</v>
      </c>
      <c r="O207" s="7">
        <v>7044</v>
      </c>
      <c r="P207" s="7">
        <v>5994</v>
      </c>
      <c r="Q207" s="7">
        <v>6428</v>
      </c>
      <c r="R207" s="7">
        <v>3189</v>
      </c>
      <c r="S207" s="7">
        <v>6417</v>
      </c>
      <c r="T207" s="32">
        <v>5596</v>
      </c>
      <c r="U207" s="7">
        <v>4894</v>
      </c>
      <c r="V207" s="7">
        <v>3637</v>
      </c>
      <c r="W207" s="7">
        <v>6061</v>
      </c>
      <c r="X207" s="7">
        <v>6490</v>
      </c>
      <c r="Y207" s="7">
        <v>5398</v>
      </c>
      <c r="Z207" s="7">
        <v>7393</v>
      </c>
      <c r="AA207" s="7">
        <v>4945</v>
      </c>
      <c r="AB207" s="7">
        <v>7408</v>
      </c>
      <c r="AC207" s="7">
        <v>3832</v>
      </c>
      <c r="AE207" s="8">
        <f t="shared" si="30"/>
        <v>7408</v>
      </c>
      <c r="AF207" s="8">
        <f t="shared" si="31"/>
        <v>2774</v>
      </c>
      <c r="AG207" s="19">
        <f t="shared" si="28"/>
        <v>2219.1999999999998</v>
      </c>
      <c r="AH207" s="19">
        <f t="shared" si="29"/>
        <v>2080.5</v>
      </c>
      <c r="AM207">
        <f t="shared" si="32"/>
        <v>0</v>
      </c>
      <c r="AP207">
        <f t="shared" si="33"/>
        <v>0</v>
      </c>
      <c r="AQ207">
        <f t="shared" si="34"/>
        <v>0</v>
      </c>
      <c r="AR207" s="33" t="str">
        <f t="shared" si="35"/>
        <v xml:space="preserve"> </v>
      </c>
      <c r="AS207">
        <f t="shared" si="36"/>
        <v>0</v>
      </c>
      <c r="AT207" s="33" t="str">
        <f t="shared" si="37"/>
        <v xml:space="preserve"> </v>
      </c>
      <c r="AU207" s="33" t="str" cm="1">
        <f t="array" ref="AU207">_xlfn.IFS(AO207=0," ",AT207=20%,20%,AT207=25%,25%,AT207&lt;20%,"MV",AT207=21%,"MV",AT207=22%,"MV",AT207=23%,"MV",AT207=24%,MV)</f>
        <v xml:space="preserve"> </v>
      </c>
    </row>
    <row r="208" spans="1:47">
      <c r="A208" s="3">
        <v>179</v>
      </c>
      <c r="B208" s="1" t="s">
        <v>198</v>
      </c>
      <c r="C208" s="2" t="s">
        <v>367</v>
      </c>
      <c r="D208" s="7">
        <v>10977</v>
      </c>
      <c r="E208" s="7">
        <v>20146</v>
      </c>
      <c r="F208" s="7">
        <v>16049</v>
      </c>
      <c r="G208" s="7">
        <v>33705</v>
      </c>
      <c r="H208" s="7">
        <v>11109</v>
      </c>
      <c r="I208" s="7">
        <v>20840</v>
      </c>
      <c r="J208" s="7">
        <v>29545</v>
      </c>
      <c r="K208" s="7">
        <v>61705</v>
      </c>
      <c r="L208" s="7">
        <v>9890</v>
      </c>
      <c r="M208" s="7">
        <v>8481</v>
      </c>
      <c r="N208" s="7">
        <v>34365</v>
      </c>
      <c r="O208" s="7">
        <v>20528</v>
      </c>
      <c r="P208" s="7">
        <v>38361</v>
      </c>
      <c r="Q208" s="7">
        <v>30410</v>
      </c>
      <c r="R208" s="7">
        <v>22211</v>
      </c>
      <c r="S208" s="7">
        <v>16947</v>
      </c>
      <c r="T208" s="32">
        <v>16309</v>
      </c>
      <c r="U208" s="7">
        <v>13875</v>
      </c>
      <c r="V208" s="7">
        <v>25212</v>
      </c>
      <c r="W208" s="7">
        <v>14118</v>
      </c>
      <c r="X208" s="7">
        <v>16688</v>
      </c>
      <c r="Y208" s="7">
        <v>24804</v>
      </c>
      <c r="Z208" s="7">
        <v>21670</v>
      </c>
      <c r="AA208" s="7">
        <v>14587</v>
      </c>
      <c r="AB208" s="7">
        <v>21589</v>
      </c>
      <c r="AC208" s="7">
        <v>30997</v>
      </c>
      <c r="AE208" s="8">
        <f t="shared" si="30"/>
        <v>61705</v>
      </c>
      <c r="AF208" s="8">
        <f t="shared" si="31"/>
        <v>8481</v>
      </c>
      <c r="AG208" s="19">
        <f t="shared" si="28"/>
        <v>6784.8</v>
      </c>
      <c r="AH208" s="19">
        <f t="shared" si="29"/>
        <v>6360.75</v>
      </c>
      <c r="AM208">
        <f t="shared" si="32"/>
        <v>0</v>
      </c>
      <c r="AP208">
        <f t="shared" si="33"/>
        <v>0</v>
      </c>
      <c r="AQ208">
        <f t="shared" si="34"/>
        <v>0</v>
      </c>
      <c r="AR208" s="33" t="str">
        <f t="shared" si="35"/>
        <v xml:space="preserve"> </v>
      </c>
      <c r="AS208">
        <f t="shared" si="36"/>
        <v>0</v>
      </c>
      <c r="AT208" s="33" t="str">
        <f t="shared" si="37"/>
        <v xml:space="preserve"> </v>
      </c>
      <c r="AU208" s="33" t="str" cm="1">
        <f t="array" ref="AU208">_xlfn.IFS(AO208=0," ",AT208=20%,20%,AT208=25%,25%,AT208&lt;20%,"MV",AT208=21%,"MV",AT208=22%,"MV",AT208=23%,"MV",AT208=24%,MV)</f>
        <v xml:space="preserve"> </v>
      </c>
    </row>
    <row r="209" spans="1:47">
      <c r="A209" s="3">
        <v>180</v>
      </c>
      <c r="B209" s="1" t="s">
        <v>199</v>
      </c>
      <c r="C209" s="2" t="s">
        <v>367</v>
      </c>
      <c r="D209" s="7">
        <v>10010</v>
      </c>
      <c r="E209" s="7">
        <v>10044</v>
      </c>
      <c r="F209" s="7">
        <v>6230</v>
      </c>
      <c r="G209" s="7">
        <v>8383</v>
      </c>
      <c r="H209" s="7">
        <v>9892</v>
      </c>
      <c r="I209" s="7">
        <v>12873</v>
      </c>
      <c r="J209" s="7">
        <v>11274</v>
      </c>
      <c r="K209" s="7">
        <v>25356</v>
      </c>
      <c r="L209" s="7">
        <v>13104</v>
      </c>
      <c r="M209" s="7">
        <v>7430</v>
      </c>
      <c r="N209" s="7">
        <v>10137</v>
      </c>
      <c r="O209" s="7">
        <v>12682</v>
      </c>
      <c r="P209" s="7">
        <v>8972</v>
      </c>
      <c r="Q209" s="7">
        <v>11991</v>
      </c>
      <c r="R209" s="7">
        <v>14414</v>
      </c>
      <c r="S209" s="7">
        <v>9814</v>
      </c>
      <c r="T209" s="32">
        <v>10075</v>
      </c>
      <c r="U209" s="7">
        <v>8782</v>
      </c>
      <c r="V209" s="7">
        <v>10297</v>
      </c>
      <c r="W209" s="7">
        <v>9399</v>
      </c>
      <c r="X209" s="7">
        <v>10198</v>
      </c>
      <c r="Y209" s="7">
        <v>10377</v>
      </c>
      <c r="Z209" s="7">
        <v>13388</v>
      </c>
      <c r="AA209" s="7">
        <v>27195</v>
      </c>
      <c r="AB209" s="7">
        <v>13338</v>
      </c>
      <c r="AC209" s="7">
        <v>10986</v>
      </c>
      <c r="AE209" s="8">
        <f t="shared" si="30"/>
        <v>27195</v>
      </c>
      <c r="AF209" s="8">
        <f t="shared" si="31"/>
        <v>6230</v>
      </c>
      <c r="AG209" s="19">
        <f t="shared" si="28"/>
        <v>4984</v>
      </c>
      <c r="AH209" s="19">
        <f t="shared" si="29"/>
        <v>4672.5</v>
      </c>
      <c r="AM209">
        <f t="shared" si="32"/>
        <v>0</v>
      </c>
      <c r="AP209">
        <f t="shared" si="33"/>
        <v>0</v>
      </c>
      <c r="AQ209">
        <f t="shared" si="34"/>
        <v>0</v>
      </c>
      <c r="AR209" s="33" t="str">
        <f t="shared" si="35"/>
        <v xml:space="preserve"> </v>
      </c>
      <c r="AS209">
        <f t="shared" si="36"/>
        <v>0</v>
      </c>
      <c r="AT209" s="33" t="str">
        <f t="shared" si="37"/>
        <v xml:space="preserve"> </v>
      </c>
      <c r="AU209" s="33" t="str" cm="1">
        <f t="array" ref="AU209">_xlfn.IFS(AO209=0," ",AT209=20%,20%,AT209=25%,25%,AT209&lt;20%,"MV",AT209=21%,"MV",AT209=22%,"MV",AT209=23%,"MV",AT209=24%,MV)</f>
        <v xml:space="preserve"> </v>
      </c>
    </row>
    <row r="210" spans="1:47">
      <c r="A210" s="3">
        <v>181</v>
      </c>
      <c r="B210" s="1" t="s">
        <v>200</v>
      </c>
      <c r="C210" s="2" t="s">
        <v>367</v>
      </c>
      <c r="D210" s="7">
        <v>1368</v>
      </c>
      <c r="E210" s="7">
        <v>1778</v>
      </c>
      <c r="F210" s="7">
        <v>1877</v>
      </c>
      <c r="G210" s="7">
        <v>2029</v>
      </c>
      <c r="H210" s="7">
        <v>1385</v>
      </c>
      <c r="I210" s="7">
        <v>2431</v>
      </c>
      <c r="J210" s="7">
        <v>2274</v>
      </c>
      <c r="K210" s="7">
        <v>2712</v>
      </c>
      <c r="L210" s="7">
        <v>1841</v>
      </c>
      <c r="M210" s="7">
        <v>700</v>
      </c>
      <c r="N210" s="7">
        <v>2101</v>
      </c>
      <c r="O210" s="7">
        <v>2397</v>
      </c>
      <c r="P210" s="7">
        <v>2215</v>
      </c>
      <c r="Q210" s="7">
        <v>2348</v>
      </c>
      <c r="R210" s="7">
        <v>1496</v>
      </c>
      <c r="S210" s="7">
        <v>1929</v>
      </c>
      <c r="T210" s="32">
        <v>1904</v>
      </c>
      <c r="U210" s="7">
        <v>1545</v>
      </c>
      <c r="V210" s="7">
        <v>1839</v>
      </c>
      <c r="W210" s="7">
        <v>1061</v>
      </c>
      <c r="X210" s="7">
        <v>2318</v>
      </c>
      <c r="Y210" s="7">
        <v>1548</v>
      </c>
      <c r="Z210" s="7">
        <v>2534</v>
      </c>
      <c r="AA210" s="7">
        <v>1422</v>
      </c>
      <c r="AB210" s="7">
        <v>2519</v>
      </c>
      <c r="AC210" s="7">
        <v>1731</v>
      </c>
      <c r="AE210" s="8">
        <f t="shared" si="30"/>
        <v>2712</v>
      </c>
      <c r="AF210" s="8">
        <f t="shared" si="31"/>
        <v>700</v>
      </c>
      <c r="AG210" s="19">
        <f t="shared" si="28"/>
        <v>560</v>
      </c>
      <c r="AH210" s="19">
        <f t="shared" si="29"/>
        <v>525</v>
      </c>
      <c r="AM210">
        <f t="shared" si="32"/>
        <v>0</v>
      </c>
      <c r="AP210">
        <f t="shared" si="33"/>
        <v>0</v>
      </c>
      <c r="AQ210">
        <f t="shared" si="34"/>
        <v>0</v>
      </c>
      <c r="AR210" s="33" t="str">
        <f t="shared" si="35"/>
        <v xml:space="preserve"> </v>
      </c>
      <c r="AS210">
        <f t="shared" si="36"/>
        <v>0</v>
      </c>
      <c r="AT210" s="33" t="str">
        <f t="shared" si="37"/>
        <v xml:space="preserve"> </v>
      </c>
      <c r="AU210" s="33" t="str" cm="1">
        <f t="array" ref="AU210">_xlfn.IFS(AO210=0," ",AT210=20%,20%,AT210=25%,25%,AT210&lt;20%,"MV",AT210=21%,"MV",AT210=22%,"MV",AT210=23%,"MV",AT210=24%,MV)</f>
        <v xml:space="preserve"> </v>
      </c>
    </row>
    <row r="211" spans="1:47">
      <c r="A211" s="3">
        <v>182</v>
      </c>
      <c r="B211" s="1" t="s">
        <v>201</v>
      </c>
      <c r="C211" s="2" t="s">
        <v>367</v>
      </c>
      <c r="D211" s="7">
        <v>2374</v>
      </c>
      <c r="E211" s="7">
        <v>3430</v>
      </c>
      <c r="F211" s="7">
        <v>3755</v>
      </c>
      <c r="G211" s="7">
        <v>3371</v>
      </c>
      <c r="H211" s="7">
        <v>2346</v>
      </c>
      <c r="I211" s="7">
        <v>4280</v>
      </c>
      <c r="J211" s="7">
        <v>4178</v>
      </c>
      <c r="K211" s="7">
        <v>4898</v>
      </c>
      <c r="L211" s="7">
        <v>2955</v>
      </c>
      <c r="M211" s="7">
        <v>1292</v>
      </c>
      <c r="N211" s="7">
        <v>4079</v>
      </c>
      <c r="O211" s="7">
        <v>4218</v>
      </c>
      <c r="P211" s="7">
        <v>4677</v>
      </c>
      <c r="Q211" s="7">
        <v>4450</v>
      </c>
      <c r="R211" s="7">
        <v>2992</v>
      </c>
      <c r="S211" s="7">
        <v>3856</v>
      </c>
      <c r="T211" s="32">
        <v>3351</v>
      </c>
      <c r="U211" s="7">
        <v>2967</v>
      </c>
      <c r="V211" s="7">
        <v>3677</v>
      </c>
      <c r="W211" s="7">
        <v>2295</v>
      </c>
      <c r="X211" s="7">
        <v>4450</v>
      </c>
      <c r="Y211" s="7">
        <v>2922</v>
      </c>
      <c r="Z211" s="7">
        <v>4426</v>
      </c>
      <c r="AA211" s="7">
        <v>2720</v>
      </c>
      <c r="AB211" s="7">
        <v>4436</v>
      </c>
      <c r="AC211" s="7">
        <v>3528</v>
      </c>
      <c r="AE211" s="8">
        <f t="shared" si="30"/>
        <v>4898</v>
      </c>
      <c r="AF211" s="8">
        <f t="shared" si="31"/>
        <v>1292</v>
      </c>
      <c r="AG211" s="19">
        <f t="shared" si="28"/>
        <v>1033.5999999999999</v>
      </c>
      <c r="AH211" s="19">
        <f t="shared" si="29"/>
        <v>969</v>
      </c>
      <c r="AM211">
        <f t="shared" si="32"/>
        <v>0</v>
      </c>
      <c r="AP211">
        <f t="shared" si="33"/>
        <v>0</v>
      </c>
      <c r="AQ211">
        <f t="shared" si="34"/>
        <v>0</v>
      </c>
      <c r="AR211" s="33" t="str">
        <f t="shared" si="35"/>
        <v xml:space="preserve"> </v>
      </c>
      <c r="AS211">
        <f t="shared" si="36"/>
        <v>0</v>
      </c>
      <c r="AT211" s="33" t="str">
        <f t="shared" si="37"/>
        <v xml:space="preserve"> </v>
      </c>
      <c r="AU211" s="33" t="str" cm="1">
        <f t="array" ref="AU211">_xlfn.IFS(AO211=0," ",AT211=20%,20%,AT211=25%,25%,AT211&lt;20%,"MV",AT211=21%,"MV",AT211=22%,"MV",AT211=23%,"MV",AT211=24%,MV)</f>
        <v xml:space="preserve"> </v>
      </c>
    </row>
    <row r="212" spans="1:47">
      <c r="A212" s="3">
        <v>183</v>
      </c>
      <c r="B212" s="1" t="s">
        <v>202</v>
      </c>
      <c r="C212" s="2" t="s">
        <v>367</v>
      </c>
      <c r="D212" s="7">
        <v>2151</v>
      </c>
      <c r="E212" s="7">
        <v>1854</v>
      </c>
      <c r="F212" s="7">
        <v>1877</v>
      </c>
      <c r="G212" s="7">
        <v>2235</v>
      </c>
      <c r="H212" s="7">
        <v>2176</v>
      </c>
      <c r="I212" s="7">
        <v>2358</v>
      </c>
      <c r="J212" s="7">
        <v>2225</v>
      </c>
      <c r="K212" s="7">
        <v>2400</v>
      </c>
      <c r="L212" s="7">
        <v>1669</v>
      </c>
      <c r="M212" s="7">
        <v>1958</v>
      </c>
      <c r="N212" s="7">
        <v>1854</v>
      </c>
      <c r="O212" s="7">
        <v>2323</v>
      </c>
      <c r="P212" s="7">
        <v>2457</v>
      </c>
      <c r="Q212" s="7">
        <v>2967</v>
      </c>
      <c r="R212" s="7">
        <v>1536</v>
      </c>
      <c r="S212" s="7">
        <v>1929</v>
      </c>
      <c r="T212" s="32">
        <v>1846</v>
      </c>
      <c r="U212" s="7">
        <v>2033</v>
      </c>
      <c r="V212" s="7">
        <v>1746</v>
      </c>
      <c r="W212" s="7">
        <v>1349</v>
      </c>
      <c r="X212" s="7">
        <v>2411</v>
      </c>
      <c r="Y212" s="7">
        <v>1882</v>
      </c>
      <c r="Z212" s="7">
        <v>2448</v>
      </c>
      <c r="AA212" s="7">
        <v>2225</v>
      </c>
      <c r="AB212" s="7">
        <v>2444</v>
      </c>
      <c r="AC212" s="7">
        <v>1985</v>
      </c>
      <c r="AE212" s="8">
        <f t="shared" si="30"/>
        <v>2967</v>
      </c>
      <c r="AF212" s="8">
        <f t="shared" si="31"/>
        <v>1349</v>
      </c>
      <c r="AG212" s="19">
        <f t="shared" si="28"/>
        <v>1079.2</v>
      </c>
      <c r="AH212" s="19">
        <f t="shared" si="29"/>
        <v>1011.75</v>
      </c>
      <c r="AM212">
        <f t="shared" si="32"/>
        <v>0</v>
      </c>
      <c r="AP212">
        <f t="shared" si="33"/>
        <v>0</v>
      </c>
      <c r="AQ212">
        <f t="shared" si="34"/>
        <v>0</v>
      </c>
      <c r="AR212" s="33" t="str">
        <f t="shared" si="35"/>
        <v xml:space="preserve"> </v>
      </c>
      <c r="AS212">
        <f t="shared" si="36"/>
        <v>0</v>
      </c>
      <c r="AT212" s="33" t="str">
        <f t="shared" si="37"/>
        <v xml:space="preserve"> </v>
      </c>
      <c r="AU212" s="33" t="str" cm="1">
        <f t="array" ref="AU212">_xlfn.IFS(AO212=0," ",AT212=20%,20%,AT212=25%,25%,AT212&lt;20%,"MV",AT212=21%,"MV",AT212=22%,"MV",AT212=23%,"MV",AT212=24%,MV)</f>
        <v xml:space="preserve"> </v>
      </c>
    </row>
    <row r="213" spans="1:47">
      <c r="A213" s="3">
        <v>184</v>
      </c>
      <c r="B213" s="1" t="s">
        <v>203</v>
      </c>
      <c r="C213" s="2" t="s">
        <v>367</v>
      </c>
      <c r="D213" s="7">
        <v>2151</v>
      </c>
      <c r="E213" s="7">
        <v>2305</v>
      </c>
      <c r="F213" s="7">
        <v>1894</v>
      </c>
      <c r="G213" s="7">
        <v>1803</v>
      </c>
      <c r="H213" s="7">
        <v>2151</v>
      </c>
      <c r="I213" s="7">
        <v>2970</v>
      </c>
      <c r="J213" s="7">
        <v>2534</v>
      </c>
      <c r="K213" s="7">
        <v>2431</v>
      </c>
      <c r="L213" s="7">
        <v>1567</v>
      </c>
      <c r="M213" s="7">
        <v>1424</v>
      </c>
      <c r="N213" s="7">
        <v>2472</v>
      </c>
      <c r="O213" s="7">
        <v>2927</v>
      </c>
      <c r="P213" s="7">
        <v>2283</v>
      </c>
      <c r="Q213" s="7">
        <v>2967</v>
      </c>
      <c r="R213" s="7">
        <v>2037</v>
      </c>
      <c r="S213" s="7">
        <v>3112</v>
      </c>
      <c r="T213" s="32">
        <v>2324</v>
      </c>
      <c r="U213" s="7">
        <v>1932</v>
      </c>
      <c r="V213" s="7">
        <v>4016</v>
      </c>
      <c r="W213" s="7">
        <v>1701</v>
      </c>
      <c r="X213" s="7">
        <v>2411</v>
      </c>
      <c r="Y213" s="7">
        <v>2131</v>
      </c>
      <c r="Z213" s="7">
        <v>3078</v>
      </c>
      <c r="AA213" s="7">
        <v>2225</v>
      </c>
      <c r="AB213" s="7">
        <v>3077</v>
      </c>
      <c r="AC213" s="7">
        <v>2990</v>
      </c>
      <c r="AE213" s="8">
        <f t="shared" si="30"/>
        <v>4016</v>
      </c>
      <c r="AF213" s="8">
        <f t="shared" si="31"/>
        <v>1424</v>
      </c>
      <c r="AG213" s="19">
        <f t="shared" si="28"/>
        <v>1139.2</v>
      </c>
      <c r="AH213" s="19">
        <f t="shared" si="29"/>
        <v>1068</v>
      </c>
      <c r="AK213">
        <v>50</v>
      </c>
      <c r="AL213" s="24">
        <v>50</v>
      </c>
      <c r="AM213">
        <f t="shared" si="32"/>
        <v>0</v>
      </c>
      <c r="AO213" s="28">
        <v>1068</v>
      </c>
      <c r="AP213">
        <f t="shared" si="33"/>
        <v>2324</v>
      </c>
      <c r="AQ213">
        <f t="shared" si="34"/>
        <v>1256</v>
      </c>
      <c r="AR213" s="33">
        <f t="shared" si="35"/>
        <v>0.54044750430292599</v>
      </c>
      <c r="AS213">
        <f t="shared" si="36"/>
        <v>53400</v>
      </c>
      <c r="AT213" s="33">
        <f t="shared" si="37"/>
        <v>0.25</v>
      </c>
      <c r="AU213" s="33" cm="1">
        <f t="array" ref="AU213">_xlfn.IFS(AO213=0," ",AT213=20%,20%,AT213=25%,25%,AT213&lt;20%,"MV",AT213=21%,"MV",AT213=22%,"MV",AT213=23%,"MV",AT213=24%,MV)</f>
        <v>0.25</v>
      </c>
    </row>
    <row r="214" spans="1:47">
      <c r="A214" s="3">
        <v>185</v>
      </c>
      <c r="B214" s="1" t="s">
        <v>204</v>
      </c>
      <c r="C214" s="2" t="s">
        <v>367</v>
      </c>
      <c r="D214" s="7">
        <v>5474</v>
      </c>
      <c r="E214" s="7">
        <v>6181</v>
      </c>
      <c r="F214" s="7">
        <v>6479</v>
      </c>
      <c r="G214" s="7">
        <v>5216</v>
      </c>
      <c r="H214" s="7">
        <v>5538</v>
      </c>
      <c r="I214" s="7">
        <v>6538</v>
      </c>
      <c r="J214" s="7">
        <v>8727</v>
      </c>
      <c r="K214" s="7">
        <v>9641</v>
      </c>
      <c r="L214" s="7">
        <v>16071</v>
      </c>
      <c r="M214" s="7">
        <v>3524</v>
      </c>
      <c r="N214" s="7">
        <v>6057</v>
      </c>
      <c r="O214" s="7">
        <v>6441</v>
      </c>
      <c r="P214" s="7">
        <v>5690</v>
      </c>
      <c r="Q214" s="7">
        <v>6799</v>
      </c>
      <c r="R214" s="7">
        <v>5303</v>
      </c>
      <c r="S214" s="7">
        <v>10903</v>
      </c>
      <c r="T214" s="32">
        <v>5115</v>
      </c>
      <c r="U214" s="7">
        <v>4567</v>
      </c>
      <c r="V214" s="7">
        <v>6005</v>
      </c>
      <c r="W214" s="7">
        <v>10686</v>
      </c>
      <c r="X214" s="7">
        <v>5934</v>
      </c>
      <c r="Y214" s="7">
        <v>6429</v>
      </c>
      <c r="Z214" s="7">
        <v>6786</v>
      </c>
      <c r="AA214" s="7">
        <v>3709</v>
      </c>
      <c r="AB214" s="7">
        <v>6772</v>
      </c>
      <c r="AC214" s="7">
        <v>16071</v>
      </c>
      <c r="AE214" s="8">
        <f t="shared" si="30"/>
        <v>16071</v>
      </c>
      <c r="AF214" s="8">
        <f t="shared" si="31"/>
        <v>3524</v>
      </c>
      <c r="AG214" s="19">
        <f t="shared" si="28"/>
        <v>2819.2</v>
      </c>
      <c r="AH214" s="19">
        <f t="shared" si="29"/>
        <v>2643</v>
      </c>
      <c r="AM214">
        <f t="shared" si="32"/>
        <v>0</v>
      </c>
      <c r="AP214">
        <f t="shared" si="33"/>
        <v>0</v>
      </c>
      <c r="AQ214">
        <f t="shared" si="34"/>
        <v>0</v>
      </c>
      <c r="AR214" s="33" t="str">
        <f t="shared" si="35"/>
        <v xml:space="preserve"> </v>
      </c>
      <c r="AS214">
        <f t="shared" si="36"/>
        <v>0</v>
      </c>
      <c r="AT214" s="33" t="str">
        <f t="shared" si="37"/>
        <v xml:space="preserve"> </v>
      </c>
      <c r="AU214" s="33" t="str" cm="1">
        <f t="array" ref="AU214">_xlfn.IFS(AO214=0," ",AT214=20%,20%,AT214=25%,25%,AT214&lt;20%,"MV",AT214=21%,"MV",AT214=22%,"MV",AT214=23%,"MV",AT214=24%,MV)</f>
        <v xml:space="preserve"> </v>
      </c>
    </row>
    <row r="215" spans="1:47">
      <c r="A215" s="3">
        <v>186</v>
      </c>
      <c r="B215" s="1" t="s">
        <v>205</v>
      </c>
      <c r="C215" s="2" t="s">
        <v>367</v>
      </c>
      <c r="D215" s="7">
        <v>11374</v>
      </c>
      <c r="E215" s="7">
        <v>15595</v>
      </c>
      <c r="F215" s="7">
        <v>14554</v>
      </c>
      <c r="G215" s="7">
        <v>12591</v>
      </c>
      <c r="H215" s="7">
        <v>11239</v>
      </c>
      <c r="I215" s="7">
        <v>18292</v>
      </c>
      <c r="J215" s="7">
        <v>16008</v>
      </c>
      <c r="K215" s="7">
        <v>27127</v>
      </c>
      <c r="L215" s="7">
        <v>14649</v>
      </c>
      <c r="M215" s="7">
        <v>9180</v>
      </c>
      <c r="N215" s="7">
        <v>15082</v>
      </c>
      <c r="O215" s="7">
        <v>18020</v>
      </c>
      <c r="P215" s="7">
        <v>12201</v>
      </c>
      <c r="Q215" s="7">
        <v>25094</v>
      </c>
      <c r="R215" s="7">
        <v>11912</v>
      </c>
      <c r="S215" s="7">
        <v>19870</v>
      </c>
      <c r="T215" s="32">
        <v>14316</v>
      </c>
      <c r="U215" s="7">
        <v>12622</v>
      </c>
      <c r="V215" s="7">
        <v>9219</v>
      </c>
      <c r="W215" s="7">
        <v>11319</v>
      </c>
      <c r="X215" s="7">
        <v>14649</v>
      </c>
      <c r="Y215" s="7">
        <v>12469</v>
      </c>
      <c r="Z215" s="7">
        <v>18987</v>
      </c>
      <c r="AA215" s="7">
        <v>25527</v>
      </c>
      <c r="AB215" s="7">
        <v>18949</v>
      </c>
      <c r="AC215" s="7">
        <v>14342</v>
      </c>
      <c r="AE215" s="8">
        <f t="shared" si="30"/>
        <v>27127</v>
      </c>
      <c r="AF215" s="8">
        <f t="shared" si="31"/>
        <v>9180</v>
      </c>
      <c r="AG215" s="19">
        <f t="shared" si="28"/>
        <v>7344</v>
      </c>
      <c r="AH215" s="19">
        <f t="shared" si="29"/>
        <v>6885</v>
      </c>
      <c r="AK215">
        <v>50</v>
      </c>
      <c r="AL215" s="24">
        <v>50</v>
      </c>
      <c r="AM215">
        <f t="shared" si="32"/>
        <v>0</v>
      </c>
      <c r="AO215" s="28">
        <v>6885</v>
      </c>
      <c r="AP215">
        <f t="shared" si="33"/>
        <v>14316</v>
      </c>
      <c r="AQ215">
        <f t="shared" si="34"/>
        <v>7431</v>
      </c>
      <c r="AR215" s="33">
        <f t="shared" si="35"/>
        <v>0.51906957250628671</v>
      </c>
      <c r="AS215">
        <f t="shared" si="36"/>
        <v>344250</v>
      </c>
      <c r="AT215" s="33">
        <f t="shared" si="37"/>
        <v>0.25</v>
      </c>
      <c r="AU215" s="33" cm="1">
        <f t="array" ref="AU215">_xlfn.IFS(AO215=0," ",AT215=20%,20%,AT215=25%,25%,AT215&lt;20%,"MV",AT215=21%,"MV",AT215=22%,"MV",AT215=23%,"MV",AT215=24%,MV)</f>
        <v>0.25</v>
      </c>
    </row>
    <row r="216" spans="1:47">
      <c r="A216" s="3">
        <v>187</v>
      </c>
      <c r="B216" s="1" t="s">
        <v>206</v>
      </c>
      <c r="C216" s="2" t="s">
        <v>367</v>
      </c>
      <c r="D216" s="7">
        <v>6887</v>
      </c>
      <c r="E216" s="7">
        <v>6672</v>
      </c>
      <c r="F216" s="7">
        <v>6928</v>
      </c>
      <c r="G216" s="7">
        <v>5216</v>
      </c>
      <c r="H216" s="7">
        <v>6969</v>
      </c>
      <c r="I216" s="7">
        <v>8021</v>
      </c>
      <c r="J216" s="7">
        <v>6243</v>
      </c>
      <c r="K216" s="7">
        <v>9641</v>
      </c>
      <c r="L216" s="7">
        <v>5485</v>
      </c>
      <c r="M216" s="7">
        <v>3524</v>
      </c>
      <c r="N216" s="7">
        <v>5562</v>
      </c>
      <c r="O216" s="7">
        <v>7902</v>
      </c>
      <c r="P216" s="7">
        <v>5898</v>
      </c>
      <c r="Q216" s="7">
        <v>7293</v>
      </c>
      <c r="R216" s="7">
        <v>6033</v>
      </c>
      <c r="S216" s="7">
        <v>6542</v>
      </c>
      <c r="T216" s="32">
        <v>6276</v>
      </c>
      <c r="U216" s="7">
        <v>4809</v>
      </c>
      <c r="V216" s="7">
        <v>7356</v>
      </c>
      <c r="W216" s="7">
        <v>5326</v>
      </c>
      <c r="X216" s="7">
        <v>5934</v>
      </c>
      <c r="Y216" s="7">
        <v>7253</v>
      </c>
      <c r="Z216" s="7">
        <v>8332</v>
      </c>
      <c r="AA216" s="7">
        <v>6799</v>
      </c>
      <c r="AB216" s="7">
        <v>8310</v>
      </c>
      <c r="AC216" s="7">
        <v>7395</v>
      </c>
      <c r="AE216" s="8">
        <f t="shared" si="30"/>
        <v>9641</v>
      </c>
      <c r="AF216" s="8">
        <f t="shared" si="31"/>
        <v>3524</v>
      </c>
      <c r="AG216" s="19">
        <f t="shared" si="28"/>
        <v>2819.2</v>
      </c>
      <c r="AH216" s="19">
        <f t="shared" si="29"/>
        <v>2643</v>
      </c>
      <c r="AK216">
        <v>80</v>
      </c>
      <c r="AL216" s="24">
        <v>80</v>
      </c>
      <c r="AM216">
        <f t="shared" si="32"/>
        <v>0</v>
      </c>
      <c r="AO216" s="28">
        <v>2643</v>
      </c>
      <c r="AP216">
        <f t="shared" si="33"/>
        <v>6276</v>
      </c>
      <c r="AQ216">
        <f t="shared" si="34"/>
        <v>3633</v>
      </c>
      <c r="AR216" s="33">
        <f t="shared" si="35"/>
        <v>0.57887189292543018</v>
      </c>
      <c r="AS216">
        <f t="shared" si="36"/>
        <v>211440</v>
      </c>
      <c r="AT216" s="33">
        <f t="shared" si="37"/>
        <v>0.25</v>
      </c>
      <c r="AU216" s="33" cm="1">
        <f t="array" ref="AU216">_xlfn.IFS(AO216=0," ",AT216=20%,20%,AT216=25%,25%,AT216&lt;20%,"MV",AT216=21%,"MV",AT216=22%,"MV",AT216=23%,"MV",AT216=24%,MV)</f>
        <v>0.25</v>
      </c>
    </row>
    <row r="217" spans="1:47">
      <c r="A217" s="3">
        <v>188</v>
      </c>
      <c r="B217" s="1" t="s">
        <v>207</v>
      </c>
      <c r="C217" s="2" t="s">
        <v>367</v>
      </c>
      <c r="D217" s="7">
        <v>12469</v>
      </c>
      <c r="E217" s="7">
        <v>7989</v>
      </c>
      <c r="F217" s="7">
        <v>11297</v>
      </c>
      <c r="G217" s="7">
        <v>9181</v>
      </c>
      <c r="H217" s="7">
        <v>12321</v>
      </c>
      <c r="I217" s="7">
        <v>14982</v>
      </c>
      <c r="J217" s="7">
        <v>13574</v>
      </c>
      <c r="K217" s="7">
        <v>9148</v>
      </c>
      <c r="L217" s="7">
        <v>9704</v>
      </c>
      <c r="M217" s="7">
        <v>4203</v>
      </c>
      <c r="N217" s="7">
        <v>11126</v>
      </c>
      <c r="O217" s="7">
        <v>14758</v>
      </c>
      <c r="P217" s="7">
        <v>10912</v>
      </c>
      <c r="Q217" s="7">
        <v>14710</v>
      </c>
      <c r="R217" s="7">
        <v>9246</v>
      </c>
      <c r="S217" s="7">
        <v>13482</v>
      </c>
      <c r="T217" s="32">
        <v>11726</v>
      </c>
      <c r="U217" s="7">
        <v>9967</v>
      </c>
      <c r="V217" s="7">
        <v>11953</v>
      </c>
      <c r="W217" s="7">
        <v>5002</v>
      </c>
      <c r="X217" s="7">
        <v>12609</v>
      </c>
      <c r="Y217" s="7">
        <v>9894</v>
      </c>
      <c r="Z217" s="7">
        <v>15501</v>
      </c>
      <c r="AA217" s="7">
        <v>11126</v>
      </c>
      <c r="AB217" s="7">
        <v>15521</v>
      </c>
      <c r="AC217" s="7">
        <v>10926</v>
      </c>
      <c r="AE217" s="8">
        <f t="shared" si="30"/>
        <v>15521</v>
      </c>
      <c r="AF217" s="8">
        <f t="shared" si="31"/>
        <v>4203</v>
      </c>
      <c r="AG217" s="19">
        <f t="shared" si="28"/>
        <v>3362.4</v>
      </c>
      <c r="AH217" s="19">
        <f t="shared" si="29"/>
        <v>3152.25</v>
      </c>
      <c r="AK217">
        <v>50</v>
      </c>
      <c r="AL217" s="24">
        <v>50</v>
      </c>
      <c r="AM217">
        <f t="shared" si="32"/>
        <v>0</v>
      </c>
      <c r="AO217" s="28">
        <v>3152.25</v>
      </c>
      <c r="AP217">
        <f t="shared" si="33"/>
        <v>11726</v>
      </c>
      <c r="AQ217">
        <f t="shared" si="34"/>
        <v>8573.75</v>
      </c>
      <c r="AR217" s="33">
        <f t="shared" si="35"/>
        <v>0.73117431349138662</v>
      </c>
      <c r="AS217">
        <f t="shared" si="36"/>
        <v>157612.5</v>
      </c>
      <c r="AT217" s="33">
        <f t="shared" si="37"/>
        <v>0.25</v>
      </c>
      <c r="AU217" s="33" cm="1">
        <f t="array" ref="AU217">_xlfn.IFS(AO217=0," ",AT217=20%,20%,AT217=25%,25%,AT217&lt;20%,"MV",AT217=21%,"MV",AT217=22%,"MV",AT217=23%,"MV",AT217=24%,MV)</f>
        <v>0.25</v>
      </c>
    </row>
    <row r="218" spans="1:47">
      <c r="A218" s="3">
        <v>189</v>
      </c>
      <c r="B218" s="1" t="s">
        <v>208</v>
      </c>
      <c r="C218" s="2" t="s">
        <v>367</v>
      </c>
      <c r="D218" s="7">
        <v>11361</v>
      </c>
      <c r="E218" s="7">
        <v>10507</v>
      </c>
      <c r="F218" s="7">
        <v>11297</v>
      </c>
      <c r="G218" s="7">
        <v>10826</v>
      </c>
      <c r="H218" s="7">
        <v>11496</v>
      </c>
      <c r="I218" s="7">
        <v>17100</v>
      </c>
      <c r="J218" s="7">
        <v>15229</v>
      </c>
      <c r="K218" s="7">
        <v>25419</v>
      </c>
      <c r="L218" s="7">
        <v>11126</v>
      </c>
      <c r="M218" s="7">
        <v>2019</v>
      </c>
      <c r="N218" s="7">
        <v>10260</v>
      </c>
      <c r="O218" s="7">
        <v>16844</v>
      </c>
      <c r="P218" s="7">
        <v>10347</v>
      </c>
      <c r="Q218" s="7">
        <v>14216</v>
      </c>
      <c r="R218" s="7">
        <v>11768</v>
      </c>
      <c r="S218" s="7">
        <v>17596</v>
      </c>
      <c r="T218" s="32">
        <v>13382</v>
      </c>
      <c r="U218" s="7">
        <v>11298</v>
      </c>
      <c r="V218" s="7">
        <v>10686</v>
      </c>
      <c r="W218" s="7">
        <v>7641</v>
      </c>
      <c r="X218" s="7">
        <v>13721</v>
      </c>
      <c r="Y218" s="7">
        <v>10940</v>
      </c>
      <c r="Z218" s="7">
        <v>17665</v>
      </c>
      <c r="AA218" s="7">
        <v>11126</v>
      </c>
      <c r="AB218" s="7">
        <v>17714</v>
      </c>
      <c r="AC218" s="7">
        <v>12044</v>
      </c>
      <c r="AE218" s="8">
        <f t="shared" si="30"/>
        <v>25419</v>
      </c>
      <c r="AF218" s="8">
        <f t="shared" si="31"/>
        <v>2019</v>
      </c>
      <c r="AG218" s="19">
        <f t="shared" si="28"/>
        <v>1615.2</v>
      </c>
      <c r="AH218" s="19">
        <f t="shared" si="29"/>
        <v>1514.25</v>
      </c>
      <c r="AK218">
        <v>40</v>
      </c>
      <c r="AL218" s="24">
        <v>40</v>
      </c>
      <c r="AM218">
        <f t="shared" si="32"/>
        <v>0</v>
      </c>
      <c r="AO218" s="28">
        <v>1514.25</v>
      </c>
      <c r="AP218">
        <f t="shared" si="33"/>
        <v>13382</v>
      </c>
      <c r="AQ218">
        <f t="shared" si="34"/>
        <v>11867.75</v>
      </c>
      <c r="AR218" s="33">
        <f t="shared" si="35"/>
        <v>0.88684426842026598</v>
      </c>
      <c r="AS218">
        <f t="shared" si="36"/>
        <v>60570</v>
      </c>
      <c r="AT218" s="33">
        <f t="shared" si="37"/>
        <v>0.25</v>
      </c>
      <c r="AU218" s="33" cm="1">
        <f t="array" ref="AU218">_xlfn.IFS(AO218=0," ",AT218=20%,20%,AT218=25%,25%,AT218&lt;20%,"MV",AT218=21%,"MV",AT218=22%,"MV",AT218=23%,"MV",AT218=24%,MV)</f>
        <v>0.25</v>
      </c>
    </row>
    <row r="219" spans="1:47">
      <c r="A219" s="3">
        <v>190</v>
      </c>
      <c r="B219" s="1" t="s">
        <v>209</v>
      </c>
      <c r="C219" s="2" t="s">
        <v>367</v>
      </c>
      <c r="D219" s="7">
        <v>784</v>
      </c>
      <c r="E219" s="7">
        <v>1236</v>
      </c>
      <c r="F219" s="7">
        <v>1163</v>
      </c>
      <c r="G219" s="7">
        <v>679</v>
      </c>
      <c r="H219" s="7">
        <v>774</v>
      </c>
      <c r="I219" s="7">
        <v>1944</v>
      </c>
      <c r="J219" s="7">
        <v>2039</v>
      </c>
      <c r="K219" s="7">
        <v>2226</v>
      </c>
      <c r="L219" s="7">
        <v>705</v>
      </c>
      <c r="M219" s="7">
        <v>490</v>
      </c>
      <c r="N219" s="7">
        <v>1731</v>
      </c>
      <c r="O219" s="7">
        <v>1915</v>
      </c>
      <c r="P219" s="7">
        <v>619</v>
      </c>
      <c r="Q219" s="7">
        <v>1483</v>
      </c>
      <c r="R219" s="7">
        <v>1483</v>
      </c>
      <c r="S219" s="7">
        <v>1483</v>
      </c>
      <c r="T219" s="32">
        <v>1521</v>
      </c>
      <c r="U219" s="7">
        <v>1762</v>
      </c>
      <c r="V219" s="7">
        <v>1460</v>
      </c>
      <c r="W219" s="7">
        <v>1100</v>
      </c>
      <c r="X219" s="7">
        <v>1854</v>
      </c>
      <c r="Y219" s="7">
        <v>952</v>
      </c>
      <c r="Z219" s="7">
        <v>2003</v>
      </c>
      <c r="AA219" s="7">
        <v>1731</v>
      </c>
      <c r="AB219" s="7">
        <v>2014</v>
      </c>
      <c r="AC219" s="7">
        <v>1533</v>
      </c>
      <c r="AE219" s="8">
        <f t="shared" si="30"/>
        <v>2226</v>
      </c>
      <c r="AF219" s="8">
        <f t="shared" si="31"/>
        <v>490</v>
      </c>
      <c r="AG219" s="19">
        <f t="shared" si="28"/>
        <v>392</v>
      </c>
      <c r="AH219" s="19">
        <f t="shared" si="29"/>
        <v>367.5</v>
      </c>
      <c r="AM219">
        <f t="shared" si="32"/>
        <v>0</v>
      </c>
      <c r="AP219">
        <f t="shared" si="33"/>
        <v>0</v>
      </c>
      <c r="AQ219">
        <f t="shared" si="34"/>
        <v>0</v>
      </c>
      <c r="AR219" s="33" t="str">
        <f t="shared" si="35"/>
        <v xml:space="preserve"> </v>
      </c>
      <c r="AS219">
        <f t="shared" si="36"/>
        <v>0</v>
      </c>
      <c r="AT219" s="33" t="str">
        <f t="shared" si="37"/>
        <v xml:space="preserve"> </v>
      </c>
      <c r="AU219" s="33" t="str" cm="1">
        <f t="array" ref="AU219">_xlfn.IFS(AO219=0," ",AT219=20%,20%,AT219=25%,25%,AT219&lt;20%,"MV",AT219=21%,"MV",AT219=22%,"MV",AT219=23%,"MV",AT219=24%,MV)</f>
        <v xml:space="preserve"> </v>
      </c>
    </row>
    <row r="220" spans="1:47">
      <c r="A220" s="3">
        <v>191</v>
      </c>
      <c r="B220" s="1" t="s">
        <v>210</v>
      </c>
      <c r="C220" s="2" t="s">
        <v>367</v>
      </c>
      <c r="D220" s="7">
        <v>1804</v>
      </c>
      <c r="E220" s="7">
        <v>1854</v>
      </c>
      <c r="F220" s="7">
        <v>1661</v>
      </c>
      <c r="G220" s="7">
        <v>1581</v>
      </c>
      <c r="H220" s="7">
        <v>1826</v>
      </c>
      <c r="I220" s="7">
        <v>3448</v>
      </c>
      <c r="J220" s="7">
        <v>2621</v>
      </c>
      <c r="K220" s="7">
        <v>3129</v>
      </c>
      <c r="L220" s="7">
        <v>1212</v>
      </c>
      <c r="M220" s="7">
        <v>1141</v>
      </c>
      <c r="N220" s="7">
        <v>3337</v>
      </c>
      <c r="O220" s="7">
        <v>3395</v>
      </c>
      <c r="P220" s="7">
        <v>1608</v>
      </c>
      <c r="Q220" s="7">
        <v>2967</v>
      </c>
      <c r="R220" s="7">
        <v>1780</v>
      </c>
      <c r="S220" s="7">
        <v>2670</v>
      </c>
      <c r="T220" s="32">
        <v>2699</v>
      </c>
      <c r="U220" s="7">
        <v>2256</v>
      </c>
      <c r="V220" s="7">
        <v>2798</v>
      </c>
      <c r="W220" s="7">
        <v>1952</v>
      </c>
      <c r="X220" s="7">
        <v>3337</v>
      </c>
      <c r="Y220" s="7">
        <v>1540</v>
      </c>
      <c r="Z220" s="7">
        <v>3572</v>
      </c>
      <c r="AA220" s="7">
        <v>2225</v>
      </c>
      <c r="AB220" s="7">
        <v>3571</v>
      </c>
      <c r="AC220" s="7">
        <v>2542</v>
      </c>
      <c r="AE220" s="8">
        <f t="shared" si="30"/>
        <v>3572</v>
      </c>
      <c r="AF220" s="8">
        <f t="shared" si="31"/>
        <v>1141</v>
      </c>
      <c r="AG220" s="19">
        <f t="shared" si="28"/>
        <v>912.8</v>
      </c>
      <c r="AH220" s="19">
        <f t="shared" si="29"/>
        <v>855.75</v>
      </c>
      <c r="AM220">
        <f t="shared" si="32"/>
        <v>0</v>
      </c>
      <c r="AP220">
        <f t="shared" si="33"/>
        <v>0</v>
      </c>
      <c r="AQ220">
        <f t="shared" si="34"/>
        <v>0</v>
      </c>
      <c r="AR220" s="33" t="str">
        <f t="shared" si="35"/>
        <v xml:space="preserve"> </v>
      </c>
      <c r="AS220">
        <f t="shared" si="36"/>
        <v>0</v>
      </c>
      <c r="AT220" s="33" t="str">
        <f t="shared" si="37"/>
        <v xml:space="preserve"> </v>
      </c>
      <c r="AU220" s="33" t="str" cm="1">
        <f t="array" ref="AU220">_xlfn.IFS(AO220=0," ",AT220=20%,20%,AT220=25%,25%,AT220&lt;20%,"MV",AT220=21%,"MV",AT220=22%,"MV",AT220=23%,"MV",AT220=24%,MV)</f>
        <v xml:space="preserve"> </v>
      </c>
    </row>
    <row r="221" spans="1:47">
      <c r="A221" s="3">
        <v>192</v>
      </c>
      <c r="B221" s="1" t="s">
        <v>211</v>
      </c>
      <c r="C221" s="2" t="s">
        <v>367</v>
      </c>
      <c r="D221" s="7">
        <v>2482</v>
      </c>
      <c r="E221" s="7">
        <v>1932</v>
      </c>
      <c r="F221" s="7">
        <v>2159</v>
      </c>
      <c r="G221" s="7">
        <v>2150</v>
      </c>
      <c r="H221" s="7">
        <v>2452</v>
      </c>
      <c r="I221" s="7">
        <v>3748</v>
      </c>
      <c r="J221" s="7">
        <v>2992</v>
      </c>
      <c r="K221" s="7">
        <v>4676</v>
      </c>
      <c r="L221" s="7">
        <v>2225</v>
      </c>
      <c r="M221" s="7">
        <v>1551</v>
      </c>
      <c r="N221" s="7">
        <v>3584</v>
      </c>
      <c r="O221" s="7">
        <v>3691</v>
      </c>
      <c r="P221" s="7">
        <v>1978</v>
      </c>
      <c r="Q221" s="7">
        <v>3584</v>
      </c>
      <c r="R221" s="7">
        <v>2596</v>
      </c>
      <c r="S221" s="7">
        <v>2967</v>
      </c>
      <c r="T221" s="32">
        <v>2932</v>
      </c>
      <c r="U221" s="7">
        <v>2843</v>
      </c>
      <c r="V221" s="7">
        <v>2650</v>
      </c>
      <c r="W221" s="7">
        <v>2121</v>
      </c>
      <c r="X221" s="7">
        <v>3709</v>
      </c>
      <c r="Y221" s="7">
        <v>2801</v>
      </c>
      <c r="Z221" s="7">
        <v>3870</v>
      </c>
      <c r="AA221" s="7">
        <v>2287</v>
      </c>
      <c r="AB221" s="7">
        <v>3882</v>
      </c>
      <c r="AC221" s="7">
        <v>2771</v>
      </c>
      <c r="AE221" s="8">
        <f t="shared" si="30"/>
        <v>4676</v>
      </c>
      <c r="AF221" s="8">
        <f t="shared" si="31"/>
        <v>1551</v>
      </c>
      <c r="AG221" s="19">
        <f t="shared" si="28"/>
        <v>1240.8</v>
      </c>
      <c r="AH221" s="19">
        <f t="shared" si="29"/>
        <v>1163.25</v>
      </c>
      <c r="AM221">
        <f t="shared" si="32"/>
        <v>0</v>
      </c>
      <c r="AP221">
        <f t="shared" si="33"/>
        <v>0</v>
      </c>
      <c r="AQ221">
        <f t="shared" si="34"/>
        <v>0</v>
      </c>
      <c r="AR221" s="33" t="str">
        <f t="shared" si="35"/>
        <v xml:space="preserve"> </v>
      </c>
      <c r="AS221">
        <f t="shared" si="36"/>
        <v>0</v>
      </c>
      <c r="AT221" s="33" t="str">
        <f t="shared" si="37"/>
        <v xml:space="preserve"> </v>
      </c>
      <c r="AU221" s="33" t="str" cm="1">
        <f t="array" ref="AU221">_xlfn.IFS(AO221=0," ",AT221=20%,20%,AT221=25%,25%,AT221&lt;20%,"MV",AT221=21%,"MV",AT221=22%,"MV",AT221=23%,"MV",AT221=24%,MV)</f>
        <v xml:space="preserve"> </v>
      </c>
    </row>
    <row r="222" spans="1:47">
      <c r="A222" s="3">
        <v>193</v>
      </c>
      <c r="B222" s="1" t="s">
        <v>212</v>
      </c>
      <c r="C222" s="2" t="s">
        <v>367</v>
      </c>
      <c r="D222" s="7">
        <v>21209</v>
      </c>
      <c r="E222" s="7">
        <v>20088</v>
      </c>
      <c r="F222" s="7">
        <v>24921</v>
      </c>
      <c r="G222" s="7">
        <v>18590</v>
      </c>
      <c r="H222" s="7">
        <v>21463</v>
      </c>
      <c r="I222" s="7">
        <v>24492</v>
      </c>
      <c r="J222" s="7">
        <v>20644</v>
      </c>
      <c r="K222" s="7">
        <v>33735</v>
      </c>
      <c r="L222" s="7">
        <v>53773</v>
      </c>
      <c r="M222" s="7">
        <v>10384</v>
      </c>
      <c r="N222" s="7">
        <v>37332</v>
      </c>
      <c r="O222" s="7">
        <v>24127</v>
      </c>
      <c r="P222" s="7">
        <v>16688</v>
      </c>
      <c r="Q222" s="7">
        <v>24724</v>
      </c>
      <c r="R222" s="7">
        <v>31053</v>
      </c>
      <c r="S222" s="7">
        <v>17801</v>
      </c>
      <c r="T222" s="32">
        <v>19168</v>
      </c>
      <c r="U222" s="7">
        <v>13598</v>
      </c>
      <c r="V222" s="7">
        <v>15452</v>
      </c>
      <c r="W222" s="7">
        <v>15506</v>
      </c>
      <c r="X222" s="7">
        <v>22252</v>
      </c>
      <c r="Y222" s="7">
        <v>21162</v>
      </c>
      <c r="Z222" s="7">
        <v>25379</v>
      </c>
      <c r="AA222" s="7">
        <v>22993</v>
      </c>
      <c r="AB222" s="7">
        <v>25373</v>
      </c>
      <c r="AC222" s="7">
        <v>18149</v>
      </c>
      <c r="AE222" s="8">
        <f t="shared" si="30"/>
        <v>53773</v>
      </c>
      <c r="AF222" s="8">
        <f t="shared" si="31"/>
        <v>10384</v>
      </c>
      <c r="AG222" s="19">
        <f t="shared" si="28"/>
        <v>8307.2000000000007</v>
      </c>
      <c r="AH222" s="19">
        <f t="shared" si="29"/>
        <v>7788</v>
      </c>
      <c r="AK222">
        <v>30</v>
      </c>
      <c r="AL222" s="24">
        <v>30</v>
      </c>
      <c r="AM222">
        <f t="shared" si="32"/>
        <v>0</v>
      </c>
      <c r="AO222" s="28">
        <v>7788</v>
      </c>
      <c r="AP222">
        <f t="shared" si="33"/>
        <v>19168</v>
      </c>
      <c r="AQ222">
        <f t="shared" si="34"/>
        <v>11380</v>
      </c>
      <c r="AR222" s="33">
        <f t="shared" si="35"/>
        <v>0.59369782971619367</v>
      </c>
      <c r="AS222">
        <f t="shared" si="36"/>
        <v>233640</v>
      </c>
      <c r="AT222" s="33">
        <f t="shared" si="37"/>
        <v>0.25</v>
      </c>
      <c r="AU222" s="33" cm="1">
        <f t="array" ref="AU222">_xlfn.IFS(AO222=0," ",AT222=20%,20%,AT222=25%,25%,AT222&lt;20%,"MV",AT222=21%,"MV",AT222=22%,"MV",AT222=23%,"MV",AT222=24%,MV)</f>
        <v>0.25</v>
      </c>
    </row>
    <row r="223" spans="1:47">
      <c r="A223" s="3">
        <v>194</v>
      </c>
      <c r="B223" s="1" t="s">
        <v>213</v>
      </c>
      <c r="C223" s="2" t="s">
        <v>367</v>
      </c>
      <c r="D223" s="7">
        <v>41556</v>
      </c>
      <c r="E223" s="7">
        <v>16235</v>
      </c>
      <c r="F223" s="7">
        <v>58150</v>
      </c>
      <c r="G223" s="7">
        <v>35994</v>
      </c>
      <c r="H223" s="7">
        <v>41065</v>
      </c>
      <c r="I223" s="7">
        <v>34732</v>
      </c>
      <c r="J223" s="7">
        <v>32635</v>
      </c>
      <c r="K223" s="7">
        <v>104763</v>
      </c>
      <c r="L223" s="7">
        <v>22869</v>
      </c>
      <c r="M223" s="7">
        <v>18944</v>
      </c>
      <c r="N223" s="7">
        <v>27443</v>
      </c>
      <c r="O223" s="7">
        <v>34214</v>
      </c>
      <c r="P223" s="7">
        <v>24980</v>
      </c>
      <c r="Q223" s="7">
        <v>39682</v>
      </c>
      <c r="R223" s="7">
        <v>47593</v>
      </c>
      <c r="S223" s="7">
        <v>26479</v>
      </c>
      <c r="T223" s="32">
        <v>27181</v>
      </c>
      <c r="U223" s="7">
        <v>27813</v>
      </c>
      <c r="V223" s="7">
        <v>45971</v>
      </c>
      <c r="W223" s="7">
        <v>13495</v>
      </c>
      <c r="X223" s="7">
        <v>27814</v>
      </c>
      <c r="Y223" s="7">
        <v>41809</v>
      </c>
      <c r="Z223" s="7">
        <v>36034</v>
      </c>
      <c r="AA223" s="7">
        <v>36096</v>
      </c>
      <c r="AB223" s="7">
        <v>35983</v>
      </c>
      <c r="AC223" s="7">
        <v>23259</v>
      </c>
      <c r="AE223" s="8">
        <f t="shared" si="30"/>
        <v>104763</v>
      </c>
      <c r="AF223" s="8">
        <f t="shared" si="31"/>
        <v>13495</v>
      </c>
      <c r="AG223" s="19">
        <f t="shared" ref="AG223:AG286" si="38">AF223-(AF223*$AG$3)</f>
        <v>10796</v>
      </c>
      <c r="AH223" s="19">
        <f t="shared" ref="AH223:AH286" si="39">AF223-(AF223*$AH$3)</f>
        <v>10121.25</v>
      </c>
      <c r="AM223">
        <f t="shared" si="32"/>
        <v>0</v>
      </c>
      <c r="AP223">
        <f t="shared" si="33"/>
        <v>0</v>
      </c>
      <c r="AQ223">
        <f t="shared" si="34"/>
        <v>0</v>
      </c>
      <c r="AR223" s="33" t="str">
        <f t="shared" si="35"/>
        <v xml:space="preserve"> </v>
      </c>
      <c r="AS223">
        <f t="shared" si="36"/>
        <v>0</v>
      </c>
      <c r="AT223" s="33" t="str">
        <f t="shared" si="37"/>
        <v xml:space="preserve"> </v>
      </c>
      <c r="AU223" s="33" t="str" cm="1">
        <f t="array" ref="AU223">_xlfn.IFS(AO223=0," ",AT223=20%,20%,AT223=25%,25%,AT223&lt;20%,"MV",AT223=21%,"MV",AT223=22%,"MV",AT223=23%,"MV",AT223=24%,MV)</f>
        <v xml:space="preserve"> </v>
      </c>
    </row>
    <row r="224" spans="1:47">
      <c r="A224" s="3">
        <v>195</v>
      </c>
      <c r="B224" s="1" t="s">
        <v>214</v>
      </c>
      <c r="C224" s="2" t="s">
        <v>367</v>
      </c>
      <c r="D224" s="7">
        <v>5864</v>
      </c>
      <c r="E224" s="7">
        <v>3863</v>
      </c>
      <c r="F224" s="7">
        <v>4154</v>
      </c>
      <c r="G224" s="7">
        <v>52216</v>
      </c>
      <c r="H224" s="7">
        <v>5934</v>
      </c>
      <c r="I224" s="7">
        <v>17513</v>
      </c>
      <c r="J224" s="7">
        <v>14117</v>
      </c>
      <c r="K224" s="7">
        <v>49083</v>
      </c>
      <c r="L224" s="7">
        <v>3709</v>
      </c>
      <c r="M224" s="7">
        <v>953</v>
      </c>
      <c r="N224" s="7">
        <v>10013</v>
      </c>
      <c r="O224" s="7">
        <v>17251</v>
      </c>
      <c r="P224" s="7">
        <v>15469</v>
      </c>
      <c r="Q224" s="7">
        <v>12609</v>
      </c>
      <c r="R224" s="7">
        <v>5934</v>
      </c>
      <c r="S224" s="7">
        <v>31950</v>
      </c>
      <c r="T224" s="32">
        <v>13705</v>
      </c>
      <c r="U224" s="7">
        <v>13239</v>
      </c>
      <c r="V224" s="7">
        <v>12689</v>
      </c>
      <c r="W224" s="7">
        <v>8407</v>
      </c>
      <c r="X224" s="7">
        <v>16688</v>
      </c>
      <c r="Y224" s="7">
        <v>5909</v>
      </c>
      <c r="Z224" s="7">
        <v>18061</v>
      </c>
      <c r="AA224" s="7">
        <v>10507</v>
      </c>
      <c r="AB224" s="7">
        <v>18142</v>
      </c>
      <c r="AC224" s="7">
        <v>10711</v>
      </c>
      <c r="AE224" s="8">
        <f t="shared" si="30"/>
        <v>52216</v>
      </c>
      <c r="AF224" s="8">
        <f t="shared" si="31"/>
        <v>953</v>
      </c>
      <c r="AG224" s="19">
        <f t="shared" si="38"/>
        <v>762.4</v>
      </c>
      <c r="AH224" s="19">
        <f t="shared" si="39"/>
        <v>714.75</v>
      </c>
      <c r="AM224">
        <f t="shared" si="32"/>
        <v>0</v>
      </c>
      <c r="AP224">
        <f t="shared" si="33"/>
        <v>0</v>
      </c>
      <c r="AQ224">
        <f t="shared" si="34"/>
        <v>0</v>
      </c>
      <c r="AR224" s="33" t="str">
        <f t="shared" si="35"/>
        <v xml:space="preserve"> </v>
      </c>
      <c r="AS224">
        <f t="shared" si="36"/>
        <v>0</v>
      </c>
      <c r="AT224" s="33" t="str">
        <f t="shared" si="37"/>
        <v xml:space="preserve"> </v>
      </c>
      <c r="AU224" s="33" t="str" cm="1">
        <f t="array" ref="AU224">_xlfn.IFS(AO224=0," ",AT224=20%,20%,AT224=25%,25%,AT224&lt;20%,"MV",AT224=21%,"MV",AT224=22%,"MV",AT224=23%,"MV",AT224=24%,MV)</f>
        <v xml:space="preserve"> </v>
      </c>
    </row>
    <row r="225" spans="1:47">
      <c r="A225" s="3">
        <v>196</v>
      </c>
      <c r="B225" s="1" t="s">
        <v>215</v>
      </c>
      <c r="C225" s="2" t="s">
        <v>367</v>
      </c>
      <c r="D225" s="7">
        <v>11869</v>
      </c>
      <c r="E225" s="7">
        <v>10919</v>
      </c>
      <c r="F225" s="7">
        <v>11431</v>
      </c>
      <c r="G225" s="7">
        <v>7078</v>
      </c>
      <c r="H225" s="7">
        <v>11729</v>
      </c>
      <c r="I225" s="7">
        <v>12647</v>
      </c>
      <c r="J225" s="7">
        <v>12609</v>
      </c>
      <c r="K225" s="7">
        <v>74831</v>
      </c>
      <c r="L225" s="7">
        <v>10577</v>
      </c>
      <c r="M225" s="7">
        <v>3505</v>
      </c>
      <c r="N225" s="7">
        <v>12485</v>
      </c>
      <c r="O225" s="7">
        <v>12458</v>
      </c>
      <c r="P225" s="7">
        <v>28489</v>
      </c>
      <c r="Q225" s="7">
        <v>13845</v>
      </c>
      <c r="R225" s="7">
        <v>11635</v>
      </c>
      <c r="S225" s="7">
        <v>11474</v>
      </c>
      <c r="T225" s="32">
        <v>9897</v>
      </c>
      <c r="U225" s="7">
        <v>8159</v>
      </c>
      <c r="V225" s="7">
        <v>22066</v>
      </c>
      <c r="W225" s="7">
        <v>5813</v>
      </c>
      <c r="X225" s="7">
        <v>12052</v>
      </c>
      <c r="Y225" s="7">
        <v>10515</v>
      </c>
      <c r="Z225" s="7">
        <v>13104</v>
      </c>
      <c r="AA225" s="7">
        <v>13907</v>
      </c>
      <c r="AB225" s="7">
        <v>13104</v>
      </c>
      <c r="AC225" s="7">
        <v>15897</v>
      </c>
      <c r="AE225" s="8">
        <f t="shared" si="30"/>
        <v>74831</v>
      </c>
      <c r="AF225" s="8">
        <f t="shared" si="31"/>
        <v>3505</v>
      </c>
      <c r="AG225" s="19">
        <f t="shared" si="38"/>
        <v>2804</v>
      </c>
      <c r="AH225" s="19">
        <f t="shared" si="39"/>
        <v>2628.75</v>
      </c>
      <c r="AM225">
        <f t="shared" si="32"/>
        <v>0</v>
      </c>
      <c r="AP225">
        <f t="shared" si="33"/>
        <v>0</v>
      </c>
      <c r="AQ225">
        <f t="shared" si="34"/>
        <v>0</v>
      </c>
      <c r="AR225" s="33" t="str">
        <f t="shared" si="35"/>
        <v xml:space="preserve"> </v>
      </c>
      <c r="AS225">
        <f t="shared" si="36"/>
        <v>0</v>
      </c>
      <c r="AT225" s="33" t="str">
        <f t="shared" si="37"/>
        <v xml:space="preserve"> </v>
      </c>
      <c r="AU225" s="33" t="str" cm="1">
        <f t="array" ref="AU225">_xlfn.IFS(AO225=0," ",AT225=20%,20%,AT225=25%,25%,AT225&lt;20%,"MV",AT225=21%,"MV",AT225=22%,"MV",AT225=23%,"MV",AT225=24%,MV)</f>
        <v xml:space="preserve"> </v>
      </c>
    </row>
    <row r="226" spans="1:47">
      <c r="A226" s="3">
        <v>197</v>
      </c>
      <c r="B226" s="1" t="s">
        <v>216</v>
      </c>
      <c r="C226" s="2" t="s">
        <v>367</v>
      </c>
      <c r="D226" s="7">
        <v>72935</v>
      </c>
      <c r="E226" s="7">
        <v>85445</v>
      </c>
      <c r="F226" s="7">
        <v>55907</v>
      </c>
      <c r="G226" s="7">
        <v>71715</v>
      </c>
      <c r="H226" s="7">
        <v>73807</v>
      </c>
      <c r="I226" s="7">
        <v>97291</v>
      </c>
      <c r="J226" s="7">
        <v>86495</v>
      </c>
      <c r="K226" s="7">
        <v>108684</v>
      </c>
      <c r="L226" s="7">
        <v>93949</v>
      </c>
      <c r="M226" s="7">
        <v>64378</v>
      </c>
      <c r="N226" s="7">
        <v>74664</v>
      </c>
      <c r="O226" s="7">
        <v>95837</v>
      </c>
      <c r="P226" s="7">
        <v>74172</v>
      </c>
      <c r="Q226" s="7">
        <v>67248</v>
      </c>
      <c r="R226" s="7">
        <v>93949</v>
      </c>
      <c r="S226" s="7">
        <v>88263</v>
      </c>
      <c r="T226" s="32">
        <v>76138</v>
      </c>
      <c r="U226" s="7">
        <v>71493</v>
      </c>
      <c r="V226" s="7">
        <v>80637</v>
      </c>
      <c r="W226" s="7">
        <v>53364</v>
      </c>
      <c r="X226" s="7">
        <v>92713</v>
      </c>
      <c r="Y226" s="7">
        <v>87625</v>
      </c>
      <c r="Z226" s="7">
        <v>100575</v>
      </c>
      <c r="AA226" s="7">
        <v>185426</v>
      </c>
      <c r="AB226" s="7">
        <v>100790</v>
      </c>
      <c r="AC226" s="7">
        <v>91690</v>
      </c>
      <c r="AE226" s="8">
        <f t="shared" si="30"/>
        <v>185426</v>
      </c>
      <c r="AF226" s="8">
        <f t="shared" si="31"/>
        <v>53364</v>
      </c>
      <c r="AG226" s="19">
        <f t="shared" si="38"/>
        <v>42691.199999999997</v>
      </c>
      <c r="AH226" s="19">
        <f t="shared" si="39"/>
        <v>40023</v>
      </c>
      <c r="AM226">
        <f t="shared" si="32"/>
        <v>0</v>
      </c>
      <c r="AP226">
        <f t="shared" si="33"/>
        <v>0</v>
      </c>
      <c r="AQ226">
        <f t="shared" si="34"/>
        <v>0</v>
      </c>
      <c r="AR226" s="33" t="str">
        <f t="shared" si="35"/>
        <v xml:space="preserve"> </v>
      </c>
      <c r="AS226">
        <f t="shared" si="36"/>
        <v>0</v>
      </c>
      <c r="AT226" s="33" t="str">
        <f t="shared" si="37"/>
        <v xml:space="preserve"> </v>
      </c>
      <c r="AU226" s="33" t="str" cm="1">
        <f t="array" ref="AU226">_xlfn.IFS(AO226=0," ",AT226=20%,20%,AT226=25%,25%,AT226&lt;20%,"MV",AT226=21%,"MV",AT226=22%,"MV",AT226=23%,"MV",AT226=24%,MV)</f>
        <v xml:space="preserve"> </v>
      </c>
    </row>
    <row r="227" spans="1:47">
      <c r="A227" s="3">
        <v>198</v>
      </c>
      <c r="B227" s="1" t="s">
        <v>217</v>
      </c>
      <c r="C227" s="2" t="s">
        <v>367</v>
      </c>
      <c r="D227" s="7">
        <v>51939</v>
      </c>
      <c r="E227" s="7">
        <v>71425</v>
      </c>
      <c r="F227" s="7">
        <v>49626</v>
      </c>
      <c r="G227" s="7">
        <v>48908</v>
      </c>
      <c r="H227" s="7">
        <v>51324</v>
      </c>
      <c r="I227" s="7">
        <v>81724</v>
      </c>
      <c r="J227" s="7">
        <v>64281</v>
      </c>
      <c r="K227" s="7">
        <v>71090</v>
      </c>
      <c r="L227" s="7">
        <v>93949</v>
      </c>
      <c r="M227" s="7">
        <v>83452</v>
      </c>
      <c r="N227" s="7">
        <v>44997</v>
      </c>
      <c r="O227" s="7">
        <v>80502</v>
      </c>
      <c r="P227" s="7">
        <v>57314</v>
      </c>
      <c r="Q227" s="7">
        <v>53279</v>
      </c>
      <c r="R227" s="7">
        <v>93949</v>
      </c>
      <c r="S227" s="7">
        <v>74141</v>
      </c>
      <c r="T227" s="32">
        <v>63956</v>
      </c>
      <c r="U227" s="7">
        <v>52582</v>
      </c>
      <c r="V227" s="7">
        <v>56749</v>
      </c>
      <c r="W227" s="7">
        <v>35712</v>
      </c>
      <c r="X227" s="7">
        <v>77879</v>
      </c>
      <c r="Y227" s="7">
        <v>60013</v>
      </c>
      <c r="Z227" s="7">
        <v>84542</v>
      </c>
      <c r="AA227" s="7">
        <v>111256</v>
      </c>
      <c r="AB227" s="7">
        <v>84661</v>
      </c>
      <c r="AC227" s="7">
        <v>66650</v>
      </c>
      <c r="AE227" s="8">
        <f t="shared" si="30"/>
        <v>111256</v>
      </c>
      <c r="AF227" s="8">
        <f t="shared" si="31"/>
        <v>35712</v>
      </c>
      <c r="AG227" s="19">
        <f t="shared" si="38"/>
        <v>28569.599999999999</v>
      </c>
      <c r="AH227" s="19">
        <f t="shared" si="39"/>
        <v>26784</v>
      </c>
      <c r="AK227">
        <v>6</v>
      </c>
      <c r="AL227" s="24">
        <v>6</v>
      </c>
      <c r="AM227">
        <f t="shared" si="32"/>
        <v>0</v>
      </c>
      <c r="AO227" s="28">
        <v>26784</v>
      </c>
      <c r="AP227">
        <f t="shared" si="33"/>
        <v>63956</v>
      </c>
      <c r="AQ227">
        <f t="shared" si="34"/>
        <v>37172</v>
      </c>
      <c r="AR227" s="33">
        <f t="shared" si="35"/>
        <v>0.5812120833072737</v>
      </c>
      <c r="AS227">
        <f t="shared" si="36"/>
        <v>160704</v>
      </c>
      <c r="AT227" s="33">
        <f t="shared" si="37"/>
        <v>0.25</v>
      </c>
      <c r="AU227" s="33" cm="1">
        <f t="array" ref="AU227">_xlfn.IFS(AO227=0," ",AT227=20%,20%,AT227=25%,25%,AT227&lt;20%,"MV",AT227=21%,"MV",AT227=22%,"MV",AT227=23%,"MV",AT227=24%,MV)</f>
        <v>0.25</v>
      </c>
    </row>
    <row r="228" spans="1:47">
      <c r="A228" s="3">
        <v>199</v>
      </c>
      <c r="B228" s="1" t="s">
        <v>218</v>
      </c>
      <c r="C228" s="2" t="s">
        <v>367</v>
      </c>
      <c r="D228" s="7">
        <v>37681</v>
      </c>
      <c r="E228" s="7">
        <v>42697</v>
      </c>
      <c r="F228" s="7">
        <v>27563</v>
      </c>
      <c r="G228" s="7">
        <v>39099</v>
      </c>
      <c r="H228" s="7">
        <v>38131</v>
      </c>
      <c r="I228" s="7">
        <v>54548</v>
      </c>
      <c r="J228" s="7">
        <v>48582</v>
      </c>
      <c r="K228" s="7">
        <v>87648</v>
      </c>
      <c r="L228" s="7">
        <v>44502</v>
      </c>
      <c r="M228" s="7">
        <v>18695</v>
      </c>
      <c r="N228" s="7">
        <v>36096</v>
      </c>
      <c r="O228" s="7">
        <v>53734</v>
      </c>
      <c r="P228" s="7">
        <v>44055</v>
      </c>
      <c r="Q228" s="7">
        <v>38568</v>
      </c>
      <c r="R228" s="7">
        <v>44502</v>
      </c>
      <c r="S228" s="7">
        <v>49486</v>
      </c>
      <c r="T228" s="32">
        <v>42689</v>
      </c>
      <c r="U228" s="7">
        <v>41214</v>
      </c>
      <c r="V228" s="7">
        <v>38615</v>
      </c>
      <c r="W228" s="7">
        <v>28388</v>
      </c>
      <c r="X228" s="7">
        <v>51919</v>
      </c>
      <c r="Y228" s="7">
        <v>46158</v>
      </c>
      <c r="Z228" s="7">
        <v>56617</v>
      </c>
      <c r="AA228" s="7">
        <v>105075</v>
      </c>
      <c r="AB228" s="7">
        <v>56512</v>
      </c>
      <c r="AC228" s="7">
        <v>52096</v>
      </c>
      <c r="AE228" s="8">
        <f t="shared" si="30"/>
        <v>105075</v>
      </c>
      <c r="AF228" s="8">
        <f t="shared" si="31"/>
        <v>18695</v>
      </c>
      <c r="AG228" s="19">
        <f t="shared" si="38"/>
        <v>14956</v>
      </c>
      <c r="AH228" s="19">
        <f t="shared" si="39"/>
        <v>14021.25</v>
      </c>
      <c r="AM228">
        <f t="shared" si="32"/>
        <v>0</v>
      </c>
      <c r="AP228">
        <f t="shared" si="33"/>
        <v>0</v>
      </c>
      <c r="AQ228">
        <f t="shared" si="34"/>
        <v>0</v>
      </c>
      <c r="AR228" s="33" t="str">
        <f t="shared" si="35"/>
        <v xml:space="preserve"> </v>
      </c>
      <c r="AS228">
        <f t="shared" si="36"/>
        <v>0</v>
      </c>
      <c r="AT228" s="33" t="str">
        <f t="shared" si="37"/>
        <v xml:space="preserve"> </v>
      </c>
      <c r="AU228" s="33" t="str" cm="1">
        <f t="array" ref="AU228">_xlfn.IFS(AO228=0," ",AT228=20%,20%,AT228=25%,25%,AT228&lt;20%,"MV",AT228=21%,"MV",AT228=22%,"MV",AT228=23%,"MV",AT228=24%,MV)</f>
        <v xml:space="preserve"> </v>
      </c>
    </row>
    <row r="229" spans="1:47">
      <c r="A229" s="3">
        <v>200</v>
      </c>
      <c r="B229" s="1" t="s">
        <v>219</v>
      </c>
      <c r="C229" s="2" t="s">
        <v>367</v>
      </c>
      <c r="D229" s="7">
        <v>27060</v>
      </c>
      <c r="E229" s="7">
        <v>36580</v>
      </c>
      <c r="F229" s="7">
        <v>22329</v>
      </c>
      <c r="G229" s="7">
        <v>27568</v>
      </c>
      <c r="H229" s="7">
        <v>26740</v>
      </c>
      <c r="I229" s="7">
        <v>48645</v>
      </c>
      <c r="J229" s="7">
        <v>40794</v>
      </c>
      <c r="K229" s="7">
        <v>54252</v>
      </c>
      <c r="L229" s="7">
        <v>44502</v>
      </c>
      <c r="M229" s="7">
        <v>20118</v>
      </c>
      <c r="N229" s="7">
        <v>29915</v>
      </c>
      <c r="O229" s="7">
        <v>47918</v>
      </c>
      <c r="P229" s="7">
        <v>33252</v>
      </c>
      <c r="Q229" s="7">
        <v>32140</v>
      </c>
      <c r="R229" s="7">
        <v>44502</v>
      </c>
      <c r="S229" s="7">
        <v>44132</v>
      </c>
      <c r="T229" s="32">
        <v>38069</v>
      </c>
      <c r="U229" s="7">
        <v>32232</v>
      </c>
      <c r="V229" s="7">
        <v>27582</v>
      </c>
      <c r="W229" s="7">
        <v>20542</v>
      </c>
      <c r="X229" s="7">
        <v>46357</v>
      </c>
      <c r="Y229" s="7">
        <v>33146</v>
      </c>
      <c r="Z229" s="7">
        <v>50189</v>
      </c>
      <c r="AA229" s="7">
        <v>61809</v>
      </c>
      <c r="AB229" s="7">
        <v>50393</v>
      </c>
      <c r="AC229" s="7">
        <v>36294</v>
      </c>
      <c r="AE229" s="8">
        <f t="shared" si="30"/>
        <v>61809</v>
      </c>
      <c r="AF229" s="8">
        <f t="shared" si="31"/>
        <v>20118</v>
      </c>
      <c r="AG229" s="19">
        <f t="shared" si="38"/>
        <v>16094.4</v>
      </c>
      <c r="AH229" s="19">
        <f t="shared" si="39"/>
        <v>15088.5</v>
      </c>
      <c r="AM229">
        <f t="shared" si="32"/>
        <v>0</v>
      </c>
      <c r="AP229">
        <f t="shared" si="33"/>
        <v>0</v>
      </c>
      <c r="AQ229">
        <f t="shared" si="34"/>
        <v>0</v>
      </c>
      <c r="AR229" s="33" t="str">
        <f t="shared" si="35"/>
        <v xml:space="preserve"> </v>
      </c>
      <c r="AS229">
        <f t="shared" si="36"/>
        <v>0</v>
      </c>
      <c r="AT229" s="33" t="str">
        <f t="shared" si="37"/>
        <v xml:space="preserve"> </v>
      </c>
      <c r="AU229" s="33" t="str" cm="1">
        <f t="array" ref="AU229">_xlfn.IFS(AO229=0," ",AT229=20%,20%,AT229=25%,25%,AT229&lt;20%,"MV",AT229=21%,"MV",AT229=22%,"MV",AT229=23%,"MV",AT229=24%,MV)</f>
        <v xml:space="preserve"> </v>
      </c>
    </row>
    <row r="230" spans="1:47">
      <c r="A230" s="3">
        <v>201</v>
      </c>
      <c r="B230" s="1" t="s">
        <v>220</v>
      </c>
      <c r="C230" s="2" t="s">
        <v>367</v>
      </c>
      <c r="D230" s="7">
        <v>2917</v>
      </c>
      <c r="E230" s="7">
        <v>3891</v>
      </c>
      <c r="F230" s="7">
        <v>3057</v>
      </c>
      <c r="G230" s="7">
        <v>2853</v>
      </c>
      <c r="H230" s="7">
        <v>2952</v>
      </c>
      <c r="I230" s="7">
        <v>5060</v>
      </c>
      <c r="J230" s="7">
        <v>3919</v>
      </c>
      <c r="K230" s="7">
        <v>4382</v>
      </c>
      <c r="L230" s="7">
        <v>3337</v>
      </c>
      <c r="M230" s="7">
        <v>3894</v>
      </c>
      <c r="N230" s="7">
        <v>3709</v>
      </c>
      <c r="O230" s="7">
        <v>4984</v>
      </c>
      <c r="P230" s="7">
        <v>3499</v>
      </c>
      <c r="Q230" s="7">
        <v>7664</v>
      </c>
      <c r="R230" s="7">
        <v>3672</v>
      </c>
      <c r="S230" s="7">
        <v>4413</v>
      </c>
      <c r="T230" s="32">
        <v>3959</v>
      </c>
      <c r="U230" s="7">
        <v>3345</v>
      </c>
      <c r="V230" s="7">
        <v>3523</v>
      </c>
      <c r="W230" s="7">
        <v>3094</v>
      </c>
      <c r="X230" s="7">
        <v>4636</v>
      </c>
      <c r="Y230" s="7">
        <v>3543</v>
      </c>
      <c r="Z230" s="7">
        <v>5241</v>
      </c>
      <c r="AA230" s="7">
        <v>8035</v>
      </c>
      <c r="AB230" s="7">
        <v>5241</v>
      </c>
      <c r="AC230" s="7">
        <v>4361</v>
      </c>
      <c r="AE230" s="8">
        <f t="shared" si="30"/>
        <v>8035</v>
      </c>
      <c r="AF230" s="8">
        <f t="shared" si="31"/>
        <v>2853</v>
      </c>
      <c r="AG230" s="19">
        <f t="shared" si="38"/>
        <v>2282.4</v>
      </c>
      <c r="AH230" s="19">
        <f t="shared" si="39"/>
        <v>2139.75</v>
      </c>
      <c r="AK230">
        <v>1</v>
      </c>
      <c r="AL230" s="24">
        <v>1</v>
      </c>
      <c r="AM230">
        <f t="shared" si="32"/>
        <v>0</v>
      </c>
      <c r="AO230" s="28">
        <v>2282.4</v>
      </c>
      <c r="AP230">
        <f t="shared" si="33"/>
        <v>3959</v>
      </c>
      <c r="AQ230">
        <f t="shared" si="34"/>
        <v>1676.6</v>
      </c>
      <c r="AR230" s="33">
        <f t="shared" si="35"/>
        <v>0.42349078050012628</v>
      </c>
      <c r="AS230">
        <f t="shared" si="36"/>
        <v>2282.4</v>
      </c>
      <c r="AT230" s="33">
        <f t="shared" si="37"/>
        <v>0.2</v>
      </c>
      <c r="AU230" s="33" cm="1">
        <f t="array" ref="AU230">_xlfn.IFS(AO230=0," ",AT230=20%,20%,AT230=25%,25%,AT230&lt;20%,"MV",AT230=21%,"MV",AT230=22%,"MV",AT230=23%,"MV",AT230=24%,MV)</f>
        <v>0.2</v>
      </c>
    </row>
    <row r="231" spans="1:47">
      <c r="A231" s="3">
        <v>202</v>
      </c>
      <c r="B231" s="1" t="s">
        <v>221</v>
      </c>
      <c r="C231" s="2" t="s">
        <v>367</v>
      </c>
      <c r="D231" s="7">
        <v>12854</v>
      </c>
      <c r="E231" s="7">
        <v>17642</v>
      </c>
      <c r="F231" s="7">
        <v>12510</v>
      </c>
      <c r="G231" s="7">
        <v>9079</v>
      </c>
      <c r="H231" s="7">
        <v>12702</v>
      </c>
      <c r="I231" s="7">
        <v>15178</v>
      </c>
      <c r="J231" s="7">
        <v>16688</v>
      </c>
      <c r="K231" s="7">
        <v>23945</v>
      </c>
      <c r="L231" s="7">
        <v>5687</v>
      </c>
      <c r="M231" s="7">
        <v>4626</v>
      </c>
      <c r="N231" s="7">
        <v>19902</v>
      </c>
      <c r="O231" s="7">
        <v>14951</v>
      </c>
      <c r="P231" s="7">
        <v>10807</v>
      </c>
      <c r="Q231" s="7">
        <v>14587</v>
      </c>
      <c r="R231" s="7">
        <v>10240</v>
      </c>
      <c r="S231" s="7">
        <v>27138</v>
      </c>
      <c r="T231" s="32">
        <v>11877</v>
      </c>
      <c r="U231" s="7">
        <v>9376</v>
      </c>
      <c r="V231" s="7">
        <v>11243</v>
      </c>
      <c r="W231" s="7">
        <v>7458</v>
      </c>
      <c r="X231" s="7">
        <v>12980</v>
      </c>
      <c r="Y231" s="7">
        <v>11642</v>
      </c>
      <c r="Z231" s="7">
        <v>15675</v>
      </c>
      <c r="AA231" s="7">
        <v>11868</v>
      </c>
      <c r="AB231" s="7">
        <v>15724</v>
      </c>
      <c r="AC231" s="7">
        <v>10434</v>
      </c>
      <c r="AE231" s="8">
        <f t="shared" si="30"/>
        <v>27138</v>
      </c>
      <c r="AF231" s="8">
        <f t="shared" si="31"/>
        <v>4626</v>
      </c>
      <c r="AG231" s="19">
        <f t="shared" si="38"/>
        <v>3700.8</v>
      </c>
      <c r="AH231" s="19">
        <f t="shared" si="39"/>
        <v>3469.5</v>
      </c>
      <c r="AM231">
        <f t="shared" si="32"/>
        <v>0</v>
      </c>
      <c r="AP231">
        <f t="shared" si="33"/>
        <v>0</v>
      </c>
      <c r="AQ231">
        <f t="shared" si="34"/>
        <v>0</v>
      </c>
      <c r="AR231" s="33" t="str">
        <f t="shared" si="35"/>
        <v xml:space="preserve"> </v>
      </c>
      <c r="AS231">
        <f t="shared" si="36"/>
        <v>0</v>
      </c>
      <c r="AT231" s="33" t="str">
        <f t="shared" si="37"/>
        <v xml:space="preserve"> </v>
      </c>
      <c r="AU231" s="33" t="str" cm="1">
        <f t="array" ref="AU231">_xlfn.IFS(AO231=0," ",AT231=20%,20%,AT231=25%,25%,AT231&lt;20%,"MV",AT231=21%,"MV",AT231=22%,"MV",AT231=23%,"MV",AT231=24%,MV)</f>
        <v xml:space="preserve"> </v>
      </c>
    </row>
    <row r="232" spans="1:47">
      <c r="A232" s="3">
        <v>203</v>
      </c>
      <c r="B232" s="1" t="s">
        <v>222</v>
      </c>
      <c r="C232" s="2" t="s">
        <v>367</v>
      </c>
      <c r="D232" s="7">
        <v>9774</v>
      </c>
      <c r="E232" s="7">
        <v>15284</v>
      </c>
      <c r="F232" s="7">
        <v>11813</v>
      </c>
      <c r="G232" s="7">
        <v>12257</v>
      </c>
      <c r="H232" s="7">
        <v>9891</v>
      </c>
      <c r="I232" s="7">
        <v>20840</v>
      </c>
      <c r="J232" s="7">
        <v>17924</v>
      </c>
      <c r="K232" s="7">
        <v>18932</v>
      </c>
      <c r="L232" s="7">
        <v>11743</v>
      </c>
      <c r="M232" s="7">
        <v>8436</v>
      </c>
      <c r="N232" s="7">
        <v>14710</v>
      </c>
      <c r="O232" s="7">
        <v>20528</v>
      </c>
      <c r="P232" s="7">
        <v>18347</v>
      </c>
      <c r="Q232" s="7">
        <v>14710</v>
      </c>
      <c r="R232" s="7">
        <v>12918</v>
      </c>
      <c r="S232" s="7">
        <v>18533</v>
      </c>
      <c r="T232" s="32">
        <v>16309</v>
      </c>
      <c r="U232" s="7">
        <v>13905</v>
      </c>
      <c r="V232" s="7">
        <v>25743</v>
      </c>
      <c r="W232" s="7">
        <v>13500</v>
      </c>
      <c r="X232" s="7">
        <v>16688</v>
      </c>
      <c r="Y232" s="7">
        <v>11885</v>
      </c>
      <c r="Z232" s="7">
        <v>21559</v>
      </c>
      <c r="AA232" s="7">
        <v>15329</v>
      </c>
      <c r="AB232" s="7">
        <v>21589</v>
      </c>
      <c r="AC232" s="7">
        <v>18451</v>
      </c>
      <c r="AE232" s="8">
        <f t="shared" si="30"/>
        <v>25743</v>
      </c>
      <c r="AF232" s="8">
        <f t="shared" si="31"/>
        <v>8436</v>
      </c>
      <c r="AG232" s="19">
        <f t="shared" si="38"/>
        <v>6748.8</v>
      </c>
      <c r="AH232" s="19">
        <f t="shared" si="39"/>
        <v>6327</v>
      </c>
      <c r="AM232">
        <f t="shared" si="32"/>
        <v>0</v>
      </c>
      <c r="AP232">
        <f t="shared" si="33"/>
        <v>0</v>
      </c>
      <c r="AQ232">
        <f t="shared" si="34"/>
        <v>0</v>
      </c>
      <c r="AR232" s="33" t="str">
        <f t="shared" si="35"/>
        <v xml:space="preserve"> </v>
      </c>
      <c r="AS232">
        <f t="shared" si="36"/>
        <v>0</v>
      </c>
      <c r="AT232" s="33" t="str">
        <f t="shared" si="37"/>
        <v xml:space="preserve"> </v>
      </c>
      <c r="AU232" s="33" t="str" cm="1">
        <f t="array" ref="AU232">_xlfn.IFS(AO232=0," ",AT232=20%,20%,AT232=25%,25%,AT232&lt;20%,"MV",AT232=21%,"MV",AT232=22%,"MV",AT232=23%,"MV",AT232=24%,MV)</f>
        <v xml:space="preserve"> </v>
      </c>
    </row>
    <row r="233" spans="1:47">
      <c r="A233" s="3">
        <v>204</v>
      </c>
      <c r="B233" s="1" t="s">
        <v>223</v>
      </c>
      <c r="C233" s="2" t="s">
        <v>367</v>
      </c>
      <c r="D233" s="7">
        <v>36434</v>
      </c>
      <c r="E233" s="7">
        <v>10955</v>
      </c>
      <c r="F233" s="7">
        <v>15800</v>
      </c>
      <c r="G233" s="7">
        <v>15795</v>
      </c>
      <c r="H233" s="7">
        <v>36003</v>
      </c>
      <c r="I233" s="7">
        <v>30102</v>
      </c>
      <c r="J233" s="7">
        <v>28061</v>
      </c>
      <c r="K233" s="7">
        <v>22449</v>
      </c>
      <c r="L233" s="7">
        <v>12856</v>
      </c>
      <c r="M233" s="7">
        <v>6509</v>
      </c>
      <c r="N233" s="7">
        <v>20891</v>
      </c>
      <c r="O233" s="7">
        <v>29652</v>
      </c>
      <c r="P233" s="7">
        <v>22807</v>
      </c>
      <c r="Q233" s="7">
        <v>27937</v>
      </c>
      <c r="R233" s="7">
        <v>21349</v>
      </c>
      <c r="S233" s="7">
        <v>22949</v>
      </c>
      <c r="T233" s="32">
        <v>23557</v>
      </c>
      <c r="U233" s="7">
        <v>19108</v>
      </c>
      <c r="V233" s="7">
        <v>27582</v>
      </c>
      <c r="W233" s="7">
        <v>14860</v>
      </c>
      <c r="X233" s="7">
        <v>24105</v>
      </c>
      <c r="Y233" s="7">
        <v>29511</v>
      </c>
      <c r="Z233" s="7">
        <v>31201</v>
      </c>
      <c r="AA233" s="7">
        <v>33376</v>
      </c>
      <c r="AB233" s="7">
        <v>31184</v>
      </c>
      <c r="AC233" s="7">
        <v>29350</v>
      </c>
      <c r="AE233" s="8">
        <f t="shared" si="30"/>
        <v>36434</v>
      </c>
      <c r="AF233" s="8">
        <f t="shared" si="31"/>
        <v>6509</v>
      </c>
      <c r="AG233" s="19">
        <f t="shared" si="38"/>
        <v>5207.2</v>
      </c>
      <c r="AH233" s="19">
        <f t="shared" si="39"/>
        <v>4881.75</v>
      </c>
      <c r="AM233">
        <f t="shared" si="32"/>
        <v>0</v>
      </c>
      <c r="AP233">
        <f t="shared" si="33"/>
        <v>0</v>
      </c>
      <c r="AQ233">
        <f t="shared" si="34"/>
        <v>0</v>
      </c>
      <c r="AR233" s="33" t="str">
        <f t="shared" si="35"/>
        <v xml:space="preserve"> </v>
      </c>
      <c r="AS233">
        <f t="shared" si="36"/>
        <v>0</v>
      </c>
      <c r="AT233" s="33" t="str">
        <f t="shared" si="37"/>
        <v xml:space="preserve"> </v>
      </c>
      <c r="AU233" s="33" t="str" cm="1">
        <f t="array" ref="AU233">_xlfn.IFS(AO233=0," ",AT233=20%,20%,AT233=25%,25%,AT233&lt;20%,"MV",AT233=21%,"MV",AT233=22%,"MV",AT233=23%,"MV",AT233=24%,MV)</f>
        <v xml:space="preserve"> </v>
      </c>
    </row>
    <row r="234" spans="1:47">
      <c r="A234" s="3">
        <v>205</v>
      </c>
      <c r="B234" s="1" t="s">
        <v>224</v>
      </c>
      <c r="C234" s="2" t="s">
        <v>367</v>
      </c>
      <c r="D234" s="7">
        <v>5337</v>
      </c>
      <c r="E234" s="7">
        <v>5056</v>
      </c>
      <c r="F234" s="7">
        <v>2991</v>
      </c>
      <c r="G234" s="7">
        <v>3571</v>
      </c>
      <c r="H234" s="7">
        <v>5401</v>
      </c>
      <c r="I234" s="7">
        <v>6715</v>
      </c>
      <c r="J234" s="7">
        <v>5501</v>
      </c>
      <c r="K234" s="7">
        <v>14024</v>
      </c>
      <c r="L234" s="7">
        <v>4698</v>
      </c>
      <c r="M234" s="7">
        <v>2641</v>
      </c>
      <c r="N234" s="7">
        <v>4573</v>
      </c>
      <c r="O234" s="7">
        <v>6614</v>
      </c>
      <c r="P234" s="7">
        <v>3779</v>
      </c>
      <c r="Q234" s="7">
        <v>8901</v>
      </c>
      <c r="R234" s="7">
        <v>5167</v>
      </c>
      <c r="S234" s="7">
        <v>7044</v>
      </c>
      <c r="T234" s="32">
        <v>5255</v>
      </c>
      <c r="U234" s="7">
        <v>4064</v>
      </c>
      <c r="V234" s="7">
        <v>5485</v>
      </c>
      <c r="W234" s="7">
        <v>3861</v>
      </c>
      <c r="X234" s="7">
        <v>5378</v>
      </c>
      <c r="Y234" s="7">
        <v>6384</v>
      </c>
      <c r="Z234" s="7">
        <v>6972</v>
      </c>
      <c r="AA234" s="7">
        <v>8777</v>
      </c>
      <c r="AB234" s="7">
        <v>6957</v>
      </c>
      <c r="AC234" s="7">
        <v>5758</v>
      </c>
      <c r="AE234" s="8">
        <f t="shared" si="30"/>
        <v>14024</v>
      </c>
      <c r="AF234" s="8">
        <f t="shared" si="31"/>
        <v>2641</v>
      </c>
      <c r="AG234" s="19">
        <f t="shared" si="38"/>
        <v>2112.8000000000002</v>
      </c>
      <c r="AH234" s="19">
        <f t="shared" si="39"/>
        <v>1980.75</v>
      </c>
      <c r="AK234">
        <v>1</v>
      </c>
      <c r="AL234" s="24">
        <v>1</v>
      </c>
      <c r="AM234">
        <f t="shared" si="32"/>
        <v>0</v>
      </c>
      <c r="AO234" s="28">
        <v>2112.8000000000002</v>
      </c>
      <c r="AP234">
        <f t="shared" si="33"/>
        <v>5255</v>
      </c>
      <c r="AQ234">
        <f t="shared" si="34"/>
        <v>3142.2</v>
      </c>
      <c r="AR234" s="33">
        <f t="shared" si="35"/>
        <v>0.59794481446241676</v>
      </c>
      <c r="AS234">
        <f t="shared" si="36"/>
        <v>2112.8000000000002</v>
      </c>
      <c r="AT234" s="33">
        <f t="shared" si="37"/>
        <v>0.2</v>
      </c>
      <c r="AU234" s="33" cm="1">
        <f t="array" ref="AU234">_xlfn.IFS(AO234=0," ",AT234=20%,20%,AT234=25%,25%,AT234&lt;20%,"MV",AT234=21%,"MV",AT234=22%,"MV",AT234=23%,"MV",AT234=24%,MV)</f>
        <v>0.2</v>
      </c>
    </row>
    <row r="235" spans="1:47">
      <c r="A235" s="3">
        <v>206</v>
      </c>
      <c r="B235" s="1" t="s">
        <v>225</v>
      </c>
      <c r="C235" s="2" t="s">
        <v>367</v>
      </c>
      <c r="D235" s="7">
        <v>35885</v>
      </c>
      <c r="E235" s="7">
        <v>40046</v>
      </c>
      <c r="F235" s="7">
        <v>43057</v>
      </c>
      <c r="G235" s="7">
        <v>17137</v>
      </c>
      <c r="H235" s="7">
        <v>35461</v>
      </c>
      <c r="I235" s="7">
        <v>70335</v>
      </c>
      <c r="J235" s="7">
        <v>59831</v>
      </c>
      <c r="K235" s="7">
        <v>49762</v>
      </c>
      <c r="L235" s="7">
        <v>52784</v>
      </c>
      <c r="M235" s="7">
        <v>2807</v>
      </c>
      <c r="N235" s="7">
        <v>41659</v>
      </c>
      <c r="O235" s="7">
        <v>69281</v>
      </c>
      <c r="P235" s="7">
        <v>77297</v>
      </c>
      <c r="Q235" s="7">
        <v>29050</v>
      </c>
      <c r="R235" s="7">
        <v>58063</v>
      </c>
      <c r="S235" s="7">
        <v>93882</v>
      </c>
      <c r="T235" s="32">
        <v>55042</v>
      </c>
      <c r="U235" s="7">
        <v>22066</v>
      </c>
      <c r="V235" s="7">
        <v>14710</v>
      </c>
      <c r="W235" s="7">
        <v>11015</v>
      </c>
      <c r="X235" s="7">
        <v>27814</v>
      </c>
      <c r="Y235" s="7">
        <v>37770</v>
      </c>
      <c r="Z235" s="7">
        <v>72563</v>
      </c>
      <c r="AA235" s="7">
        <v>15329</v>
      </c>
      <c r="AB235" s="7">
        <v>72862</v>
      </c>
      <c r="AC235" s="7">
        <v>57304</v>
      </c>
      <c r="AE235" s="8">
        <f t="shared" si="30"/>
        <v>93882</v>
      </c>
      <c r="AF235" s="8">
        <f t="shared" si="31"/>
        <v>2807</v>
      </c>
      <c r="AG235" s="19">
        <f t="shared" si="38"/>
        <v>2245.6</v>
      </c>
      <c r="AH235" s="19">
        <f t="shared" si="39"/>
        <v>2105.25</v>
      </c>
      <c r="AM235">
        <f t="shared" si="32"/>
        <v>0</v>
      </c>
      <c r="AP235">
        <f t="shared" si="33"/>
        <v>0</v>
      </c>
      <c r="AQ235">
        <f t="shared" si="34"/>
        <v>0</v>
      </c>
      <c r="AR235" s="33" t="str">
        <f t="shared" si="35"/>
        <v xml:space="preserve"> </v>
      </c>
      <c r="AS235">
        <f t="shared" si="36"/>
        <v>0</v>
      </c>
      <c r="AT235" s="33" t="str">
        <f t="shared" si="37"/>
        <v xml:space="preserve"> </v>
      </c>
      <c r="AU235" s="33" t="str" cm="1">
        <f t="array" ref="AU235">_xlfn.IFS(AO235=0," ",AT235=20%,20%,AT235=25%,25%,AT235&lt;20%,"MV",AT235=21%,"MV",AT235=22%,"MV",AT235=23%,"MV",AT235=24%,MV)</f>
        <v xml:space="preserve"> </v>
      </c>
    </row>
    <row r="236" spans="1:47">
      <c r="A236" s="3">
        <v>207</v>
      </c>
      <c r="B236" s="1" t="s">
        <v>226</v>
      </c>
      <c r="C236" s="2" t="s">
        <v>367</v>
      </c>
      <c r="D236" s="7">
        <v>2932</v>
      </c>
      <c r="E236" s="7">
        <v>4326</v>
      </c>
      <c r="F236" s="7">
        <v>3289</v>
      </c>
      <c r="G236" s="7">
        <v>2061</v>
      </c>
      <c r="H236" s="7">
        <v>2967</v>
      </c>
      <c r="I236" s="7">
        <v>4167</v>
      </c>
      <c r="J236" s="7">
        <v>3956</v>
      </c>
      <c r="K236" s="7">
        <v>5083</v>
      </c>
      <c r="L236" s="7">
        <v>2720</v>
      </c>
      <c r="M236" s="7">
        <v>1492</v>
      </c>
      <c r="N236" s="7">
        <v>3584</v>
      </c>
      <c r="O236" s="7">
        <v>4107</v>
      </c>
      <c r="P236" s="7">
        <v>3246</v>
      </c>
      <c r="Q236" s="7">
        <v>3709</v>
      </c>
      <c r="R236" s="7">
        <v>3807</v>
      </c>
      <c r="S236" s="7">
        <v>5296</v>
      </c>
      <c r="T236" s="32">
        <v>3262</v>
      </c>
      <c r="U236" s="7">
        <v>2942</v>
      </c>
      <c r="V236" s="7">
        <v>3677</v>
      </c>
      <c r="W236" s="7">
        <v>1608</v>
      </c>
      <c r="X236" s="7">
        <v>3337</v>
      </c>
      <c r="Y236" s="7">
        <v>3345</v>
      </c>
      <c r="Z236" s="7">
        <v>4326</v>
      </c>
      <c r="AA236" s="7">
        <v>4636</v>
      </c>
      <c r="AB236" s="7">
        <v>4318</v>
      </c>
      <c r="AC236" s="7">
        <v>2986</v>
      </c>
      <c r="AE236" s="8">
        <f t="shared" si="30"/>
        <v>5296</v>
      </c>
      <c r="AF236" s="8">
        <f t="shared" si="31"/>
        <v>1492</v>
      </c>
      <c r="AG236" s="19">
        <f t="shared" si="38"/>
        <v>1193.5999999999999</v>
      </c>
      <c r="AH236" s="19">
        <f t="shared" si="39"/>
        <v>1119</v>
      </c>
      <c r="AM236">
        <f t="shared" si="32"/>
        <v>0</v>
      </c>
      <c r="AP236">
        <f t="shared" si="33"/>
        <v>0</v>
      </c>
      <c r="AQ236">
        <f t="shared" si="34"/>
        <v>0</v>
      </c>
      <c r="AR236" s="33" t="str">
        <f t="shared" si="35"/>
        <v xml:space="preserve"> </v>
      </c>
      <c r="AS236">
        <f t="shared" si="36"/>
        <v>0</v>
      </c>
      <c r="AT236" s="33" t="str">
        <f t="shared" si="37"/>
        <v xml:space="preserve"> </v>
      </c>
      <c r="AU236" s="33" t="str" cm="1">
        <f t="array" ref="AU236">_xlfn.IFS(AO236=0," ",AT236=20%,20%,AT236=25%,25%,AT236&lt;20%,"MV",AT236=21%,"MV",AT236=22%,"MV",AT236=23%,"MV",AT236=24%,MV)</f>
        <v xml:space="preserve"> </v>
      </c>
    </row>
    <row r="237" spans="1:47">
      <c r="A237" s="3">
        <v>208</v>
      </c>
      <c r="B237" s="1" t="s">
        <v>227</v>
      </c>
      <c r="C237" s="2" t="s">
        <v>368</v>
      </c>
      <c r="D237" s="7">
        <v>36939</v>
      </c>
      <c r="E237" s="7">
        <v>16868</v>
      </c>
      <c r="F237" s="7">
        <v>2784</v>
      </c>
      <c r="G237" s="7">
        <v>8056</v>
      </c>
      <c r="H237" s="7">
        <v>36503</v>
      </c>
      <c r="I237" s="7">
        <v>10187</v>
      </c>
      <c r="J237" s="7">
        <v>3956</v>
      </c>
      <c r="K237" s="7">
        <v>21945</v>
      </c>
      <c r="L237" s="7">
        <v>46975</v>
      </c>
      <c r="M237" s="7">
        <v>4891</v>
      </c>
      <c r="N237" s="7">
        <v>5068</v>
      </c>
      <c r="O237" s="7">
        <v>10036</v>
      </c>
      <c r="P237" s="7">
        <v>2535</v>
      </c>
      <c r="Q237" s="7">
        <v>4698</v>
      </c>
      <c r="R237" s="7">
        <v>12918</v>
      </c>
      <c r="S237" s="7">
        <v>7986</v>
      </c>
      <c r="T237" s="32">
        <v>7149</v>
      </c>
      <c r="U237" s="7">
        <v>2570</v>
      </c>
      <c r="V237" s="7">
        <v>7656</v>
      </c>
      <c r="W237" s="7">
        <v>5603</v>
      </c>
      <c r="X237" s="7">
        <v>20397</v>
      </c>
      <c r="Y237" s="7">
        <v>4784</v>
      </c>
      <c r="Z237" s="7">
        <v>10532</v>
      </c>
      <c r="AA237" s="7">
        <v>5562</v>
      </c>
      <c r="AB237" s="7">
        <v>10554</v>
      </c>
      <c r="AC237" s="7">
        <v>10566</v>
      </c>
      <c r="AE237" s="8">
        <f t="shared" si="30"/>
        <v>46975</v>
      </c>
      <c r="AF237" s="8">
        <f t="shared" si="31"/>
        <v>2535</v>
      </c>
      <c r="AG237" s="19">
        <f t="shared" si="38"/>
        <v>2028</v>
      </c>
      <c r="AH237" s="19">
        <f t="shared" si="39"/>
        <v>1901.25</v>
      </c>
      <c r="AM237">
        <f t="shared" si="32"/>
        <v>0</v>
      </c>
      <c r="AP237">
        <f t="shared" si="33"/>
        <v>0</v>
      </c>
      <c r="AQ237">
        <f t="shared" si="34"/>
        <v>0</v>
      </c>
      <c r="AR237" s="33" t="str">
        <f t="shared" si="35"/>
        <v xml:space="preserve"> </v>
      </c>
      <c r="AS237">
        <f t="shared" si="36"/>
        <v>0</v>
      </c>
      <c r="AT237" s="33" t="str">
        <f t="shared" si="37"/>
        <v xml:space="preserve"> </v>
      </c>
      <c r="AU237" s="33" t="str" cm="1">
        <f t="array" ref="AU237">_xlfn.IFS(AO237=0," ",AT237=20%,20%,AT237=25%,25%,AT237&lt;20%,"MV",AT237=21%,"MV",AT237=22%,"MV",AT237=23%,"MV",AT237=24%,MV)</f>
        <v xml:space="preserve"> </v>
      </c>
    </row>
    <row r="238" spans="1:47">
      <c r="A238" s="3">
        <v>209</v>
      </c>
      <c r="B238" s="1" t="s">
        <v>227</v>
      </c>
      <c r="C238" s="2" t="s">
        <v>367</v>
      </c>
      <c r="D238" s="7">
        <v>27105</v>
      </c>
      <c r="E238" s="7">
        <v>61809</v>
      </c>
      <c r="F238" s="7">
        <v>33411</v>
      </c>
      <c r="G238" s="7">
        <v>96675</v>
      </c>
      <c r="H238" s="7">
        <v>27428</v>
      </c>
      <c r="I238" s="7">
        <v>52485</v>
      </c>
      <c r="J238" s="7">
        <v>61809</v>
      </c>
      <c r="K238" s="7">
        <v>66438</v>
      </c>
      <c r="L238" s="7">
        <v>46975</v>
      </c>
      <c r="M238" s="7">
        <v>16744</v>
      </c>
      <c r="N238" s="7">
        <v>49941</v>
      </c>
      <c r="O238" s="7">
        <v>51701</v>
      </c>
      <c r="P238" s="7">
        <v>60851</v>
      </c>
      <c r="Q238" s="7">
        <v>66012</v>
      </c>
      <c r="R238" s="7">
        <v>51672</v>
      </c>
      <c r="S238" s="7">
        <v>47909</v>
      </c>
      <c r="T238" s="32">
        <v>33997</v>
      </c>
      <c r="U238" s="7">
        <v>61685</v>
      </c>
      <c r="V238" s="7">
        <v>52406</v>
      </c>
      <c r="W238" s="7">
        <v>19077</v>
      </c>
      <c r="X238" s="7">
        <v>40794</v>
      </c>
      <c r="Y238" s="7">
        <v>25379</v>
      </c>
      <c r="Z238" s="7">
        <v>54478</v>
      </c>
      <c r="AA238" s="7">
        <v>55628</v>
      </c>
      <c r="AB238" s="7">
        <v>54373</v>
      </c>
      <c r="AC238" s="7">
        <v>42266</v>
      </c>
      <c r="AE238" s="8">
        <f t="shared" si="30"/>
        <v>96675</v>
      </c>
      <c r="AF238" s="8">
        <f t="shared" si="31"/>
        <v>16744</v>
      </c>
      <c r="AG238" s="19">
        <f t="shared" si="38"/>
        <v>13395.2</v>
      </c>
      <c r="AH238" s="19">
        <f t="shared" si="39"/>
        <v>12558</v>
      </c>
      <c r="AM238">
        <f t="shared" si="32"/>
        <v>0</v>
      </c>
      <c r="AP238">
        <f t="shared" si="33"/>
        <v>0</v>
      </c>
      <c r="AQ238">
        <f t="shared" si="34"/>
        <v>0</v>
      </c>
      <c r="AR238" s="33" t="str">
        <f t="shared" si="35"/>
        <v xml:space="preserve"> </v>
      </c>
      <c r="AS238">
        <f t="shared" si="36"/>
        <v>0</v>
      </c>
      <c r="AT238" s="33" t="str">
        <f t="shared" si="37"/>
        <v xml:space="preserve"> </v>
      </c>
      <c r="AU238" s="33" t="str" cm="1">
        <f t="array" ref="AU238">_xlfn.IFS(AO238=0," ",AT238=20%,20%,AT238=25%,25%,AT238&lt;20%,"MV",AT238=21%,"MV",AT238=22%,"MV",AT238=23%,"MV",AT238=24%,MV)</f>
        <v xml:space="preserve"> </v>
      </c>
    </row>
    <row r="239" spans="1:47">
      <c r="A239" s="3">
        <v>210</v>
      </c>
      <c r="B239" s="1" t="s">
        <v>228</v>
      </c>
      <c r="C239" s="2" t="s">
        <v>368</v>
      </c>
      <c r="D239" s="7">
        <v>4318</v>
      </c>
      <c r="E239" s="7">
        <v>591</v>
      </c>
      <c r="F239" s="7">
        <v>835</v>
      </c>
      <c r="G239" s="7">
        <v>585</v>
      </c>
      <c r="H239" s="7">
        <v>4266</v>
      </c>
      <c r="I239" s="7">
        <v>932</v>
      </c>
      <c r="J239" s="7">
        <v>742</v>
      </c>
      <c r="K239" s="7">
        <v>1448</v>
      </c>
      <c r="L239" s="7">
        <v>247</v>
      </c>
      <c r="M239" s="7">
        <v>563</v>
      </c>
      <c r="N239" s="7">
        <v>742</v>
      </c>
      <c r="O239" s="7">
        <v>918</v>
      </c>
      <c r="P239" s="7">
        <v>485</v>
      </c>
      <c r="Q239" s="7">
        <v>1731</v>
      </c>
      <c r="R239" s="7">
        <v>684</v>
      </c>
      <c r="S239" s="7">
        <v>789</v>
      </c>
      <c r="T239" s="32">
        <v>655</v>
      </c>
      <c r="U239" s="7">
        <v>355</v>
      </c>
      <c r="V239" s="7">
        <v>577</v>
      </c>
      <c r="W239" s="7">
        <v>434</v>
      </c>
      <c r="X239" s="7">
        <v>2596</v>
      </c>
      <c r="Y239" s="7">
        <v>558</v>
      </c>
      <c r="Z239" s="7">
        <v>964</v>
      </c>
      <c r="AA239" s="7">
        <v>3090</v>
      </c>
      <c r="AB239" s="7">
        <v>967</v>
      </c>
      <c r="AC239" s="7">
        <v>989</v>
      </c>
      <c r="AE239" s="8">
        <f t="shared" si="30"/>
        <v>4318</v>
      </c>
      <c r="AF239" s="8">
        <f t="shared" si="31"/>
        <v>247</v>
      </c>
      <c r="AG239" s="19">
        <f t="shared" si="38"/>
        <v>197.6</v>
      </c>
      <c r="AH239" s="19">
        <f t="shared" si="39"/>
        <v>185.25</v>
      </c>
      <c r="AK239">
        <v>100</v>
      </c>
      <c r="AL239" s="24">
        <v>100</v>
      </c>
      <c r="AM239">
        <f t="shared" si="32"/>
        <v>0</v>
      </c>
      <c r="AO239" s="28">
        <v>197.6</v>
      </c>
      <c r="AP239">
        <f t="shared" si="33"/>
        <v>655</v>
      </c>
      <c r="AQ239">
        <f t="shared" si="34"/>
        <v>457.4</v>
      </c>
      <c r="AR239" s="33">
        <f t="shared" si="35"/>
        <v>0.69832061068702289</v>
      </c>
      <c r="AS239">
        <f t="shared" si="36"/>
        <v>19760</v>
      </c>
      <c r="AT239" s="33">
        <f t="shared" si="37"/>
        <v>0.2</v>
      </c>
      <c r="AU239" s="33" cm="1">
        <f t="array" ref="AU239">_xlfn.IFS(AO239=0," ",AT239=20%,20%,AT239=25%,25%,AT239&lt;20%,"MV",AT239=21%,"MV",AT239=22%,"MV",AT239=23%,"MV",AT239=24%,MV)</f>
        <v>0.2</v>
      </c>
    </row>
    <row r="240" spans="1:47">
      <c r="A240" s="3">
        <v>211</v>
      </c>
      <c r="B240" s="1" t="s">
        <v>228</v>
      </c>
      <c r="C240" s="2" t="s">
        <v>367</v>
      </c>
      <c r="D240" s="7">
        <v>3533</v>
      </c>
      <c r="E240" s="7">
        <v>3543</v>
      </c>
      <c r="F240" s="7">
        <v>3340</v>
      </c>
      <c r="G240" s="7">
        <v>3511</v>
      </c>
      <c r="H240" s="7">
        <v>3575</v>
      </c>
      <c r="I240" s="7">
        <v>2919</v>
      </c>
      <c r="J240" s="7">
        <v>4178</v>
      </c>
      <c r="K240" s="7">
        <v>4382</v>
      </c>
      <c r="L240" s="7">
        <v>2472</v>
      </c>
      <c r="M240" s="7">
        <v>1683</v>
      </c>
      <c r="N240" s="7">
        <v>3956</v>
      </c>
      <c r="O240" s="7">
        <v>2875</v>
      </c>
      <c r="P240" s="7">
        <v>4661</v>
      </c>
      <c r="Q240" s="7">
        <v>5315</v>
      </c>
      <c r="R240" s="7">
        <v>2733</v>
      </c>
      <c r="S240" s="7">
        <v>4732</v>
      </c>
      <c r="T240" s="32">
        <v>1891</v>
      </c>
      <c r="U240" s="7">
        <v>8529</v>
      </c>
      <c r="V240" s="7">
        <v>3459</v>
      </c>
      <c r="W240" s="7">
        <v>3672</v>
      </c>
      <c r="X240" s="7">
        <v>5192</v>
      </c>
      <c r="Y240" s="7">
        <v>3474</v>
      </c>
      <c r="Z240" s="7">
        <v>3028</v>
      </c>
      <c r="AA240" s="7">
        <v>5068</v>
      </c>
      <c r="AB240" s="7">
        <v>6717</v>
      </c>
      <c r="AC240" s="7">
        <v>3579</v>
      </c>
      <c r="AE240" s="8">
        <f t="shared" si="30"/>
        <v>8529</v>
      </c>
      <c r="AF240" s="8">
        <f t="shared" si="31"/>
        <v>1683</v>
      </c>
      <c r="AG240" s="19">
        <f t="shared" si="38"/>
        <v>1346.4</v>
      </c>
      <c r="AH240" s="19">
        <f t="shared" si="39"/>
        <v>1262.25</v>
      </c>
      <c r="AM240">
        <f t="shared" si="32"/>
        <v>0</v>
      </c>
      <c r="AP240">
        <f t="shared" si="33"/>
        <v>0</v>
      </c>
      <c r="AQ240">
        <f t="shared" si="34"/>
        <v>0</v>
      </c>
      <c r="AR240" s="33" t="str">
        <f t="shared" si="35"/>
        <v xml:space="preserve"> </v>
      </c>
      <c r="AS240">
        <f t="shared" si="36"/>
        <v>0</v>
      </c>
      <c r="AT240" s="33" t="str">
        <f t="shared" si="37"/>
        <v xml:space="preserve"> </v>
      </c>
      <c r="AU240" s="33" t="str" cm="1">
        <f t="array" ref="AU240">_xlfn.IFS(AO240=0," ",AT240=20%,20%,AT240=25%,25%,AT240&lt;20%,"MV",AT240=21%,"MV",AT240=22%,"MV",AT240=23%,"MV",AT240=24%,MV)</f>
        <v xml:space="preserve"> </v>
      </c>
    </row>
    <row r="241" spans="1:47">
      <c r="A241" s="3">
        <v>212</v>
      </c>
      <c r="B241" s="1" t="s">
        <v>229</v>
      </c>
      <c r="C241" s="2" t="s">
        <v>368</v>
      </c>
      <c r="D241" s="7">
        <v>6673</v>
      </c>
      <c r="E241" s="7">
        <v>1029</v>
      </c>
      <c r="F241" s="7">
        <v>835</v>
      </c>
      <c r="G241" s="7">
        <v>351</v>
      </c>
      <c r="H241" s="7">
        <v>6594</v>
      </c>
      <c r="I241" s="7">
        <v>1290</v>
      </c>
      <c r="J241" s="7">
        <v>742</v>
      </c>
      <c r="K241" s="7">
        <v>4343</v>
      </c>
      <c r="L241" s="7">
        <v>247</v>
      </c>
      <c r="M241" s="7">
        <v>510</v>
      </c>
      <c r="N241" s="7">
        <v>1112</v>
      </c>
      <c r="O241" s="7">
        <v>1270</v>
      </c>
      <c r="P241" s="7">
        <v>519</v>
      </c>
      <c r="Q241" s="7">
        <v>5192</v>
      </c>
      <c r="R241" s="7">
        <v>850</v>
      </c>
      <c r="S241" s="7">
        <v>1249</v>
      </c>
      <c r="T241" s="32">
        <v>905</v>
      </c>
      <c r="U241" s="7">
        <v>556</v>
      </c>
      <c r="V241" s="7">
        <v>670</v>
      </c>
      <c r="W241" s="7">
        <v>612</v>
      </c>
      <c r="X241" s="7">
        <v>3245</v>
      </c>
      <c r="Y241" s="7">
        <v>607</v>
      </c>
      <c r="Z241" s="7">
        <v>1335</v>
      </c>
      <c r="AA241" s="7">
        <v>4326</v>
      </c>
      <c r="AB241" s="7">
        <v>1335</v>
      </c>
      <c r="AC241" s="7">
        <v>1119</v>
      </c>
      <c r="AE241" s="8">
        <f t="shared" si="30"/>
        <v>6673</v>
      </c>
      <c r="AF241" s="8">
        <f t="shared" si="31"/>
        <v>247</v>
      </c>
      <c r="AG241" s="19">
        <f t="shared" si="38"/>
        <v>197.6</v>
      </c>
      <c r="AH241" s="19">
        <f t="shared" si="39"/>
        <v>185.25</v>
      </c>
      <c r="AM241">
        <f t="shared" si="32"/>
        <v>0</v>
      </c>
      <c r="AP241">
        <f t="shared" si="33"/>
        <v>0</v>
      </c>
      <c r="AQ241">
        <f t="shared" si="34"/>
        <v>0</v>
      </c>
      <c r="AR241" s="33" t="str">
        <f t="shared" si="35"/>
        <v xml:space="preserve"> </v>
      </c>
      <c r="AS241">
        <f t="shared" si="36"/>
        <v>0</v>
      </c>
      <c r="AT241" s="33" t="str">
        <f t="shared" si="37"/>
        <v xml:space="preserve"> </v>
      </c>
      <c r="AU241" s="33" t="str" cm="1">
        <f t="array" ref="AU241">_xlfn.IFS(AO241=0," ",AT241=20%,20%,AT241=25%,25%,AT241&lt;20%,"MV",AT241=21%,"MV",AT241=22%,"MV",AT241=23%,"MV",AT241=24%,MV)</f>
        <v xml:space="preserve"> </v>
      </c>
    </row>
    <row r="242" spans="1:47">
      <c r="A242" s="3">
        <v>213</v>
      </c>
      <c r="B242" s="1" t="s">
        <v>229</v>
      </c>
      <c r="C242" s="2" t="s">
        <v>367</v>
      </c>
      <c r="D242" s="7">
        <v>3533</v>
      </c>
      <c r="E242" s="7">
        <v>6181</v>
      </c>
      <c r="F242" s="7">
        <v>3340</v>
      </c>
      <c r="G242" s="7">
        <v>3511</v>
      </c>
      <c r="H242" s="7">
        <v>3575</v>
      </c>
      <c r="I242" s="7">
        <v>5461</v>
      </c>
      <c r="J242" s="7">
        <v>5180</v>
      </c>
      <c r="K242" s="7">
        <v>13147</v>
      </c>
      <c r="L242" s="7">
        <v>3090</v>
      </c>
      <c r="M242" s="7">
        <v>2524</v>
      </c>
      <c r="N242" s="7">
        <v>6428</v>
      </c>
      <c r="O242" s="7">
        <v>5379</v>
      </c>
      <c r="P242" s="7">
        <v>4984</v>
      </c>
      <c r="Q242" s="7">
        <v>8777</v>
      </c>
      <c r="R242" s="7">
        <v>3400</v>
      </c>
      <c r="S242" s="7">
        <v>7489</v>
      </c>
      <c r="T242" s="32">
        <v>3537</v>
      </c>
      <c r="U242" s="7">
        <v>13351</v>
      </c>
      <c r="V242" s="7">
        <v>4022</v>
      </c>
      <c r="W242" s="7">
        <v>2861</v>
      </c>
      <c r="X242" s="7">
        <v>6490</v>
      </c>
      <c r="Y242" s="7">
        <v>4326</v>
      </c>
      <c r="Z242" s="7">
        <v>5650</v>
      </c>
      <c r="AA242" s="7">
        <v>7417</v>
      </c>
      <c r="AB242" s="7">
        <v>5656</v>
      </c>
      <c r="AC242" s="7">
        <v>4472</v>
      </c>
      <c r="AE242" s="8">
        <f t="shared" si="30"/>
        <v>13351</v>
      </c>
      <c r="AF242" s="8">
        <f t="shared" si="31"/>
        <v>2524</v>
      </c>
      <c r="AG242" s="19">
        <f t="shared" si="38"/>
        <v>2019.2</v>
      </c>
      <c r="AH242" s="19">
        <f t="shared" si="39"/>
        <v>1893</v>
      </c>
      <c r="AM242">
        <f t="shared" si="32"/>
        <v>0</v>
      </c>
      <c r="AP242">
        <f t="shared" si="33"/>
        <v>0</v>
      </c>
      <c r="AQ242">
        <f t="shared" si="34"/>
        <v>0</v>
      </c>
      <c r="AR242" s="33" t="str">
        <f t="shared" si="35"/>
        <v xml:space="preserve"> </v>
      </c>
      <c r="AS242">
        <f t="shared" si="36"/>
        <v>0</v>
      </c>
      <c r="AT242" s="33" t="str">
        <f t="shared" si="37"/>
        <v xml:space="preserve"> </v>
      </c>
      <c r="AU242" s="33" t="str" cm="1">
        <f t="array" ref="AU242">_xlfn.IFS(AO242=0," ",AT242=20%,20%,AT242=25%,25%,AT242&lt;20%,"MV",AT242=21%,"MV",AT242=22%,"MV",AT242=23%,"MV",AT242=24%,MV)</f>
        <v xml:space="preserve"> </v>
      </c>
    </row>
    <row r="243" spans="1:47">
      <c r="A243" s="3">
        <v>214</v>
      </c>
      <c r="B243" s="1" t="s">
        <v>230</v>
      </c>
      <c r="C243" s="2" t="s">
        <v>367</v>
      </c>
      <c r="D243" s="7">
        <v>2495</v>
      </c>
      <c r="E243" s="7">
        <v>2834</v>
      </c>
      <c r="F243" s="7">
        <v>2890</v>
      </c>
      <c r="G243" s="7">
        <v>5355</v>
      </c>
      <c r="H243" s="7">
        <v>2465</v>
      </c>
      <c r="I243" s="7">
        <v>4623</v>
      </c>
      <c r="J243" s="7">
        <v>4920</v>
      </c>
      <c r="K243" s="7">
        <v>13096</v>
      </c>
      <c r="L243" s="7">
        <v>4043</v>
      </c>
      <c r="M243" s="7">
        <v>3281</v>
      </c>
      <c r="N243" s="7">
        <v>4573</v>
      </c>
      <c r="O243" s="7">
        <v>4553</v>
      </c>
      <c r="P243" s="7">
        <v>4047</v>
      </c>
      <c r="Q243" s="7">
        <v>4203</v>
      </c>
      <c r="R243" s="7">
        <v>4448</v>
      </c>
      <c r="S243" s="7">
        <v>5518</v>
      </c>
      <c r="T243" s="32">
        <v>2994</v>
      </c>
      <c r="U243" s="7">
        <v>5315</v>
      </c>
      <c r="V243" s="7">
        <v>4046</v>
      </c>
      <c r="W243" s="7">
        <v>4228</v>
      </c>
      <c r="X243" s="7">
        <v>6490</v>
      </c>
      <c r="Y243" s="7">
        <v>2551</v>
      </c>
      <c r="Z243" s="7">
        <v>4771</v>
      </c>
      <c r="AA243" s="7">
        <v>4821</v>
      </c>
      <c r="AB243" s="7">
        <v>8396</v>
      </c>
      <c r="AC243" s="7">
        <v>3869</v>
      </c>
      <c r="AE243" s="8">
        <f t="shared" si="30"/>
        <v>13096</v>
      </c>
      <c r="AF243" s="8">
        <f t="shared" si="31"/>
        <v>2465</v>
      </c>
      <c r="AG243" s="19">
        <f t="shared" si="38"/>
        <v>1972</v>
      </c>
      <c r="AH243" s="19">
        <f t="shared" si="39"/>
        <v>1848.75</v>
      </c>
      <c r="AM243">
        <f t="shared" si="32"/>
        <v>0</v>
      </c>
      <c r="AP243">
        <f t="shared" si="33"/>
        <v>0</v>
      </c>
      <c r="AQ243">
        <f t="shared" si="34"/>
        <v>0</v>
      </c>
      <c r="AR243" s="33" t="str">
        <f t="shared" si="35"/>
        <v xml:space="preserve"> </v>
      </c>
      <c r="AS243">
        <f t="shared" si="36"/>
        <v>0</v>
      </c>
      <c r="AT243" s="33" t="str">
        <f t="shared" si="37"/>
        <v xml:space="preserve"> </v>
      </c>
      <c r="AU243" s="33" t="str" cm="1">
        <f t="array" ref="AU243">_xlfn.IFS(AO243=0," ",AT243=20%,20%,AT243=25%,25%,AT243&lt;20%,"MV",AT243=21%,"MV",AT243=22%,"MV",AT243=23%,"MV",AT243=24%,MV)</f>
        <v xml:space="preserve"> </v>
      </c>
    </row>
    <row r="244" spans="1:47">
      <c r="A244" s="3">
        <v>215</v>
      </c>
      <c r="B244" s="1" t="s">
        <v>231</v>
      </c>
      <c r="C244" s="2" t="s">
        <v>367</v>
      </c>
      <c r="D244" s="7">
        <v>2465</v>
      </c>
      <c r="E244" s="7">
        <v>2834</v>
      </c>
      <c r="F244" s="7">
        <v>2890</v>
      </c>
      <c r="G244" s="7">
        <v>5355</v>
      </c>
      <c r="H244" s="7">
        <v>2495</v>
      </c>
      <c r="I244" s="7">
        <v>5230</v>
      </c>
      <c r="J244" s="7">
        <v>4920</v>
      </c>
      <c r="K244" s="7">
        <v>13498</v>
      </c>
      <c r="L244" s="7">
        <v>4265</v>
      </c>
      <c r="M244" s="7">
        <v>4485</v>
      </c>
      <c r="N244" s="7">
        <v>4573</v>
      </c>
      <c r="O244" s="7">
        <v>5153</v>
      </c>
      <c r="P244" s="7">
        <v>4047</v>
      </c>
      <c r="Q244" s="7">
        <v>4203</v>
      </c>
      <c r="R244" s="7">
        <v>4630</v>
      </c>
      <c r="S244" s="7">
        <v>5518</v>
      </c>
      <c r="T244" s="32">
        <v>3388</v>
      </c>
      <c r="U244" s="7">
        <v>5315</v>
      </c>
      <c r="V244" s="7">
        <v>4046</v>
      </c>
      <c r="W244" s="7">
        <v>4228</v>
      </c>
      <c r="X244" s="7">
        <v>6490</v>
      </c>
      <c r="Y244" s="7">
        <v>2551</v>
      </c>
      <c r="Z244" s="7">
        <v>5402</v>
      </c>
      <c r="AA244" s="7">
        <v>4821</v>
      </c>
      <c r="AB244" s="7">
        <v>8396</v>
      </c>
      <c r="AC244" s="7">
        <v>3813</v>
      </c>
      <c r="AE244" s="8">
        <f t="shared" si="30"/>
        <v>13498</v>
      </c>
      <c r="AF244" s="8">
        <f t="shared" si="31"/>
        <v>2465</v>
      </c>
      <c r="AG244" s="19">
        <f t="shared" si="38"/>
        <v>1972</v>
      </c>
      <c r="AH244" s="19">
        <f t="shared" si="39"/>
        <v>1848.75</v>
      </c>
      <c r="AM244">
        <f t="shared" si="32"/>
        <v>0</v>
      </c>
      <c r="AP244">
        <f t="shared" si="33"/>
        <v>0</v>
      </c>
      <c r="AQ244">
        <f t="shared" si="34"/>
        <v>0</v>
      </c>
      <c r="AR244" s="33" t="str">
        <f t="shared" si="35"/>
        <v xml:space="preserve"> </v>
      </c>
      <c r="AS244">
        <f t="shared" si="36"/>
        <v>0</v>
      </c>
      <c r="AT244" s="33" t="str">
        <f t="shared" si="37"/>
        <v xml:space="preserve"> </v>
      </c>
      <c r="AU244" s="33" t="str" cm="1">
        <f t="array" ref="AU244">_xlfn.IFS(AO244=0," ",AT244=20%,20%,AT244=25%,25%,AT244&lt;20%,"MV",AT244=21%,"MV",AT244=22%,"MV",AT244=23%,"MV",AT244=24%,MV)</f>
        <v xml:space="preserve"> </v>
      </c>
    </row>
    <row r="245" spans="1:47">
      <c r="A245" s="3">
        <v>216</v>
      </c>
      <c r="B245" s="1" t="s">
        <v>232</v>
      </c>
      <c r="C245" s="2" t="s">
        <v>367</v>
      </c>
      <c r="D245" s="7">
        <v>3325</v>
      </c>
      <c r="E245" s="7">
        <v>2834</v>
      </c>
      <c r="F245" s="7">
        <v>7626</v>
      </c>
      <c r="G245" s="7">
        <v>5841</v>
      </c>
      <c r="H245" s="7">
        <v>3286</v>
      </c>
      <c r="I245" s="7">
        <v>7562</v>
      </c>
      <c r="J245" s="7">
        <v>5575</v>
      </c>
      <c r="K245" s="7">
        <v>65289</v>
      </c>
      <c r="L245" s="7">
        <v>4265</v>
      </c>
      <c r="M245" s="7">
        <v>1262</v>
      </c>
      <c r="N245" s="7">
        <v>5810</v>
      </c>
      <c r="O245" s="7">
        <v>7450</v>
      </c>
      <c r="P245" s="7">
        <v>7623</v>
      </c>
      <c r="Q245" s="7">
        <v>32759</v>
      </c>
      <c r="R245" s="7">
        <v>6241</v>
      </c>
      <c r="S245" s="7">
        <v>7356</v>
      </c>
      <c r="T245" s="32">
        <v>4898</v>
      </c>
      <c r="U245" s="7">
        <v>5315</v>
      </c>
      <c r="V245" s="7">
        <v>6031</v>
      </c>
      <c r="W245" s="7">
        <v>4466</v>
      </c>
      <c r="X245" s="7">
        <v>6490</v>
      </c>
      <c r="Y245" s="7">
        <v>4043</v>
      </c>
      <c r="Z245" s="7">
        <v>7800</v>
      </c>
      <c r="AA245" s="7">
        <v>4821</v>
      </c>
      <c r="AB245" s="7">
        <v>7833</v>
      </c>
      <c r="AC245" s="7">
        <v>6757</v>
      </c>
      <c r="AE245" s="8">
        <f t="shared" si="30"/>
        <v>65289</v>
      </c>
      <c r="AF245" s="8">
        <f t="shared" si="31"/>
        <v>1262</v>
      </c>
      <c r="AG245" s="19">
        <f t="shared" si="38"/>
        <v>1009.6</v>
      </c>
      <c r="AH245" s="19">
        <f t="shared" si="39"/>
        <v>946.5</v>
      </c>
      <c r="AM245">
        <f t="shared" si="32"/>
        <v>0</v>
      </c>
      <c r="AP245">
        <f t="shared" si="33"/>
        <v>0</v>
      </c>
      <c r="AQ245">
        <f t="shared" si="34"/>
        <v>0</v>
      </c>
      <c r="AR245" s="33" t="str">
        <f t="shared" si="35"/>
        <v xml:space="preserve"> </v>
      </c>
      <c r="AS245">
        <f t="shared" si="36"/>
        <v>0</v>
      </c>
      <c r="AT245" s="33" t="str">
        <f t="shared" si="37"/>
        <v xml:space="preserve"> </v>
      </c>
      <c r="AU245" s="33" t="str" cm="1">
        <f t="array" ref="AU245">_xlfn.IFS(AO245=0," ",AT245=20%,20%,AT245=25%,25%,AT245&lt;20%,"MV",AT245=21%,"MV",AT245=22%,"MV",AT245=23%,"MV",AT245=24%,MV)</f>
        <v xml:space="preserve"> </v>
      </c>
    </row>
    <row r="246" spans="1:47">
      <c r="A246" s="3">
        <v>217</v>
      </c>
      <c r="B246" s="1" t="s">
        <v>233</v>
      </c>
      <c r="C246" s="2" t="s">
        <v>367</v>
      </c>
      <c r="D246" s="7">
        <v>1641</v>
      </c>
      <c r="E246" s="7">
        <v>2189</v>
      </c>
      <c r="F246" s="7">
        <v>2094</v>
      </c>
      <c r="G246" s="7">
        <v>4308</v>
      </c>
      <c r="H246" s="7">
        <v>1661</v>
      </c>
      <c r="I246" s="7">
        <v>4280</v>
      </c>
      <c r="J246" s="7">
        <v>3944</v>
      </c>
      <c r="K246" s="7">
        <v>7011</v>
      </c>
      <c r="L246" s="7">
        <v>4265</v>
      </c>
      <c r="M246" s="7">
        <v>3281</v>
      </c>
      <c r="N246" s="7">
        <v>2472</v>
      </c>
      <c r="O246" s="7">
        <v>4218</v>
      </c>
      <c r="P246" s="7">
        <v>3607</v>
      </c>
      <c r="Q246" s="7">
        <v>4573</v>
      </c>
      <c r="R246" s="7">
        <v>3279</v>
      </c>
      <c r="S246" s="7">
        <v>4597</v>
      </c>
      <c r="T246" s="32">
        <v>2772</v>
      </c>
      <c r="U246" s="7">
        <v>3709</v>
      </c>
      <c r="V246" s="7">
        <v>3587</v>
      </c>
      <c r="W246" s="7">
        <v>3560</v>
      </c>
      <c r="X246" s="7">
        <v>4636</v>
      </c>
      <c r="Y246" s="7">
        <v>1847</v>
      </c>
      <c r="Z246" s="7">
        <v>4438</v>
      </c>
      <c r="AA246" s="7">
        <v>1545</v>
      </c>
      <c r="AB246" s="7">
        <v>4436</v>
      </c>
      <c r="AC246" s="7">
        <v>3343</v>
      </c>
      <c r="AE246" s="8">
        <f t="shared" si="30"/>
        <v>7011</v>
      </c>
      <c r="AF246" s="8">
        <f t="shared" si="31"/>
        <v>1545</v>
      </c>
      <c r="AG246" s="19">
        <f t="shared" si="38"/>
        <v>1236</v>
      </c>
      <c r="AH246" s="19">
        <f t="shared" si="39"/>
        <v>1158.75</v>
      </c>
      <c r="AM246">
        <f t="shared" si="32"/>
        <v>0</v>
      </c>
      <c r="AP246">
        <f t="shared" si="33"/>
        <v>0</v>
      </c>
      <c r="AQ246">
        <f t="shared" si="34"/>
        <v>0</v>
      </c>
      <c r="AR246" s="33" t="str">
        <f t="shared" si="35"/>
        <v xml:space="preserve"> </v>
      </c>
      <c r="AS246">
        <f t="shared" si="36"/>
        <v>0</v>
      </c>
      <c r="AT246" s="33" t="str">
        <f t="shared" si="37"/>
        <v xml:space="preserve"> </v>
      </c>
      <c r="AU246" s="33" t="str" cm="1">
        <f t="array" ref="AU246">_xlfn.IFS(AO246=0," ",AT246=20%,20%,AT246=25%,25%,AT246&lt;20%,"MV",AT246=21%,"MV",AT246=22%,"MV",AT246=23%,"MV",AT246=24%,MV)</f>
        <v xml:space="preserve"> </v>
      </c>
    </row>
    <row r="247" spans="1:47">
      <c r="A247" s="3">
        <v>218</v>
      </c>
      <c r="B247" s="1" t="s">
        <v>234</v>
      </c>
      <c r="C247" s="2" t="s">
        <v>368</v>
      </c>
      <c r="D247" s="7">
        <v>16289</v>
      </c>
      <c r="E247" s="7">
        <v>2045</v>
      </c>
      <c r="F247" s="7">
        <v>1592</v>
      </c>
      <c r="G247" s="7">
        <v>2789</v>
      </c>
      <c r="H247" s="7">
        <v>16097</v>
      </c>
      <c r="I247" s="7">
        <v>4684</v>
      </c>
      <c r="J247" s="7">
        <v>3140</v>
      </c>
      <c r="K247" s="7">
        <v>28313</v>
      </c>
      <c r="L247" s="7">
        <v>742</v>
      </c>
      <c r="M247" s="7">
        <v>2675</v>
      </c>
      <c r="N247" s="7">
        <v>2348</v>
      </c>
      <c r="O247" s="7">
        <v>4615</v>
      </c>
      <c r="P247" s="7">
        <v>1793</v>
      </c>
      <c r="Q247" s="7">
        <v>5687</v>
      </c>
      <c r="R247" s="7">
        <v>3910</v>
      </c>
      <c r="S247" s="7">
        <v>3677</v>
      </c>
      <c r="T247" s="32">
        <v>3287</v>
      </c>
      <c r="U247" s="7">
        <v>792</v>
      </c>
      <c r="V247" s="7">
        <v>6405</v>
      </c>
      <c r="W247" s="7">
        <v>1782</v>
      </c>
      <c r="X247" s="7">
        <v>11126</v>
      </c>
      <c r="Y247" s="7">
        <v>2233</v>
      </c>
      <c r="Z247" s="7">
        <v>4833</v>
      </c>
      <c r="AA247" s="7">
        <v>6181</v>
      </c>
      <c r="AB247" s="7">
        <v>4853</v>
      </c>
      <c r="AC247" s="7">
        <v>4145</v>
      </c>
      <c r="AE247" s="8">
        <f t="shared" si="30"/>
        <v>28313</v>
      </c>
      <c r="AF247" s="8">
        <f t="shared" si="31"/>
        <v>742</v>
      </c>
      <c r="AG247" s="19">
        <f t="shared" si="38"/>
        <v>593.6</v>
      </c>
      <c r="AH247" s="19">
        <f t="shared" si="39"/>
        <v>556.5</v>
      </c>
      <c r="AM247">
        <f t="shared" si="32"/>
        <v>0</v>
      </c>
      <c r="AP247">
        <f t="shared" si="33"/>
        <v>0</v>
      </c>
      <c r="AQ247">
        <f t="shared" si="34"/>
        <v>0</v>
      </c>
      <c r="AR247" s="33" t="str">
        <f t="shared" si="35"/>
        <v xml:space="preserve"> </v>
      </c>
      <c r="AS247">
        <f t="shared" si="36"/>
        <v>0</v>
      </c>
      <c r="AT247" s="33" t="str">
        <f t="shared" si="37"/>
        <v xml:space="preserve"> </v>
      </c>
      <c r="AU247" s="33" t="str" cm="1">
        <f t="array" ref="AU247">_xlfn.IFS(AO247=0," ",AT247=20%,20%,AT247=25%,25%,AT247&lt;20%,"MV",AT247=21%,"MV",AT247=22%,"MV",AT247=23%,"MV",AT247=24%,MV)</f>
        <v xml:space="preserve"> </v>
      </c>
    </row>
    <row r="248" spans="1:47">
      <c r="A248" s="3">
        <v>219</v>
      </c>
      <c r="B248" s="1" t="s">
        <v>234</v>
      </c>
      <c r="C248" s="2" t="s">
        <v>367</v>
      </c>
      <c r="D248" s="7">
        <v>16289</v>
      </c>
      <c r="E248" s="7">
        <v>16354</v>
      </c>
      <c r="F248" s="7">
        <v>19107</v>
      </c>
      <c r="G248" s="7">
        <v>27886</v>
      </c>
      <c r="H248" s="7">
        <v>16097</v>
      </c>
      <c r="I248" s="7">
        <v>24152</v>
      </c>
      <c r="J248" s="7">
        <v>19655</v>
      </c>
      <c r="K248" s="7">
        <v>85720</v>
      </c>
      <c r="L248" s="7">
        <v>8282</v>
      </c>
      <c r="M248" s="7">
        <v>7573</v>
      </c>
      <c r="N248" s="7">
        <v>16565</v>
      </c>
      <c r="O248" s="7">
        <v>23792</v>
      </c>
      <c r="P248" s="7">
        <v>25829</v>
      </c>
      <c r="Q248" s="7">
        <v>18172</v>
      </c>
      <c r="R248" s="7">
        <v>15638</v>
      </c>
      <c r="S248" s="7">
        <v>22066</v>
      </c>
      <c r="T248" s="32">
        <v>15645</v>
      </c>
      <c r="U248" s="7">
        <v>19037</v>
      </c>
      <c r="V248" s="7">
        <v>38432</v>
      </c>
      <c r="W248" s="7">
        <v>21584</v>
      </c>
      <c r="X248" s="7">
        <v>22252</v>
      </c>
      <c r="Y248" s="7">
        <v>17201</v>
      </c>
      <c r="Z248" s="7">
        <v>25107</v>
      </c>
      <c r="AA248" s="7">
        <v>24724</v>
      </c>
      <c r="AB248" s="7">
        <v>25022</v>
      </c>
      <c r="AC248" s="7">
        <v>17788</v>
      </c>
      <c r="AE248" s="8">
        <f t="shared" si="30"/>
        <v>85720</v>
      </c>
      <c r="AF248" s="8">
        <f t="shared" si="31"/>
        <v>7573</v>
      </c>
      <c r="AG248" s="19">
        <f t="shared" si="38"/>
        <v>6058.4</v>
      </c>
      <c r="AH248" s="19">
        <f t="shared" si="39"/>
        <v>5679.75</v>
      </c>
      <c r="AM248">
        <f t="shared" si="32"/>
        <v>0</v>
      </c>
      <c r="AP248">
        <f t="shared" si="33"/>
        <v>0</v>
      </c>
      <c r="AQ248">
        <f t="shared" si="34"/>
        <v>0</v>
      </c>
      <c r="AR248" s="33" t="str">
        <f t="shared" si="35"/>
        <v xml:space="preserve"> </v>
      </c>
      <c r="AS248">
        <f t="shared" si="36"/>
        <v>0</v>
      </c>
      <c r="AT248" s="33" t="str">
        <f t="shared" si="37"/>
        <v xml:space="preserve"> </v>
      </c>
      <c r="AU248" s="33" t="str" cm="1">
        <f t="array" ref="AU248">_xlfn.IFS(AO248=0," ",AT248=20%,20%,AT248=25%,25%,AT248&lt;20%,"MV",AT248=21%,"MV",AT248=22%,"MV",AT248=23%,"MV",AT248=24%,MV)</f>
        <v xml:space="preserve"> </v>
      </c>
    </row>
    <row r="249" spans="1:47">
      <c r="A249" s="3">
        <v>220</v>
      </c>
      <c r="B249" s="1" t="s">
        <v>235</v>
      </c>
      <c r="C249" s="2" t="s">
        <v>368</v>
      </c>
      <c r="D249" s="7">
        <v>9143</v>
      </c>
      <c r="E249" s="7">
        <v>1304</v>
      </c>
      <c r="F249" s="7">
        <v>1177</v>
      </c>
      <c r="G249" s="7">
        <v>2297</v>
      </c>
      <c r="H249" s="7">
        <v>9035</v>
      </c>
      <c r="I249" s="7">
        <v>3817</v>
      </c>
      <c r="J249" s="7">
        <v>2596</v>
      </c>
      <c r="K249" s="7">
        <v>17891</v>
      </c>
      <c r="L249" s="7">
        <v>742</v>
      </c>
      <c r="M249" s="7">
        <v>2156</v>
      </c>
      <c r="N249" s="7">
        <v>2225</v>
      </c>
      <c r="O249" s="7">
        <v>3760</v>
      </c>
      <c r="P249" s="7">
        <v>1128</v>
      </c>
      <c r="Q249" s="7">
        <v>5315</v>
      </c>
      <c r="R249" s="7">
        <v>2890</v>
      </c>
      <c r="S249" s="7">
        <v>2606</v>
      </c>
      <c r="T249" s="32">
        <v>2678</v>
      </c>
      <c r="U249" s="7">
        <v>633</v>
      </c>
      <c r="V249" s="7">
        <v>5486</v>
      </c>
      <c r="W249" s="7">
        <v>1386</v>
      </c>
      <c r="X249" s="7">
        <v>9271</v>
      </c>
      <c r="Y249" s="7">
        <v>2073</v>
      </c>
      <c r="Z249" s="7">
        <v>3956</v>
      </c>
      <c r="AA249" s="7">
        <v>4945</v>
      </c>
      <c r="AB249" s="7">
        <v>3955</v>
      </c>
      <c r="AC249" s="7">
        <v>3325</v>
      </c>
      <c r="AE249" s="8">
        <f t="shared" si="30"/>
        <v>17891</v>
      </c>
      <c r="AF249" s="8">
        <f t="shared" si="31"/>
        <v>633</v>
      </c>
      <c r="AG249" s="19">
        <f t="shared" si="38"/>
        <v>506.4</v>
      </c>
      <c r="AH249" s="19">
        <f t="shared" si="39"/>
        <v>474.75</v>
      </c>
      <c r="AM249">
        <f t="shared" si="32"/>
        <v>0</v>
      </c>
      <c r="AP249">
        <f t="shared" si="33"/>
        <v>0</v>
      </c>
      <c r="AQ249">
        <f t="shared" si="34"/>
        <v>0</v>
      </c>
      <c r="AR249" s="33" t="str">
        <f t="shared" si="35"/>
        <v xml:space="preserve"> </v>
      </c>
      <c r="AS249">
        <f t="shared" si="36"/>
        <v>0</v>
      </c>
      <c r="AT249" s="33" t="str">
        <f t="shared" si="37"/>
        <v xml:space="preserve"> </v>
      </c>
      <c r="AU249" s="33" t="str" cm="1">
        <f t="array" ref="AU249">_xlfn.IFS(AO249=0," ",AT249=20%,20%,AT249=25%,25%,AT249&lt;20%,"MV",AT249=21%,"MV",AT249=22%,"MV",AT249=23%,"MV",AT249=24%,MV)</f>
        <v xml:space="preserve"> </v>
      </c>
    </row>
    <row r="250" spans="1:47">
      <c r="A250" s="3">
        <v>221</v>
      </c>
      <c r="B250" s="1" t="s">
        <v>235</v>
      </c>
      <c r="C250" s="2" t="s">
        <v>367</v>
      </c>
      <c r="D250" s="7">
        <v>9143</v>
      </c>
      <c r="E250" s="7">
        <v>10431</v>
      </c>
      <c r="F250" s="7">
        <v>14122</v>
      </c>
      <c r="G250" s="7">
        <v>22963</v>
      </c>
      <c r="H250" s="7">
        <v>9035</v>
      </c>
      <c r="I250" s="7">
        <v>20209</v>
      </c>
      <c r="J250" s="7">
        <v>15452</v>
      </c>
      <c r="K250" s="7">
        <v>54167</v>
      </c>
      <c r="L250" s="7">
        <v>8901</v>
      </c>
      <c r="M250" s="7">
        <v>5890</v>
      </c>
      <c r="N250" s="7">
        <v>14093</v>
      </c>
      <c r="O250" s="7">
        <v>19908</v>
      </c>
      <c r="P250" s="7">
        <v>16244</v>
      </c>
      <c r="Q250" s="7">
        <v>13474</v>
      </c>
      <c r="R250" s="7">
        <v>11559</v>
      </c>
      <c r="S250" s="7">
        <v>15630</v>
      </c>
      <c r="T250" s="32">
        <v>13091</v>
      </c>
      <c r="U250" s="7">
        <v>15205</v>
      </c>
      <c r="V250" s="7">
        <v>32914</v>
      </c>
      <c r="W250" s="7">
        <v>16466</v>
      </c>
      <c r="X250" s="7">
        <v>18543</v>
      </c>
      <c r="Y250" s="7">
        <v>11172</v>
      </c>
      <c r="Z250" s="7">
        <v>20904</v>
      </c>
      <c r="AA250" s="7">
        <v>15452</v>
      </c>
      <c r="AB250" s="7">
        <v>20936</v>
      </c>
      <c r="AC250" s="7">
        <v>14550</v>
      </c>
      <c r="AE250" s="8">
        <f t="shared" si="30"/>
        <v>54167</v>
      </c>
      <c r="AF250" s="8">
        <f t="shared" si="31"/>
        <v>5890</v>
      </c>
      <c r="AG250" s="19">
        <f t="shared" si="38"/>
        <v>4712</v>
      </c>
      <c r="AH250" s="19">
        <f t="shared" si="39"/>
        <v>4417.5</v>
      </c>
      <c r="AM250">
        <f t="shared" si="32"/>
        <v>0</v>
      </c>
      <c r="AP250">
        <f t="shared" si="33"/>
        <v>0</v>
      </c>
      <c r="AQ250">
        <f t="shared" si="34"/>
        <v>0</v>
      </c>
      <c r="AR250" s="33" t="str">
        <f t="shared" si="35"/>
        <v xml:space="preserve"> </v>
      </c>
      <c r="AS250">
        <f t="shared" si="36"/>
        <v>0</v>
      </c>
      <c r="AT250" s="33" t="str">
        <f t="shared" si="37"/>
        <v xml:space="preserve"> </v>
      </c>
      <c r="AU250" s="33" t="str" cm="1">
        <f t="array" ref="AU250">_xlfn.IFS(AO250=0," ",AT250=20%,20%,AT250=25%,25%,AT250&lt;20%,"MV",AT250=21%,"MV",AT250=22%,"MV",AT250=23%,"MV",AT250=24%,MV)</f>
        <v xml:space="preserve"> </v>
      </c>
    </row>
    <row r="251" spans="1:47">
      <c r="A251" s="3">
        <v>222</v>
      </c>
      <c r="B251" s="1" t="s">
        <v>236</v>
      </c>
      <c r="C251" s="2" t="s">
        <v>368</v>
      </c>
      <c r="D251" s="7">
        <v>7980</v>
      </c>
      <c r="E251" s="7">
        <v>1432</v>
      </c>
      <c r="F251" s="7">
        <v>900</v>
      </c>
      <c r="G251" s="7">
        <v>1085</v>
      </c>
      <c r="H251" s="7">
        <v>7886</v>
      </c>
      <c r="I251" s="7">
        <v>2799</v>
      </c>
      <c r="J251" s="7">
        <v>2127</v>
      </c>
      <c r="K251" s="7">
        <v>28313</v>
      </c>
      <c r="L251" s="7">
        <v>742</v>
      </c>
      <c r="M251" s="7">
        <v>1462</v>
      </c>
      <c r="N251" s="7">
        <v>1854</v>
      </c>
      <c r="O251" s="7">
        <v>2757</v>
      </c>
      <c r="P251" s="7">
        <v>660</v>
      </c>
      <c r="Q251" s="7">
        <v>4079</v>
      </c>
      <c r="R251" s="7">
        <v>2448</v>
      </c>
      <c r="S251" s="7">
        <v>2084</v>
      </c>
      <c r="T251" s="32">
        <v>1964</v>
      </c>
      <c r="U251" s="7">
        <v>545</v>
      </c>
      <c r="V251" s="7">
        <v>2513</v>
      </c>
      <c r="W251" s="7">
        <v>1212</v>
      </c>
      <c r="X251" s="7">
        <v>6490</v>
      </c>
      <c r="Y251" s="7">
        <v>1754</v>
      </c>
      <c r="Z251" s="7">
        <v>2905</v>
      </c>
      <c r="AA251" s="7">
        <v>4326</v>
      </c>
      <c r="AB251" s="7">
        <v>2899</v>
      </c>
      <c r="AC251" s="7">
        <v>2357</v>
      </c>
      <c r="AE251" s="8">
        <f t="shared" si="30"/>
        <v>28313</v>
      </c>
      <c r="AF251" s="8">
        <f t="shared" si="31"/>
        <v>545</v>
      </c>
      <c r="AG251" s="19">
        <f t="shared" si="38"/>
        <v>436</v>
      </c>
      <c r="AH251" s="19">
        <f t="shared" si="39"/>
        <v>408.75</v>
      </c>
      <c r="AM251">
        <f t="shared" si="32"/>
        <v>0</v>
      </c>
      <c r="AP251">
        <f t="shared" si="33"/>
        <v>0</v>
      </c>
      <c r="AQ251">
        <f t="shared" si="34"/>
        <v>0</v>
      </c>
      <c r="AR251" s="33" t="str">
        <f t="shared" si="35"/>
        <v xml:space="preserve"> </v>
      </c>
      <c r="AS251">
        <f t="shared" si="36"/>
        <v>0</v>
      </c>
      <c r="AT251" s="33" t="str">
        <f t="shared" si="37"/>
        <v xml:space="preserve"> </v>
      </c>
      <c r="AU251" s="33" t="str" cm="1">
        <f t="array" ref="AU251">_xlfn.IFS(AO251=0," ",AT251=20%,20%,AT251=25%,25%,AT251&lt;20%,"MV",AT251=21%,"MV",AT251=22%,"MV",AT251=23%,"MV",AT251=24%,MV)</f>
        <v xml:space="preserve"> </v>
      </c>
    </row>
    <row r="252" spans="1:47">
      <c r="A252" s="3">
        <v>223</v>
      </c>
      <c r="B252" s="1" t="s">
        <v>236</v>
      </c>
      <c r="C252" s="2" t="s">
        <v>367</v>
      </c>
      <c r="D252" s="7">
        <v>7980</v>
      </c>
      <c r="E252" s="7">
        <v>11447</v>
      </c>
      <c r="F252" s="7">
        <v>10799</v>
      </c>
      <c r="G252" s="7">
        <v>10860</v>
      </c>
      <c r="H252" s="7">
        <v>7886</v>
      </c>
      <c r="I252" s="7">
        <v>13637</v>
      </c>
      <c r="J252" s="7">
        <v>12115</v>
      </c>
      <c r="K252" s="7">
        <v>34884</v>
      </c>
      <c r="L252" s="7">
        <v>9642</v>
      </c>
      <c r="M252" s="7">
        <v>5890</v>
      </c>
      <c r="N252" s="7">
        <v>11620</v>
      </c>
      <c r="O252" s="7">
        <v>13434</v>
      </c>
      <c r="P252" s="7">
        <v>9503</v>
      </c>
      <c r="Q252" s="7">
        <v>10754</v>
      </c>
      <c r="R252" s="7">
        <v>9790</v>
      </c>
      <c r="S252" s="7">
        <v>12504</v>
      </c>
      <c r="T252" s="32">
        <v>8834</v>
      </c>
      <c r="U252" s="7">
        <v>13104</v>
      </c>
      <c r="V252" s="7">
        <v>15078</v>
      </c>
      <c r="W252" s="7">
        <v>9457</v>
      </c>
      <c r="X252" s="7">
        <v>12980</v>
      </c>
      <c r="Y252" s="7">
        <v>8745</v>
      </c>
      <c r="Z252" s="7">
        <v>14093</v>
      </c>
      <c r="AA252" s="7">
        <v>19161</v>
      </c>
      <c r="AB252" s="7">
        <v>14128</v>
      </c>
      <c r="AC252" s="7">
        <v>9372</v>
      </c>
      <c r="AE252" s="8">
        <f t="shared" si="30"/>
        <v>34884</v>
      </c>
      <c r="AF252" s="8">
        <f t="shared" si="31"/>
        <v>5890</v>
      </c>
      <c r="AG252" s="19">
        <f t="shared" si="38"/>
        <v>4712</v>
      </c>
      <c r="AH252" s="19">
        <f t="shared" si="39"/>
        <v>4417.5</v>
      </c>
      <c r="AM252">
        <f t="shared" si="32"/>
        <v>0</v>
      </c>
      <c r="AP252">
        <f t="shared" si="33"/>
        <v>0</v>
      </c>
      <c r="AQ252">
        <f t="shared" si="34"/>
        <v>0</v>
      </c>
      <c r="AR252" s="33" t="str">
        <f t="shared" si="35"/>
        <v xml:space="preserve"> </v>
      </c>
      <c r="AS252">
        <f t="shared" si="36"/>
        <v>0</v>
      </c>
      <c r="AT252" s="33" t="str">
        <f t="shared" si="37"/>
        <v xml:space="preserve"> </v>
      </c>
      <c r="AU252" s="33" t="str" cm="1">
        <f t="array" ref="AU252">_xlfn.IFS(AO252=0," ",AT252=20%,20%,AT252=25%,25%,AT252&lt;20%,"MV",AT252=21%,"MV",AT252=22%,"MV",AT252=23%,"MV",AT252=24%,MV)</f>
        <v xml:space="preserve"> </v>
      </c>
    </row>
    <row r="253" spans="1:47">
      <c r="A253" s="3">
        <v>224</v>
      </c>
      <c r="B253" s="1" t="s">
        <v>237</v>
      </c>
      <c r="C253" s="2" t="s">
        <v>368</v>
      </c>
      <c r="D253" s="7">
        <v>9143</v>
      </c>
      <c r="E253" s="7">
        <v>1600</v>
      </c>
      <c r="F253" s="7">
        <v>900</v>
      </c>
      <c r="G253" s="7">
        <v>2177</v>
      </c>
      <c r="H253" s="7">
        <v>9035</v>
      </c>
      <c r="I253" s="7">
        <v>3573</v>
      </c>
      <c r="J253" s="7">
        <v>2720</v>
      </c>
      <c r="K253" s="7">
        <v>14996</v>
      </c>
      <c r="L253" s="7">
        <v>742</v>
      </c>
      <c r="M253" s="7">
        <v>1116</v>
      </c>
      <c r="N253" s="7">
        <v>1854</v>
      </c>
      <c r="O253" s="7">
        <v>3521</v>
      </c>
      <c r="P253" s="7">
        <v>1408</v>
      </c>
      <c r="Q253" s="7">
        <v>4698</v>
      </c>
      <c r="R253" s="7">
        <v>2311</v>
      </c>
      <c r="S253" s="7">
        <v>2606</v>
      </c>
      <c r="T253" s="32">
        <v>2507</v>
      </c>
      <c r="U253" s="7">
        <v>663</v>
      </c>
      <c r="V253" s="7">
        <v>3341</v>
      </c>
      <c r="W253" s="7">
        <v>1780</v>
      </c>
      <c r="X253" s="7">
        <v>11126</v>
      </c>
      <c r="Y253" s="7">
        <v>1754</v>
      </c>
      <c r="Z253" s="7">
        <v>3709</v>
      </c>
      <c r="AA253" s="7">
        <v>4326</v>
      </c>
      <c r="AB253" s="7">
        <v>3702</v>
      </c>
      <c r="AC253" s="7">
        <v>3313</v>
      </c>
      <c r="AE253" s="8">
        <f t="shared" si="30"/>
        <v>14996</v>
      </c>
      <c r="AF253" s="8">
        <f t="shared" si="31"/>
        <v>663</v>
      </c>
      <c r="AG253" s="19">
        <f t="shared" si="38"/>
        <v>530.4</v>
      </c>
      <c r="AH253" s="19">
        <f t="shared" si="39"/>
        <v>497.25</v>
      </c>
      <c r="AM253">
        <f t="shared" si="32"/>
        <v>0</v>
      </c>
      <c r="AP253">
        <f t="shared" si="33"/>
        <v>0</v>
      </c>
      <c r="AQ253">
        <f t="shared" si="34"/>
        <v>0</v>
      </c>
      <c r="AR253" s="33" t="str">
        <f t="shared" si="35"/>
        <v xml:space="preserve"> </v>
      </c>
      <c r="AS253">
        <f t="shared" si="36"/>
        <v>0</v>
      </c>
      <c r="AT253" s="33" t="str">
        <f t="shared" si="37"/>
        <v xml:space="preserve"> </v>
      </c>
      <c r="AU253" s="33" t="str" cm="1">
        <f t="array" ref="AU253">_xlfn.IFS(AO253=0," ",AT253=20%,20%,AT253=25%,25%,AT253&lt;20%,"MV",AT253=21%,"MV",AT253=22%,"MV",AT253=23%,"MV",AT253=24%,MV)</f>
        <v xml:space="preserve"> </v>
      </c>
    </row>
    <row r="254" spans="1:47">
      <c r="A254" s="3">
        <v>225</v>
      </c>
      <c r="B254" s="1" t="s">
        <v>237</v>
      </c>
      <c r="C254" s="2" t="s">
        <v>367</v>
      </c>
      <c r="D254" s="7">
        <v>9143</v>
      </c>
      <c r="E254" s="7">
        <v>12799</v>
      </c>
      <c r="F254" s="7">
        <v>10799</v>
      </c>
      <c r="G254" s="7">
        <v>21771</v>
      </c>
      <c r="H254" s="7">
        <v>9035</v>
      </c>
      <c r="I254" s="7">
        <v>20306</v>
      </c>
      <c r="J254" s="7">
        <v>8901</v>
      </c>
      <c r="K254" s="7">
        <v>45403</v>
      </c>
      <c r="L254" s="7">
        <v>10137</v>
      </c>
      <c r="M254" s="7">
        <v>5889</v>
      </c>
      <c r="N254" s="7">
        <v>11620</v>
      </c>
      <c r="O254" s="7">
        <v>20003</v>
      </c>
      <c r="P254" s="7">
        <v>20273</v>
      </c>
      <c r="Q254" s="7">
        <v>12485</v>
      </c>
      <c r="R254" s="7">
        <v>9246</v>
      </c>
      <c r="S254" s="7">
        <v>15630</v>
      </c>
      <c r="T254" s="32">
        <v>13153</v>
      </c>
      <c r="U254" s="7">
        <v>15946</v>
      </c>
      <c r="V254" s="7">
        <v>20043</v>
      </c>
      <c r="W254" s="7">
        <v>14797</v>
      </c>
      <c r="X254" s="7">
        <v>22252</v>
      </c>
      <c r="Y254" s="7">
        <v>9534</v>
      </c>
      <c r="Z254" s="7">
        <v>21114</v>
      </c>
      <c r="AA254" s="7">
        <v>15082</v>
      </c>
      <c r="AB254" s="7">
        <v>21036</v>
      </c>
      <c r="AC254" s="7">
        <v>14673</v>
      </c>
      <c r="AE254" s="8">
        <f t="shared" si="30"/>
        <v>45403</v>
      </c>
      <c r="AF254" s="8">
        <f t="shared" si="31"/>
        <v>5889</v>
      </c>
      <c r="AG254" s="19">
        <f t="shared" si="38"/>
        <v>4711.2</v>
      </c>
      <c r="AH254" s="19">
        <f t="shared" si="39"/>
        <v>4416.75</v>
      </c>
      <c r="AM254">
        <f t="shared" si="32"/>
        <v>0</v>
      </c>
      <c r="AP254">
        <f t="shared" si="33"/>
        <v>0</v>
      </c>
      <c r="AQ254">
        <f t="shared" si="34"/>
        <v>0</v>
      </c>
      <c r="AR254" s="33" t="str">
        <f t="shared" si="35"/>
        <v xml:space="preserve"> </v>
      </c>
      <c r="AS254">
        <f t="shared" si="36"/>
        <v>0</v>
      </c>
      <c r="AT254" s="33" t="str">
        <f t="shared" si="37"/>
        <v xml:space="preserve"> </v>
      </c>
      <c r="AU254" s="33" t="str" cm="1">
        <f t="array" ref="AU254">_xlfn.IFS(AO254=0," ",AT254=20%,20%,AT254=25%,25%,AT254&lt;20%,"MV",AT254=21%,"MV",AT254=22%,"MV",AT254=23%,"MV",AT254=24%,MV)</f>
        <v xml:space="preserve"> </v>
      </c>
    </row>
    <row r="255" spans="1:47">
      <c r="A255" s="3">
        <v>226</v>
      </c>
      <c r="B255" s="1" t="s">
        <v>238</v>
      </c>
      <c r="C255" s="2" t="s">
        <v>368</v>
      </c>
      <c r="D255" s="7">
        <v>12136</v>
      </c>
      <c r="E255" s="7">
        <v>3206</v>
      </c>
      <c r="F255" s="7">
        <v>1177</v>
      </c>
      <c r="G255" s="7">
        <v>2177</v>
      </c>
      <c r="H255" s="7">
        <v>11992</v>
      </c>
      <c r="I255" s="7">
        <v>3976</v>
      </c>
      <c r="J255" s="7">
        <v>2905</v>
      </c>
      <c r="K255" s="7">
        <v>20786</v>
      </c>
      <c r="L255" s="7">
        <v>742</v>
      </c>
      <c r="M255" s="7">
        <v>2675</v>
      </c>
      <c r="N255" s="7">
        <v>2472</v>
      </c>
      <c r="O255" s="7">
        <v>3916</v>
      </c>
      <c r="P255" s="7">
        <v>1543</v>
      </c>
      <c r="Q255" s="7">
        <v>5315</v>
      </c>
      <c r="R255" s="7">
        <v>2890</v>
      </c>
      <c r="S255" s="7">
        <v>2606</v>
      </c>
      <c r="T255" s="32">
        <v>2790</v>
      </c>
      <c r="U255" s="7">
        <v>835</v>
      </c>
      <c r="V255" s="7">
        <v>4597</v>
      </c>
      <c r="W255" s="7">
        <v>1947</v>
      </c>
      <c r="X255" s="7">
        <v>11126</v>
      </c>
      <c r="Y255" s="7">
        <v>1913</v>
      </c>
      <c r="Z255" s="7">
        <v>4105</v>
      </c>
      <c r="AA255" s="7">
        <v>4945</v>
      </c>
      <c r="AB255" s="7">
        <v>4118</v>
      </c>
      <c r="AC255" s="7">
        <v>3769</v>
      </c>
      <c r="AE255" s="8">
        <f t="shared" si="30"/>
        <v>20786</v>
      </c>
      <c r="AF255" s="8">
        <f t="shared" si="31"/>
        <v>742</v>
      </c>
      <c r="AG255" s="19">
        <f t="shared" si="38"/>
        <v>593.6</v>
      </c>
      <c r="AH255" s="19">
        <f t="shared" si="39"/>
        <v>556.5</v>
      </c>
      <c r="AM255">
        <f t="shared" si="32"/>
        <v>0</v>
      </c>
      <c r="AP255">
        <f t="shared" si="33"/>
        <v>0</v>
      </c>
      <c r="AQ255">
        <f t="shared" si="34"/>
        <v>0</v>
      </c>
      <c r="AR255" s="33" t="str">
        <f t="shared" si="35"/>
        <v xml:space="preserve"> </v>
      </c>
      <c r="AS255">
        <f t="shared" si="36"/>
        <v>0</v>
      </c>
      <c r="AT255" s="33" t="str">
        <f t="shared" si="37"/>
        <v xml:space="preserve"> </v>
      </c>
      <c r="AU255" s="33" t="str" cm="1">
        <f t="array" ref="AU255">_xlfn.IFS(AO255=0," ",AT255=20%,20%,AT255=25%,25%,AT255&lt;20%,"MV",AT255=21%,"MV",AT255=22%,"MV",AT255=23%,"MV",AT255=24%,MV)</f>
        <v xml:space="preserve"> </v>
      </c>
    </row>
    <row r="256" spans="1:47">
      <c r="A256" s="3">
        <v>227</v>
      </c>
      <c r="B256" s="1" t="s">
        <v>238</v>
      </c>
      <c r="C256" s="2" t="s">
        <v>367</v>
      </c>
      <c r="D256" s="7">
        <v>12136</v>
      </c>
      <c r="E256" s="7">
        <v>25650</v>
      </c>
      <c r="F256" s="7">
        <v>14122</v>
      </c>
      <c r="G256" s="7">
        <v>21771</v>
      </c>
      <c r="H256" s="7">
        <v>11992</v>
      </c>
      <c r="I256" s="7">
        <v>22537</v>
      </c>
      <c r="J256" s="7">
        <v>17801</v>
      </c>
      <c r="K256" s="7">
        <v>62932</v>
      </c>
      <c r="L256" s="7">
        <v>10507</v>
      </c>
      <c r="M256" s="7">
        <v>5049</v>
      </c>
      <c r="N256" s="7">
        <v>15329</v>
      </c>
      <c r="O256" s="7">
        <v>22201</v>
      </c>
      <c r="P256" s="7">
        <v>22226</v>
      </c>
      <c r="Q256" s="7">
        <v>15205</v>
      </c>
      <c r="R256" s="7">
        <v>11559</v>
      </c>
      <c r="S256" s="7">
        <v>15630</v>
      </c>
      <c r="T256" s="32">
        <v>14599</v>
      </c>
      <c r="U256" s="7">
        <v>20026</v>
      </c>
      <c r="V256" s="7">
        <v>27582</v>
      </c>
      <c r="W256" s="7">
        <v>15910</v>
      </c>
      <c r="X256" s="7">
        <v>22252</v>
      </c>
      <c r="Y256" s="7">
        <v>12468</v>
      </c>
      <c r="Z256" s="7">
        <v>23401</v>
      </c>
      <c r="AA256" s="7">
        <v>22252</v>
      </c>
      <c r="AB256" s="7">
        <v>23348</v>
      </c>
      <c r="AC256" s="7">
        <v>17196</v>
      </c>
      <c r="AE256" s="8">
        <f t="shared" si="30"/>
        <v>62932</v>
      </c>
      <c r="AF256" s="8">
        <f t="shared" si="31"/>
        <v>5049</v>
      </c>
      <c r="AG256" s="19">
        <f t="shared" si="38"/>
        <v>4039.2</v>
      </c>
      <c r="AH256" s="19">
        <f t="shared" si="39"/>
        <v>3786.75</v>
      </c>
      <c r="AM256">
        <f t="shared" si="32"/>
        <v>0</v>
      </c>
      <c r="AP256">
        <f t="shared" si="33"/>
        <v>0</v>
      </c>
      <c r="AQ256">
        <f t="shared" si="34"/>
        <v>0</v>
      </c>
      <c r="AR256" s="33" t="str">
        <f t="shared" si="35"/>
        <v xml:space="preserve"> </v>
      </c>
      <c r="AS256">
        <f t="shared" si="36"/>
        <v>0</v>
      </c>
      <c r="AT256" s="33" t="str">
        <f t="shared" si="37"/>
        <v xml:space="preserve"> </v>
      </c>
      <c r="AU256" s="33" t="str" cm="1">
        <f t="array" ref="AU256">_xlfn.IFS(AO256=0," ",AT256=20%,20%,AT256=25%,25%,AT256&lt;20%,"MV",AT256=21%,"MV",AT256=22%,"MV",AT256=23%,"MV",AT256=24%,MV)</f>
        <v xml:space="preserve"> </v>
      </c>
    </row>
    <row r="257" spans="1:47">
      <c r="A257" s="3">
        <v>228</v>
      </c>
      <c r="B257" s="1" t="s">
        <v>239</v>
      </c>
      <c r="C257" s="2" t="s">
        <v>368</v>
      </c>
      <c r="D257" s="7">
        <v>9641</v>
      </c>
      <c r="E257" s="7">
        <v>1705</v>
      </c>
      <c r="F257" s="7">
        <v>721</v>
      </c>
      <c r="G257" s="7">
        <v>1622</v>
      </c>
      <c r="H257" s="7">
        <v>9527</v>
      </c>
      <c r="I257" s="7">
        <v>1615</v>
      </c>
      <c r="J257" s="7">
        <v>1582</v>
      </c>
      <c r="K257" s="7">
        <v>4806</v>
      </c>
      <c r="L257" s="7">
        <v>5562</v>
      </c>
      <c r="M257" s="7">
        <v>857</v>
      </c>
      <c r="N257" s="7">
        <v>1608</v>
      </c>
      <c r="O257" s="7">
        <v>1592</v>
      </c>
      <c r="P257" s="7">
        <v>690</v>
      </c>
      <c r="Q257" s="7">
        <v>4079</v>
      </c>
      <c r="R257" s="7">
        <v>1771</v>
      </c>
      <c r="S257" s="7">
        <v>1686</v>
      </c>
      <c r="T257" s="32">
        <v>1134</v>
      </c>
      <c r="U257" s="7">
        <v>695</v>
      </c>
      <c r="V257" s="7">
        <v>2176</v>
      </c>
      <c r="W257" s="7">
        <v>1522</v>
      </c>
      <c r="X257" s="7">
        <v>7417</v>
      </c>
      <c r="Y257" s="7">
        <v>1355</v>
      </c>
      <c r="Z257" s="7">
        <v>1669</v>
      </c>
      <c r="AA257" s="7">
        <v>3090</v>
      </c>
      <c r="AB257" s="7">
        <v>1675</v>
      </c>
      <c r="AC257" s="7">
        <v>3035</v>
      </c>
      <c r="AE257" s="8">
        <f t="shared" si="30"/>
        <v>9641</v>
      </c>
      <c r="AF257" s="8">
        <f t="shared" si="31"/>
        <v>690</v>
      </c>
      <c r="AG257" s="19">
        <f t="shared" si="38"/>
        <v>552</v>
      </c>
      <c r="AH257" s="19">
        <f t="shared" si="39"/>
        <v>517.5</v>
      </c>
      <c r="AM257">
        <f t="shared" si="32"/>
        <v>0</v>
      </c>
      <c r="AP257">
        <f t="shared" si="33"/>
        <v>0</v>
      </c>
      <c r="AQ257">
        <f t="shared" si="34"/>
        <v>0</v>
      </c>
      <c r="AR257" s="33" t="str">
        <f t="shared" si="35"/>
        <v xml:space="preserve"> </v>
      </c>
      <c r="AS257">
        <f t="shared" si="36"/>
        <v>0</v>
      </c>
      <c r="AT257" s="33" t="str">
        <f t="shared" si="37"/>
        <v xml:space="preserve"> </v>
      </c>
      <c r="AU257" s="33" t="str" cm="1">
        <f t="array" ref="AU257">_xlfn.IFS(AO257=0," ",AT257=20%,20%,AT257=25%,25%,AT257&lt;20%,"MV",AT257=21%,"MV",AT257=22%,"MV",AT257=23%,"MV",AT257=24%,MV)</f>
        <v xml:space="preserve"> </v>
      </c>
    </row>
    <row r="258" spans="1:47">
      <c r="A258" s="3">
        <v>229</v>
      </c>
      <c r="B258" s="1" t="s">
        <v>239</v>
      </c>
      <c r="C258" s="2" t="s">
        <v>367</v>
      </c>
      <c r="D258" s="7">
        <v>9641</v>
      </c>
      <c r="E258" s="7">
        <v>13636</v>
      </c>
      <c r="F258" s="7">
        <v>8656</v>
      </c>
      <c r="G258" s="7">
        <v>16214</v>
      </c>
      <c r="H258" s="7">
        <v>9527</v>
      </c>
      <c r="I258" s="7">
        <v>9855</v>
      </c>
      <c r="J258" s="7">
        <v>8629</v>
      </c>
      <c r="K258" s="7">
        <v>14550</v>
      </c>
      <c r="L258" s="7">
        <v>5562</v>
      </c>
      <c r="M258" s="7">
        <v>4208</v>
      </c>
      <c r="N258" s="7">
        <v>9148</v>
      </c>
      <c r="O258" s="7">
        <v>9707</v>
      </c>
      <c r="P258" s="7">
        <v>9928</v>
      </c>
      <c r="Q258" s="7">
        <v>11743</v>
      </c>
      <c r="R258" s="7">
        <v>7085</v>
      </c>
      <c r="S258" s="7">
        <v>10113</v>
      </c>
      <c r="T258" s="32">
        <v>6383</v>
      </c>
      <c r="U258" s="7">
        <v>16688</v>
      </c>
      <c r="V258" s="7">
        <v>13056</v>
      </c>
      <c r="W258" s="7">
        <v>11682</v>
      </c>
      <c r="X258" s="7">
        <v>14834</v>
      </c>
      <c r="Y258" s="7">
        <v>11030</v>
      </c>
      <c r="Z258" s="7">
        <v>10248</v>
      </c>
      <c r="AA258" s="7">
        <v>12238</v>
      </c>
      <c r="AB258" s="7">
        <v>19192</v>
      </c>
      <c r="AC258" s="7">
        <v>9555</v>
      </c>
      <c r="AE258" s="8">
        <f t="shared" si="30"/>
        <v>19192</v>
      </c>
      <c r="AF258" s="8">
        <f t="shared" si="31"/>
        <v>4208</v>
      </c>
      <c r="AG258" s="19">
        <f t="shared" si="38"/>
        <v>3366.4</v>
      </c>
      <c r="AH258" s="19">
        <f t="shared" si="39"/>
        <v>3156</v>
      </c>
      <c r="AM258">
        <f t="shared" si="32"/>
        <v>0</v>
      </c>
      <c r="AP258">
        <f t="shared" si="33"/>
        <v>0</v>
      </c>
      <c r="AQ258">
        <f t="shared" si="34"/>
        <v>0</v>
      </c>
      <c r="AR258" s="33" t="str">
        <f t="shared" si="35"/>
        <v xml:space="preserve"> </v>
      </c>
      <c r="AS258">
        <f t="shared" si="36"/>
        <v>0</v>
      </c>
      <c r="AT258" s="33" t="str">
        <f t="shared" si="37"/>
        <v xml:space="preserve"> </v>
      </c>
      <c r="AU258" s="33" t="str" cm="1">
        <f t="array" ref="AU258">_xlfn.IFS(AO258=0," ",AT258=20%,20%,AT258=25%,25%,AT258&lt;20%,"MV",AT258=21%,"MV",AT258=22%,"MV",AT258=23%,"MV",AT258=24%,MV)</f>
        <v xml:space="preserve"> </v>
      </c>
    </row>
    <row r="259" spans="1:47">
      <c r="A259" s="3">
        <v>230</v>
      </c>
      <c r="B259" s="1" t="s">
        <v>240</v>
      </c>
      <c r="C259" s="2" t="s">
        <v>367</v>
      </c>
      <c r="D259" s="7">
        <v>5497</v>
      </c>
      <c r="E259" s="7">
        <v>309044</v>
      </c>
      <c r="F259" s="7">
        <v>91461</v>
      </c>
      <c r="G259" s="7">
        <v>155917</v>
      </c>
      <c r="H259" s="7">
        <v>6283</v>
      </c>
      <c r="I259" s="7">
        <v>145110</v>
      </c>
      <c r="J259" s="7">
        <v>162928</v>
      </c>
      <c r="K259" s="7">
        <v>557493</v>
      </c>
      <c r="L259" s="7">
        <v>55628</v>
      </c>
      <c r="M259" s="7">
        <v>5839</v>
      </c>
      <c r="N259" s="7">
        <v>56617</v>
      </c>
      <c r="O259" s="7">
        <v>142940</v>
      </c>
      <c r="P259" s="7">
        <v>118246</v>
      </c>
      <c r="Q259" s="7">
        <v>116201</v>
      </c>
      <c r="R259" s="7">
        <v>74857</v>
      </c>
      <c r="S259" s="7">
        <v>165493</v>
      </c>
      <c r="T259" s="32">
        <v>93992</v>
      </c>
      <c r="U259" s="7">
        <v>92713</v>
      </c>
      <c r="V259" s="7">
        <v>121284</v>
      </c>
      <c r="W259" s="7">
        <v>94568</v>
      </c>
      <c r="X259" s="7">
        <v>157612</v>
      </c>
      <c r="Y259" s="7">
        <v>72515</v>
      </c>
      <c r="Z259" s="7">
        <v>150294</v>
      </c>
      <c r="AA259" s="7">
        <v>92713</v>
      </c>
      <c r="AB259" s="7">
        <v>150327</v>
      </c>
      <c r="AC259" s="7">
        <v>101768</v>
      </c>
      <c r="AE259" s="8">
        <f t="shared" si="30"/>
        <v>557493</v>
      </c>
      <c r="AF259" s="8">
        <f t="shared" si="31"/>
        <v>5497</v>
      </c>
      <c r="AG259" s="19">
        <f t="shared" si="38"/>
        <v>4397.6000000000004</v>
      </c>
      <c r="AH259" s="19">
        <f t="shared" si="39"/>
        <v>4122.75</v>
      </c>
      <c r="AM259">
        <f t="shared" si="32"/>
        <v>0</v>
      </c>
      <c r="AP259">
        <f t="shared" si="33"/>
        <v>0</v>
      </c>
      <c r="AQ259">
        <f t="shared" si="34"/>
        <v>0</v>
      </c>
      <c r="AR259" s="33" t="str">
        <f t="shared" si="35"/>
        <v xml:space="preserve"> </v>
      </c>
      <c r="AS259">
        <f t="shared" si="36"/>
        <v>0</v>
      </c>
      <c r="AT259" s="33" t="str">
        <f t="shared" si="37"/>
        <v xml:space="preserve"> </v>
      </c>
      <c r="AU259" s="33" t="str" cm="1">
        <f t="array" ref="AU259">_xlfn.IFS(AO259=0," ",AT259=20%,20%,AT259=25%,25%,AT259&lt;20%,"MV",AT259=21%,"MV",AT259=22%,"MV",AT259=23%,"MV",AT259=24%,MV)</f>
        <v xml:space="preserve"> </v>
      </c>
    </row>
    <row r="260" spans="1:47">
      <c r="A260" s="3">
        <v>231</v>
      </c>
      <c r="B260" s="1" t="s">
        <v>241</v>
      </c>
      <c r="C260" s="2" t="s">
        <v>368</v>
      </c>
      <c r="D260" s="7">
        <v>14783</v>
      </c>
      <c r="E260" s="7">
        <v>2100</v>
      </c>
      <c r="F260" s="7">
        <v>1328</v>
      </c>
      <c r="G260" s="7">
        <v>3344</v>
      </c>
      <c r="H260" s="7">
        <v>14960</v>
      </c>
      <c r="I260" s="7">
        <v>3507</v>
      </c>
      <c r="J260" s="7">
        <v>2720</v>
      </c>
      <c r="K260" s="7">
        <v>39063</v>
      </c>
      <c r="L260" s="7">
        <v>1236</v>
      </c>
      <c r="M260" s="7">
        <v>4120</v>
      </c>
      <c r="N260" s="7">
        <v>2348</v>
      </c>
      <c r="O260" s="7">
        <v>3455</v>
      </c>
      <c r="P260" s="7">
        <v>2073</v>
      </c>
      <c r="Q260" s="7">
        <v>18666</v>
      </c>
      <c r="R260" s="7">
        <v>4079</v>
      </c>
      <c r="S260" s="7">
        <v>2758</v>
      </c>
      <c r="T260" s="32">
        <v>2461</v>
      </c>
      <c r="U260" s="7">
        <v>1128</v>
      </c>
      <c r="V260" s="7">
        <v>3013</v>
      </c>
      <c r="W260" s="7">
        <v>2857</v>
      </c>
      <c r="X260" s="7">
        <v>10198</v>
      </c>
      <c r="Y260" s="7">
        <v>1993</v>
      </c>
      <c r="Z260" s="7">
        <v>3647</v>
      </c>
      <c r="AA260" s="7">
        <v>4945</v>
      </c>
      <c r="AB260" s="7">
        <v>3634</v>
      </c>
      <c r="AC260" s="7">
        <v>6198</v>
      </c>
      <c r="AE260" s="8">
        <f t="shared" si="30"/>
        <v>39063</v>
      </c>
      <c r="AF260" s="8">
        <f t="shared" si="31"/>
        <v>1128</v>
      </c>
      <c r="AG260" s="19">
        <f t="shared" si="38"/>
        <v>902.4</v>
      </c>
      <c r="AH260" s="19">
        <f t="shared" si="39"/>
        <v>846</v>
      </c>
      <c r="AK260">
        <v>100</v>
      </c>
      <c r="AL260" s="24">
        <v>100</v>
      </c>
      <c r="AM260">
        <f t="shared" si="32"/>
        <v>0</v>
      </c>
      <c r="AO260" s="28">
        <v>846</v>
      </c>
      <c r="AP260">
        <f t="shared" si="33"/>
        <v>2461</v>
      </c>
      <c r="AQ260">
        <f t="shared" si="34"/>
        <v>1615</v>
      </c>
      <c r="AR260" s="33">
        <f t="shared" si="35"/>
        <v>0.65623730190979279</v>
      </c>
      <c r="AS260">
        <f t="shared" si="36"/>
        <v>84600</v>
      </c>
      <c r="AT260" s="33">
        <f t="shared" si="37"/>
        <v>0.25</v>
      </c>
      <c r="AU260" s="33" cm="1">
        <f t="array" ref="AU260">_xlfn.IFS(AO260=0," ",AT260=20%,20%,AT260=25%,25%,AT260&lt;20%,"MV",AT260=21%,"MV",AT260=22%,"MV",AT260=23%,"MV",AT260=24%,MV)</f>
        <v>0.25</v>
      </c>
    </row>
    <row r="261" spans="1:47">
      <c r="A261" s="3">
        <v>232</v>
      </c>
      <c r="B261" s="1" t="s">
        <v>241</v>
      </c>
      <c r="C261" s="2" t="s">
        <v>367</v>
      </c>
      <c r="D261" s="7">
        <v>14783</v>
      </c>
      <c r="E261" s="7">
        <v>16805</v>
      </c>
      <c r="F261" s="7">
        <v>15933</v>
      </c>
      <c r="G261" s="7">
        <v>20066</v>
      </c>
      <c r="H261" s="7">
        <v>14960</v>
      </c>
      <c r="I261" s="7">
        <v>20576</v>
      </c>
      <c r="J261" s="7">
        <v>17060</v>
      </c>
      <c r="K261" s="7">
        <v>134696</v>
      </c>
      <c r="L261" s="7">
        <v>14834</v>
      </c>
      <c r="M261" s="7">
        <v>10854</v>
      </c>
      <c r="N261" s="7">
        <v>14093</v>
      </c>
      <c r="O261" s="7">
        <v>20267</v>
      </c>
      <c r="P261" s="7">
        <v>49744</v>
      </c>
      <c r="Q261" s="7">
        <v>36838</v>
      </c>
      <c r="R261" s="7">
        <v>16318</v>
      </c>
      <c r="S261" s="7">
        <v>16550</v>
      </c>
      <c r="T261" s="32">
        <v>13327</v>
      </c>
      <c r="U261" s="7">
        <v>27072</v>
      </c>
      <c r="V261" s="7">
        <v>18075</v>
      </c>
      <c r="W261" s="7">
        <v>24477</v>
      </c>
      <c r="X261" s="7">
        <v>20397</v>
      </c>
      <c r="Y261" s="7">
        <v>13601</v>
      </c>
      <c r="Z261" s="7">
        <v>21373</v>
      </c>
      <c r="AA261" s="7">
        <v>21633</v>
      </c>
      <c r="AB261" s="7">
        <v>21314</v>
      </c>
      <c r="AC261" s="7">
        <v>21714</v>
      </c>
      <c r="AE261" s="8">
        <f t="shared" si="30"/>
        <v>134696</v>
      </c>
      <c r="AF261" s="8">
        <f t="shared" si="31"/>
        <v>10854</v>
      </c>
      <c r="AG261" s="19">
        <f t="shared" si="38"/>
        <v>8683.2000000000007</v>
      </c>
      <c r="AH261" s="19">
        <f t="shared" si="39"/>
        <v>8140.5</v>
      </c>
      <c r="AM261">
        <f t="shared" si="32"/>
        <v>0</v>
      </c>
      <c r="AP261">
        <f t="shared" si="33"/>
        <v>0</v>
      </c>
      <c r="AQ261">
        <f t="shared" si="34"/>
        <v>0</v>
      </c>
      <c r="AR261" s="33" t="str">
        <f t="shared" si="35"/>
        <v xml:space="preserve"> </v>
      </c>
      <c r="AS261">
        <f t="shared" si="36"/>
        <v>0</v>
      </c>
      <c r="AT261" s="33" t="str">
        <f t="shared" si="37"/>
        <v xml:space="preserve"> </v>
      </c>
      <c r="AU261" s="33" t="str" cm="1">
        <f t="array" ref="AU261">_xlfn.IFS(AO261=0," ",AT261=20%,20%,AT261=25%,25%,AT261&lt;20%,"MV",AT261=21%,"MV",AT261=22%,"MV",AT261=23%,"MV",AT261=24%,MV)</f>
        <v xml:space="preserve"> </v>
      </c>
    </row>
    <row r="262" spans="1:47">
      <c r="A262" s="3">
        <v>233</v>
      </c>
      <c r="B262" s="1" t="s">
        <v>242</v>
      </c>
      <c r="C262" s="2" t="s">
        <v>368</v>
      </c>
      <c r="D262" s="7">
        <v>9392</v>
      </c>
      <c r="E262" s="7">
        <v>42494</v>
      </c>
      <c r="F262" s="7">
        <v>20768</v>
      </c>
      <c r="G262" s="7">
        <v>47871</v>
      </c>
      <c r="H262" s="7">
        <v>10732</v>
      </c>
      <c r="I262" s="7">
        <v>69327</v>
      </c>
      <c r="J262" s="7">
        <v>47081</v>
      </c>
      <c r="K262" s="7">
        <v>255973</v>
      </c>
      <c r="L262" s="7">
        <v>16688</v>
      </c>
      <c r="M262" s="7">
        <v>17308</v>
      </c>
      <c r="N262" s="7">
        <v>36838</v>
      </c>
      <c r="O262" s="7">
        <v>68291</v>
      </c>
      <c r="P262" s="7">
        <v>22858</v>
      </c>
      <c r="Q262" s="7">
        <v>112863</v>
      </c>
      <c r="R262" s="7">
        <v>84987</v>
      </c>
      <c r="S262" s="7">
        <v>39840</v>
      </c>
      <c r="T262" s="32">
        <v>48647</v>
      </c>
      <c r="U262" s="7">
        <v>4629</v>
      </c>
      <c r="V262" s="7">
        <v>72020</v>
      </c>
      <c r="W262" s="7">
        <v>42610</v>
      </c>
      <c r="X262" s="7">
        <v>157612</v>
      </c>
      <c r="Y262" s="7">
        <v>57408</v>
      </c>
      <c r="Z262" s="7">
        <v>71736</v>
      </c>
      <c r="AA262" s="7">
        <v>74171</v>
      </c>
      <c r="AB262" s="7">
        <v>71819</v>
      </c>
      <c r="AC262" s="7">
        <v>68342</v>
      </c>
      <c r="AE262" s="8">
        <f t="shared" si="30"/>
        <v>255973</v>
      </c>
      <c r="AF262" s="8">
        <f t="shared" si="31"/>
        <v>4629</v>
      </c>
      <c r="AG262" s="19">
        <f t="shared" si="38"/>
        <v>3703.2</v>
      </c>
      <c r="AH262" s="19">
        <f t="shared" si="39"/>
        <v>3471.75</v>
      </c>
      <c r="AM262">
        <f t="shared" si="32"/>
        <v>0</v>
      </c>
      <c r="AP262">
        <f t="shared" si="33"/>
        <v>0</v>
      </c>
      <c r="AQ262">
        <f t="shared" si="34"/>
        <v>0</v>
      </c>
      <c r="AR262" s="33" t="str">
        <f t="shared" si="35"/>
        <v xml:space="preserve"> </v>
      </c>
      <c r="AS262">
        <f t="shared" si="36"/>
        <v>0</v>
      </c>
      <c r="AT262" s="33" t="str">
        <f t="shared" si="37"/>
        <v xml:space="preserve"> </v>
      </c>
      <c r="AU262" s="33" t="str" cm="1">
        <f t="array" ref="AU262">_xlfn.IFS(AO262=0," ",AT262=20%,20%,AT262=25%,25%,AT262&lt;20%,"MV",AT262=21%,"MV",AT262=22%,"MV",AT262=23%,"MV",AT262=24%,MV)</f>
        <v xml:space="preserve"> </v>
      </c>
    </row>
    <row r="263" spans="1:47">
      <c r="A263" s="3">
        <v>234</v>
      </c>
      <c r="B263" s="1" t="s">
        <v>242</v>
      </c>
      <c r="C263" s="2" t="s">
        <v>367</v>
      </c>
      <c r="D263" s="7">
        <v>9392</v>
      </c>
      <c r="E263" s="7">
        <v>339948</v>
      </c>
      <c r="F263" s="7">
        <v>249213</v>
      </c>
      <c r="G263" s="7">
        <v>287225</v>
      </c>
      <c r="H263" s="7">
        <v>53664</v>
      </c>
      <c r="I263" s="7">
        <v>324071</v>
      </c>
      <c r="J263" s="7">
        <v>275395</v>
      </c>
      <c r="K263" s="7">
        <v>882634</v>
      </c>
      <c r="L263" s="7">
        <v>185426</v>
      </c>
      <c r="M263" s="7">
        <v>50485</v>
      </c>
      <c r="N263" s="7">
        <v>259350</v>
      </c>
      <c r="O263" s="7">
        <v>319229</v>
      </c>
      <c r="P263" s="7">
        <v>548597</v>
      </c>
      <c r="Q263" s="7">
        <v>371718</v>
      </c>
      <c r="R263" s="7">
        <v>339948</v>
      </c>
      <c r="S263" s="7">
        <v>239046</v>
      </c>
      <c r="T263" s="32">
        <v>209912</v>
      </c>
      <c r="U263" s="7">
        <v>111132</v>
      </c>
      <c r="V263" s="7">
        <v>864241</v>
      </c>
      <c r="W263" s="7">
        <v>427223</v>
      </c>
      <c r="X263" s="7">
        <v>31523</v>
      </c>
      <c r="Y263" s="7">
        <v>342849</v>
      </c>
      <c r="Z263" s="7">
        <v>334781</v>
      </c>
      <c r="AA263" s="7">
        <v>370853</v>
      </c>
      <c r="AB263" s="7">
        <v>335726</v>
      </c>
      <c r="AC263" s="7">
        <v>374424</v>
      </c>
      <c r="AE263" s="8">
        <f t="shared" ref="AE263:AE326" si="40">MAX(D263:AC263)</f>
        <v>882634</v>
      </c>
      <c r="AF263" s="8">
        <f t="shared" ref="AF263:AF326" si="41">MIN(D263:AC263)</f>
        <v>9392</v>
      </c>
      <c r="AG263" s="19">
        <f t="shared" si="38"/>
        <v>7513.6</v>
      </c>
      <c r="AH263" s="19">
        <f t="shared" si="39"/>
        <v>7044</v>
      </c>
      <c r="AM263">
        <f t="shared" si="32"/>
        <v>0</v>
      </c>
      <c r="AP263">
        <f t="shared" si="33"/>
        <v>0</v>
      </c>
      <c r="AQ263">
        <f t="shared" si="34"/>
        <v>0</v>
      </c>
      <c r="AR263" s="33" t="str">
        <f t="shared" si="35"/>
        <v xml:space="preserve"> </v>
      </c>
      <c r="AS263">
        <f t="shared" si="36"/>
        <v>0</v>
      </c>
      <c r="AT263" s="33" t="str">
        <f t="shared" si="37"/>
        <v xml:space="preserve"> </v>
      </c>
      <c r="AU263" s="33" t="str" cm="1">
        <f t="array" ref="AU263">_xlfn.IFS(AO263=0," ",AT263=20%,20%,AT263=25%,25%,AT263&lt;20%,"MV",AT263=21%,"MV",AT263=22%,"MV",AT263=23%,"MV",AT263=24%,MV)</f>
        <v xml:space="preserve"> </v>
      </c>
    </row>
    <row r="264" spans="1:47">
      <c r="A264" s="3">
        <v>235</v>
      </c>
      <c r="B264" s="1" t="s">
        <v>243</v>
      </c>
      <c r="C264" s="2" t="s">
        <v>368</v>
      </c>
      <c r="D264" s="7">
        <v>4696</v>
      </c>
      <c r="E264" s="7">
        <v>23178</v>
      </c>
      <c r="F264" s="7">
        <v>10384</v>
      </c>
      <c r="G264" s="7">
        <v>57445</v>
      </c>
      <c r="H264" s="7">
        <v>5367</v>
      </c>
      <c r="I264" s="7">
        <v>33385</v>
      </c>
      <c r="J264" s="7">
        <v>25089</v>
      </c>
      <c r="K264" s="7">
        <v>127988</v>
      </c>
      <c r="L264" s="7">
        <v>17924</v>
      </c>
      <c r="M264" s="7">
        <v>7176</v>
      </c>
      <c r="N264" s="7">
        <v>22746</v>
      </c>
      <c r="O264" s="7">
        <v>32885</v>
      </c>
      <c r="P264" s="7">
        <v>12222</v>
      </c>
      <c r="Q264" s="7">
        <v>56493</v>
      </c>
      <c r="R264" s="7">
        <v>50992</v>
      </c>
      <c r="S264" s="7">
        <v>33281</v>
      </c>
      <c r="T264" s="32">
        <v>23426</v>
      </c>
      <c r="U264" s="7">
        <v>4784</v>
      </c>
      <c r="V264" s="7">
        <v>72020</v>
      </c>
      <c r="W264" s="7">
        <v>28938</v>
      </c>
      <c r="X264" s="7">
        <v>78806</v>
      </c>
      <c r="Y264" s="7">
        <v>33488</v>
      </c>
      <c r="Z264" s="7">
        <v>34651</v>
      </c>
      <c r="AA264" s="7">
        <v>61809</v>
      </c>
      <c r="AB264" s="7">
        <v>34586</v>
      </c>
      <c r="AC264" s="7">
        <v>37515</v>
      </c>
      <c r="AE264" s="8">
        <f t="shared" si="40"/>
        <v>127988</v>
      </c>
      <c r="AF264" s="8">
        <f t="shared" si="41"/>
        <v>4696</v>
      </c>
      <c r="AG264" s="19">
        <f t="shared" si="38"/>
        <v>3756.8</v>
      </c>
      <c r="AH264" s="19">
        <f t="shared" si="39"/>
        <v>3522</v>
      </c>
      <c r="AM264">
        <f t="shared" ref="AM264:AM327" si="42">AK264-AL264</f>
        <v>0</v>
      </c>
      <c r="AP264">
        <f t="shared" ref="AP264:AP327" si="43">IF(AK264&gt;0,T264,0)</f>
        <v>0</v>
      </c>
      <c r="AQ264">
        <f t="shared" ref="AQ264:AQ327" si="44">AP264-AO264</f>
        <v>0</v>
      </c>
      <c r="AR264" s="33" t="str">
        <f t="shared" ref="AR264:AR327" si="45">IF(AO264&gt;0,((AQ264*100%)/AP264)," ")</f>
        <v xml:space="preserve"> </v>
      </c>
      <c r="AS264">
        <f t="shared" ref="AS264:AS327" si="46">AK264*AO264</f>
        <v>0</v>
      </c>
      <c r="AT264" s="33" t="str">
        <f t="shared" ref="AT264:AT327" si="47">IF(AO264=0," ",ROUND(100%-(AO264/AF264),2))</f>
        <v xml:space="preserve"> </v>
      </c>
      <c r="AU264" s="33" t="str" cm="1">
        <f t="array" ref="AU264">_xlfn.IFS(AO264=0," ",AT264=20%,20%,AT264=25%,25%,AT264&lt;20%,"MV",AT264=21%,"MV",AT264=22%,"MV",AT264=23%,"MV",AT264=24%,MV)</f>
        <v xml:space="preserve"> </v>
      </c>
    </row>
    <row r="265" spans="1:47">
      <c r="A265" s="3">
        <v>236</v>
      </c>
      <c r="B265" s="1" t="s">
        <v>243</v>
      </c>
      <c r="C265" s="2" t="s">
        <v>367</v>
      </c>
      <c r="D265" s="7">
        <v>4696</v>
      </c>
      <c r="E265" s="7">
        <v>185426</v>
      </c>
      <c r="F265" s="7">
        <v>124607</v>
      </c>
      <c r="G265" s="7">
        <v>574451</v>
      </c>
      <c r="H265" s="7">
        <v>5367</v>
      </c>
      <c r="I265" s="7">
        <v>184861</v>
      </c>
      <c r="J265" s="7">
        <v>139775</v>
      </c>
      <c r="K265" s="7">
        <v>441317</v>
      </c>
      <c r="L265" s="7">
        <v>160703</v>
      </c>
      <c r="M265" s="7">
        <v>6386</v>
      </c>
      <c r="N265" s="7">
        <v>138946</v>
      </c>
      <c r="O265" s="7">
        <v>182100</v>
      </c>
      <c r="P265" s="7">
        <v>293328</v>
      </c>
      <c r="Q265" s="7">
        <v>185920</v>
      </c>
      <c r="R265" s="7">
        <v>203969</v>
      </c>
      <c r="S265" s="7">
        <v>199685</v>
      </c>
      <c r="T265" s="32">
        <v>119740</v>
      </c>
      <c r="U265" s="7">
        <v>114840</v>
      </c>
      <c r="V265" s="7">
        <v>432122</v>
      </c>
      <c r="W265" s="7">
        <v>289883</v>
      </c>
      <c r="X265" s="7">
        <v>157612</v>
      </c>
      <c r="Y265" s="7">
        <v>171424</v>
      </c>
      <c r="Z265" s="7">
        <v>191842</v>
      </c>
      <c r="AA265" s="7">
        <v>222512</v>
      </c>
      <c r="AB265" s="7">
        <v>191510</v>
      </c>
      <c r="AC265" s="7">
        <v>195891</v>
      </c>
      <c r="AE265" s="8">
        <f t="shared" si="40"/>
        <v>574451</v>
      </c>
      <c r="AF265" s="8">
        <f t="shared" si="41"/>
        <v>4696</v>
      </c>
      <c r="AG265" s="19">
        <f t="shared" si="38"/>
        <v>3756.8</v>
      </c>
      <c r="AH265" s="19">
        <f t="shared" si="39"/>
        <v>3522</v>
      </c>
      <c r="AM265">
        <f t="shared" si="42"/>
        <v>0</v>
      </c>
      <c r="AP265">
        <f t="shared" si="43"/>
        <v>0</v>
      </c>
      <c r="AQ265">
        <f t="shared" si="44"/>
        <v>0</v>
      </c>
      <c r="AR265" s="33" t="str">
        <f t="shared" si="45"/>
        <v xml:space="preserve"> </v>
      </c>
      <c r="AS265">
        <f t="shared" si="46"/>
        <v>0</v>
      </c>
      <c r="AT265" s="33" t="str">
        <f t="shared" si="47"/>
        <v xml:space="preserve"> </v>
      </c>
      <c r="AU265" s="33" t="str" cm="1">
        <f t="array" ref="AU265">_xlfn.IFS(AO265=0," ",AT265=20%,20%,AT265=25%,25%,AT265&lt;20%,"MV",AT265=21%,"MV",AT265=22%,"MV",AT265=23%,"MV",AT265=24%,MV)</f>
        <v xml:space="preserve"> </v>
      </c>
    </row>
    <row r="266" spans="1:47">
      <c r="A266" s="3">
        <v>237</v>
      </c>
      <c r="B266" s="1" t="s">
        <v>244</v>
      </c>
      <c r="C266" s="2" t="s">
        <v>367</v>
      </c>
      <c r="D266" s="7">
        <v>550</v>
      </c>
      <c r="E266" s="7">
        <v>34858</v>
      </c>
      <c r="F266" s="7">
        <v>16265</v>
      </c>
      <c r="G266" s="7">
        <v>46223</v>
      </c>
      <c r="H266" s="7">
        <v>628</v>
      </c>
      <c r="I266" s="7">
        <v>36656</v>
      </c>
      <c r="J266" s="7">
        <v>32882</v>
      </c>
      <c r="K266" s="7">
        <v>175298</v>
      </c>
      <c r="L266" s="7">
        <v>15329</v>
      </c>
      <c r="M266" s="7">
        <v>4005</v>
      </c>
      <c r="N266" s="7">
        <v>27690</v>
      </c>
      <c r="O266" s="7">
        <v>36108</v>
      </c>
      <c r="P266" s="7">
        <v>131670</v>
      </c>
      <c r="Q266" s="7">
        <v>26825</v>
      </c>
      <c r="R266" s="7">
        <v>16862</v>
      </c>
      <c r="S266" s="7">
        <v>27582</v>
      </c>
      <c r="T266" s="32">
        <v>23743</v>
      </c>
      <c r="U266" s="7">
        <v>35849</v>
      </c>
      <c r="V266" s="7">
        <v>41373</v>
      </c>
      <c r="W266" s="7">
        <v>13859</v>
      </c>
      <c r="X266" s="7">
        <v>37085</v>
      </c>
      <c r="Y266" s="7">
        <v>19536</v>
      </c>
      <c r="Z266" s="7">
        <v>37888</v>
      </c>
      <c r="AA266" s="7">
        <v>67990</v>
      </c>
      <c r="AB266" s="7">
        <v>37974</v>
      </c>
      <c r="AC266" s="7">
        <v>39371</v>
      </c>
      <c r="AE266" s="8">
        <f t="shared" si="40"/>
        <v>175298</v>
      </c>
      <c r="AF266" s="8">
        <f t="shared" si="41"/>
        <v>550</v>
      </c>
      <c r="AG266" s="19">
        <f t="shared" si="38"/>
        <v>440</v>
      </c>
      <c r="AH266" s="19">
        <f t="shared" si="39"/>
        <v>412.5</v>
      </c>
      <c r="AM266">
        <f t="shared" si="42"/>
        <v>0</v>
      </c>
      <c r="AP266">
        <f t="shared" si="43"/>
        <v>0</v>
      </c>
      <c r="AQ266">
        <f t="shared" si="44"/>
        <v>0</v>
      </c>
      <c r="AR266" s="33" t="str">
        <f t="shared" si="45"/>
        <v xml:space="preserve"> </v>
      </c>
      <c r="AS266">
        <f t="shared" si="46"/>
        <v>0</v>
      </c>
      <c r="AT266" s="33" t="str">
        <f t="shared" si="47"/>
        <v xml:space="preserve"> </v>
      </c>
      <c r="AU266" s="33" t="str" cm="1">
        <f t="array" ref="AU266">_xlfn.IFS(AO266=0," ",AT266=20%,20%,AT266=25%,25%,AT266&lt;20%,"MV",AT266=21%,"MV",AT266=22%,"MV",AT266=23%,"MV",AT266=24%,MV)</f>
        <v xml:space="preserve"> </v>
      </c>
    </row>
    <row r="267" spans="1:47">
      <c r="A267" s="3">
        <v>238</v>
      </c>
      <c r="B267" s="1" t="s">
        <v>245</v>
      </c>
      <c r="C267" s="2" t="s">
        <v>367</v>
      </c>
      <c r="D267" s="7">
        <v>619</v>
      </c>
      <c r="E267" s="7">
        <v>19158</v>
      </c>
      <c r="F267" s="7">
        <v>12095</v>
      </c>
      <c r="G267" s="7">
        <v>15554</v>
      </c>
      <c r="H267" s="7">
        <v>707</v>
      </c>
      <c r="I267" s="7">
        <v>25935</v>
      </c>
      <c r="J267" s="7">
        <v>24786</v>
      </c>
      <c r="K267" s="7">
        <v>84185</v>
      </c>
      <c r="L267" s="7">
        <v>16071</v>
      </c>
      <c r="M267" s="7">
        <v>13017</v>
      </c>
      <c r="N267" s="7">
        <v>21510</v>
      </c>
      <c r="O267" s="7">
        <v>25546</v>
      </c>
      <c r="P267" s="7">
        <v>31545</v>
      </c>
      <c r="Q267" s="7">
        <v>32264</v>
      </c>
      <c r="R267" s="7">
        <v>17677</v>
      </c>
      <c r="S267" s="7">
        <v>27582</v>
      </c>
      <c r="T267" s="32">
        <v>16799</v>
      </c>
      <c r="U267" s="7">
        <v>24600</v>
      </c>
      <c r="V267" s="7">
        <v>45121</v>
      </c>
      <c r="W267" s="7">
        <v>10697</v>
      </c>
      <c r="X267" s="7">
        <v>22252</v>
      </c>
      <c r="Y267" s="7">
        <v>25257</v>
      </c>
      <c r="Z267" s="7">
        <v>26887</v>
      </c>
      <c r="AA267" s="7">
        <v>74171</v>
      </c>
      <c r="AB267" s="7">
        <v>26868</v>
      </c>
      <c r="AC267" s="7">
        <v>24014</v>
      </c>
      <c r="AE267" s="8">
        <f t="shared" si="40"/>
        <v>84185</v>
      </c>
      <c r="AF267" s="8">
        <f t="shared" si="41"/>
        <v>619</v>
      </c>
      <c r="AG267" s="19">
        <f t="shared" si="38"/>
        <v>495.2</v>
      </c>
      <c r="AH267" s="19">
        <f t="shared" si="39"/>
        <v>464.25</v>
      </c>
      <c r="AM267">
        <f t="shared" si="42"/>
        <v>0</v>
      </c>
      <c r="AP267">
        <f t="shared" si="43"/>
        <v>0</v>
      </c>
      <c r="AQ267">
        <f t="shared" si="44"/>
        <v>0</v>
      </c>
      <c r="AR267" s="33" t="str">
        <f t="shared" si="45"/>
        <v xml:space="preserve"> </v>
      </c>
      <c r="AS267">
        <f t="shared" si="46"/>
        <v>0</v>
      </c>
      <c r="AT267" s="33" t="str">
        <f t="shared" si="47"/>
        <v xml:space="preserve"> </v>
      </c>
      <c r="AU267" s="33" t="str" cm="1">
        <f t="array" ref="AU267">_xlfn.IFS(AO267=0," ",AT267=20%,20%,AT267=25%,25%,AT267&lt;20%,"MV",AT267=21%,"MV",AT267=22%,"MV",AT267=23%,"MV",AT267=24%,MV)</f>
        <v xml:space="preserve"> </v>
      </c>
    </row>
    <row r="268" spans="1:47">
      <c r="A268" s="3">
        <v>239</v>
      </c>
      <c r="B268" s="1" t="s">
        <v>246</v>
      </c>
      <c r="C268" s="2" t="s">
        <v>368</v>
      </c>
      <c r="D268" s="7">
        <v>825</v>
      </c>
      <c r="E268" s="7">
        <v>3737</v>
      </c>
      <c r="F268" s="7">
        <v>1008</v>
      </c>
      <c r="G268" s="7">
        <v>1565</v>
      </c>
      <c r="H268" s="7">
        <v>942</v>
      </c>
      <c r="I268" s="7">
        <v>3891</v>
      </c>
      <c r="J268" s="7">
        <v>4326</v>
      </c>
      <c r="K268" s="7">
        <v>32553</v>
      </c>
      <c r="L268" s="7">
        <v>17105</v>
      </c>
      <c r="M268" s="7">
        <v>1982</v>
      </c>
      <c r="N268" s="7">
        <v>2720</v>
      </c>
      <c r="O268" s="7">
        <v>3834</v>
      </c>
      <c r="P268" s="7">
        <v>1545</v>
      </c>
      <c r="Q268" s="7">
        <v>15205</v>
      </c>
      <c r="R268" s="7">
        <v>4703</v>
      </c>
      <c r="S268" s="7">
        <v>5200</v>
      </c>
      <c r="T268" s="32">
        <v>2731</v>
      </c>
      <c r="U268" s="7">
        <v>2318</v>
      </c>
      <c r="V268" s="7">
        <v>5684</v>
      </c>
      <c r="W268" s="7">
        <v>2448</v>
      </c>
      <c r="X268" s="7">
        <v>15761</v>
      </c>
      <c r="Y268" s="7">
        <v>5103</v>
      </c>
      <c r="Z268" s="7">
        <v>4017</v>
      </c>
      <c r="AA268" s="7">
        <v>7417</v>
      </c>
      <c r="AB268" s="7">
        <v>4032</v>
      </c>
      <c r="AC268" s="7">
        <v>9108</v>
      </c>
      <c r="AE268" s="8">
        <f t="shared" si="40"/>
        <v>32553</v>
      </c>
      <c r="AF268" s="8">
        <f t="shared" si="41"/>
        <v>825</v>
      </c>
      <c r="AG268" s="19">
        <f t="shared" si="38"/>
        <v>660</v>
      </c>
      <c r="AH268" s="19">
        <f t="shared" si="39"/>
        <v>618.75</v>
      </c>
      <c r="AK268">
        <v>6</v>
      </c>
      <c r="AL268" s="24">
        <v>6</v>
      </c>
      <c r="AM268">
        <f t="shared" si="42"/>
        <v>0</v>
      </c>
      <c r="AO268" s="28">
        <v>660</v>
      </c>
      <c r="AP268">
        <f t="shared" si="43"/>
        <v>2731</v>
      </c>
      <c r="AQ268">
        <f t="shared" si="44"/>
        <v>2071</v>
      </c>
      <c r="AR268" s="33">
        <f t="shared" si="45"/>
        <v>0.75833028194800445</v>
      </c>
      <c r="AS268">
        <f t="shared" si="46"/>
        <v>3960</v>
      </c>
      <c r="AT268" s="33">
        <f t="shared" si="47"/>
        <v>0.2</v>
      </c>
      <c r="AU268" s="33" cm="1">
        <f t="array" ref="AU268">_xlfn.IFS(AO268=0," ",AT268=20%,20%,AT268=25%,25%,AT268&lt;20%,"MV",AT268=21%,"MV",AT268=22%,"MV",AT268=23%,"MV",AT268=24%,MV)</f>
        <v>0.2</v>
      </c>
    </row>
    <row r="269" spans="1:47">
      <c r="A269" s="3">
        <v>240</v>
      </c>
      <c r="B269" s="1" t="s">
        <v>246</v>
      </c>
      <c r="C269" s="2" t="s">
        <v>367</v>
      </c>
      <c r="D269" s="7">
        <v>825</v>
      </c>
      <c r="E269" s="7">
        <v>22418</v>
      </c>
      <c r="F269" s="7">
        <v>12095</v>
      </c>
      <c r="G269" s="7">
        <v>15652</v>
      </c>
      <c r="H269" s="7">
        <v>942</v>
      </c>
      <c r="I269" s="7">
        <v>25310</v>
      </c>
      <c r="J269" s="7">
        <v>23116</v>
      </c>
      <c r="K269" s="7">
        <v>112247</v>
      </c>
      <c r="L269" s="7">
        <v>17105</v>
      </c>
      <c r="M269" s="7">
        <v>3533</v>
      </c>
      <c r="N269" s="7">
        <v>19037</v>
      </c>
      <c r="O269" s="7">
        <v>24931</v>
      </c>
      <c r="P269" s="7">
        <v>22258</v>
      </c>
      <c r="Q269" s="7">
        <v>40670</v>
      </c>
      <c r="R269" s="7">
        <v>18816</v>
      </c>
      <c r="S269" s="7">
        <v>31073</v>
      </c>
      <c r="T269" s="32">
        <v>16394</v>
      </c>
      <c r="U269" s="7">
        <v>55628</v>
      </c>
      <c r="V269" s="7">
        <v>34099</v>
      </c>
      <c r="W269" s="7">
        <v>25589</v>
      </c>
      <c r="X269" s="7">
        <v>31523</v>
      </c>
      <c r="Y269" s="7">
        <v>27901</v>
      </c>
      <c r="Z269" s="7">
        <v>26306</v>
      </c>
      <c r="AA269" s="7">
        <v>40794</v>
      </c>
      <c r="AB269" s="7">
        <v>40779</v>
      </c>
      <c r="AC269" s="7">
        <v>20381</v>
      </c>
      <c r="AE269" s="8">
        <f t="shared" si="40"/>
        <v>112247</v>
      </c>
      <c r="AF269" s="8">
        <f t="shared" si="41"/>
        <v>825</v>
      </c>
      <c r="AG269" s="19">
        <f t="shared" si="38"/>
        <v>660</v>
      </c>
      <c r="AH269" s="19">
        <f t="shared" si="39"/>
        <v>618.75</v>
      </c>
      <c r="AM269">
        <f t="shared" si="42"/>
        <v>0</v>
      </c>
      <c r="AP269">
        <f t="shared" si="43"/>
        <v>0</v>
      </c>
      <c r="AQ269">
        <f t="shared" si="44"/>
        <v>0</v>
      </c>
      <c r="AR269" s="33" t="str">
        <f t="shared" si="45"/>
        <v xml:space="preserve"> </v>
      </c>
      <c r="AS269">
        <f t="shared" si="46"/>
        <v>0</v>
      </c>
      <c r="AT269" s="33" t="str">
        <f t="shared" si="47"/>
        <v xml:space="preserve"> </v>
      </c>
      <c r="AU269" s="33" t="str" cm="1">
        <f t="array" ref="AU269">_xlfn.IFS(AO269=0," ",AT269=20%,20%,AT269=25%,25%,AT269&lt;20%,"MV",AT269=21%,"MV",AT269=22%,"MV",AT269=23%,"MV",AT269=24%,MV)</f>
        <v xml:space="preserve"> </v>
      </c>
    </row>
    <row r="270" spans="1:47">
      <c r="A270" s="3">
        <v>241</v>
      </c>
      <c r="B270" s="1" t="s">
        <v>247</v>
      </c>
      <c r="C270" s="2" t="s">
        <v>367</v>
      </c>
      <c r="D270" s="7">
        <v>15204</v>
      </c>
      <c r="E270" s="7">
        <v>20088</v>
      </c>
      <c r="F270" s="7">
        <v>16614</v>
      </c>
      <c r="G270" s="7">
        <v>25836</v>
      </c>
      <c r="H270" s="7">
        <v>15386</v>
      </c>
      <c r="I270" s="7">
        <v>21404</v>
      </c>
      <c r="J270" s="7">
        <v>17009</v>
      </c>
      <c r="K270" s="7">
        <v>15329</v>
      </c>
      <c r="L270" s="7">
        <v>11991</v>
      </c>
      <c r="M270" s="7">
        <v>7555</v>
      </c>
      <c r="N270" s="7">
        <v>18790</v>
      </c>
      <c r="O270" s="7">
        <v>21084</v>
      </c>
      <c r="P270" s="7">
        <v>19605</v>
      </c>
      <c r="Q270" s="7">
        <v>28432</v>
      </c>
      <c r="R270" s="7">
        <v>20768</v>
      </c>
      <c r="S270" s="7">
        <v>18389</v>
      </c>
      <c r="T270" s="32">
        <v>13864</v>
      </c>
      <c r="U270" s="7">
        <v>14834</v>
      </c>
      <c r="V270" s="7">
        <v>22801</v>
      </c>
      <c r="W270" s="7">
        <v>13307</v>
      </c>
      <c r="X270" s="7">
        <v>15205</v>
      </c>
      <c r="Y270" s="7">
        <v>13396</v>
      </c>
      <c r="Z270" s="7">
        <v>22177</v>
      </c>
      <c r="AA270" s="7">
        <v>18543</v>
      </c>
      <c r="AB270" s="7">
        <v>22174</v>
      </c>
      <c r="AC270" s="7">
        <v>20115</v>
      </c>
      <c r="AE270" s="8">
        <f t="shared" si="40"/>
        <v>28432</v>
      </c>
      <c r="AF270" s="8">
        <f t="shared" si="41"/>
        <v>7555</v>
      </c>
      <c r="AG270" s="19">
        <f t="shared" si="38"/>
        <v>6044</v>
      </c>
      <c r="AH270" s="19">
        <f t="shared" si="39"/>
        <v>5666.25</v>
      </c>
      <c r="AM270">
        <f t="shared" si="42"/>
        <v>0</v>
      </c>
      <c r="AP270">
        <f t="shared" si="43"/>
        <v>0</v>
      </c>
      <c r="AQ270">
        <f t="shared" si="44"/>
        <v>0</v>
      </c>
      <c r="AR270" s="33" t="str">
        <f t="shared" si="45"/>
        <v xml:space="preserve"> </v>
      </c>
      <c r="AS270">
        <f t="shared" si="46"/>
        <v>0</v>
      </c>
      <c r="AT270" s="33" t="str">
        <f t="shared" si="47"/>
        <v xml:space="preserve"> </v>
      </c>
      <c r="AU270" s="33" t="str" cm="1">
        <f t="array" ref="AU270">_xlfn.IFS(AO270=0," ",AT270=20%,20%,AT270=25%,25%,AT270&lt;20%,"MV",AT270=21%,"MV",AT270=22%,"MV",AT270=23%,"MV",AT270=24%,MV)</f>
        <v xml:space="preserve"> </v>
      </c>
    </row>
    <row r="271" spans="1:47">
      <c r="A271" s="3">
        <v>242</v>
      </c>
      <c r="B271" s="1" t="s">
        <v>248</v>
      </c>
      <c r="C271" s="2" t="s">
        <v>367</v>
      </c>
      <c r="D271" s="7">
        <v>427</v>
      </c>
      <c r="E271" s="7">
        <v>21633</v>
      </c>
      <c r="F271" s="7">
        <v>14621</v>
      </c>
      <c r="G271" s="7">
        <v>19037</v>
      </c>
      <c r="H271" s="7">
        <v>488</v>
      </c>
      <c r="I271" s="7">
        <v>25233</v>
      </c>
      <c r="J271" s="7">
        <v>19532</v>
      </c>
      <c r="K271" s="7">
        <v>24320</v>
      </c>
      <c r="L271" s="7">
        <v>7417</v>
      </c>
      <c r="M271" s="7">
        <v>7152</v>
      </c>
      <c r="N271" s="7">
        <v>17801</v>
      </c>
      <c r="O271" s="7">
        <v>24855</v>
      </c>
      <c r="P271" s="7">
        <v>23168</v>
      </c>
      <c r="Q271" s="7">
        <v>28061</v>
      </c>
      <c r="R271" s="7">
        <v>11966</v>
      </c>
      <c r="S271" s="7">
        <v>22986</v>
      </c>
      <c r="T271" s="32">
        <v>16344</v>
      </c>
      <c r="U271" s="7">
        <v>43143</v>
      </c>
      <c r="V271" s="7">
        <v>13239</v>
      </c>
      <c r="W271" s="7">
        <v>15218</v>
      </c>
      <c r="X271" s="7">
        <v>14834</v>
      </c>
      <c r="Y271" s="7">
        <v>17797</v>
      </c>
      <c r="Z271" s="7">
        <v>26157</v>
      </c>
      <c r="AA271" s="7">
        <v>14216</v>
      </c>
      <c r="AB271" s="7">
        <v>26140</v>
      </c>
      <c r="AC271" s="7">
        <v>20011</v>
      </c>
      <c r="AE271" s="8">
        <f t="shared" si="40"/>
        <v>43143</v>
      </c>
      <c r="AF271" s="8">
        <f t="shared" si="41"/>
        <v>427</v>
      </c>
      <c r="AG271" s="19">
        <f t="shared" si="38"/>
        <v>341.6</v>
      </c>
      <c r="AH271" s="19">
        <f t="shared" si="39"/>
        <v>320.25</v>
      </c>
      <c r="AM271">
        <f t="shared" si="42"/>
        <v>0</v>
      </c>
      <c r="AP271">
        <f t="shared" si="43"/>
        <v>0</v>
      </c>
      <c r="AQ271">
        <f t="shared" si="44"/>
        <v>0</v>
      </c>
      <c r="AR271" s="33" t="str">
        <f t="shared" si="45"/>
        <v xml:space="preserve"> </v>
      </c>
      <c r="AS271">
        <f t="shared" si="46"/>
        <v>0</v>
      </c>
      <c r="AT271" s="33" t="str">
        <f t="shared" si="47"/>
        <v xml:space="preserve"> </v>
      </c>
      <c r="AU271" s="33" t="str" cm="1">
        <f t="array" ref="AU271">_xlfn.IFS(AO271=0," ",AT271=20%,20%,AT271=25%,25%,AT271&lt;20%,"MV",AT271=21%,"MV",AT271=22%,"MV",AT271=23%,"MV",AT271=24%,MV)</f>
        <v xml:space="preserve"> </v>
      </c>
    </row>
    <row r="272" spans="1:47">
      <c r="A272" s="3">
        <v>243</v>
      </c>
      <c r="B272" s="1" t="s">
        <v>249</v>
      </c>
      <c r="C272" s="2" t="s">
        <v>367</v>
      </c>
      <c r="D272" s="7">
        <v>109</v>
      </c>
      <c r="E272" s="7">
        <v>3245</v>
      </c>
      <c r="F272" s="7">
        <v>3489</v>
      </c>
      <c r="G272" s="7">
        <v>6799</v>
      </c>
      <c r="H272" s="7">
        <v>125</v>
      </c>
      <c r="I272" s="7">
        <v>7394</v>
      </c>
      <c r="J272" s="7">
        <v>5995</v>
      </c>
      <c r="K272" s="7">
        <v>31554</v>
      </c>
      <c r="L272" s="7">
        <v>3709</v>
      </c>
      <c r="M272" s="7">
        <v>2945</v>
      </c>
      <c r="N272" s="7">
        <v>5810</v>
      </c>
      <c r="O272" s="7">
        <v>7284</v>
      </c>
      <c r="P272" s="7">
        <v>10536</v>
      </c>
      <c r="Q272" s="7">
        <v>8406</v>
      </c>
      <c r="R272" s="7">
        <v>4079</v>
      </c>
      <c r="S272" s="7">
        <v>5885</v>
      </c>
      <c r="T272" s="32">
        <v>4790</v>
      </c>
      <c r="U272" s="7">
        <v>10384</v>
      </c>
      <c r="V272" s="7">
        <v>13424</v>
      </c>
      <c r="W272" s="7">
        <v>4229</v>
      </c>
      <c r="X272" s="7">
        <v>6304</v>
      </c>
      <c r="Y272" s="7">
        <v>4559</v>
      </c>
      <c r="Z272" s="7">
        <v>7652</v>
      </c>
      <c r="AA272" s="7">
        <v>4326</v>
      </c>
      <c r="AB272" s="7">
        <v>7661</v>
      </c>
      <c r="AC272" s="7">
        <v>8727</v>
      </c>
      <c r="AE272" s="8">
        <f t="shared" si="40"/>
        <v>31554</v>
      </c>
      <c r="AF272" s="8">
        <f t="shared" si="41"/>
        <v>109</v>
      </c>
      <c r="AG272" s="19">
        <f t="shared" si="38"/>
        <v>87.2</v>
      </c>
      <c r="AH272" s="19">
        <f t="shared" si="39"/>
        <v>81.75</v>
      </c>
      <c r="AM272">
        <f t="shared" si="42"/>
        <v>0</v>
      </c>
      <c r="AP272">
        <f t="shared" si="43"/>
        <v>0</v>
      </c>
      <c r="AQ272">
        <f t="shared" si="44"/>
        <v>0</v>
      </c>
      <c r="AR272" s="33" t="str">
        <f t="shared" si="45"/>
        <v xml:space="preserve"> </v>
      </c>
      <c r="AS272">
        <f t="shared" si="46"/>
        <v>0</v>
      </c>
      <c r="AT272" s="33" t="str">
        <f t="shared" si="47"/>
        <v xml:space="preserve"> </v>
      </c>
      <c r="AU272" s="33" t="str" cm="1">
        <f t="array" ref="AU272">_xlfn.IFS(AO272=0," ",AT272=20%,20%,AT272=25%,25%,AT272&lt;20%,"MV",AT272=21%,"MV",AT272=22%,"MV",AT272=23%,"MV",AT272=24%,MV)</f>
        <v xml:space="preserve"> </v>
      </c>
    </row>
    <row r="273" spans="1:47">
      <c r="A273" s="3">
        <v>244</v>
      </c>
      <c r="B273" s="1" t="s">
        <v>250</v>
      </c>
      <c r="C273" s="2" t="s">
        <v>367</v>
      </c>
      <c r="D273" s="7">
        <v>8195</v>
      </c>
      <c r="E273" s="7">
        <v>22329</v>
      </c>
      <c r="F273" s="7">
        <v>17944</v>
      </c>
      <c r="G273" s="7">
        <v>13411</v>
      </c>
      <c r="H273" s="7">
        <v>8099</v>
      </c>
      <c r="I273" s="7">
        <v>24298</v>
      </c>
      <c r="J273" s="7">
        <v>33624</v>
      </c>
      <c r="K273" s="7">
        <v>26191</v>
      </c>
      <c r="L273" s="7">
        <v>48211</v>
      </c>
      <c r="M273" s="7">
        <v>6428</v>
      </c>
      <c r="N273" s="7">
        <v>17554</v>
      </c>
      <c r="O273" s="7">
        <v>23935</v>
      </c>
      <c r="P273" s="7">
        <v>36031</v>
      </c>
      <c r="Q273" s="7">
        <v>108289</v>
      </c>
      <c r="R273" s="7">
        <v>53031</v>
      </c>
      <c r="S273" s="7">
        <v>64359</v>
      </c>
      <c r="T273" s="32">
        <v>15740</v>
      </c>
      <c r="U273" s="7">
        <v>24724</v>
      </c>
      <c r="V273" s="7">
        <v>8688</v>
      </c>
      <c r="W273" s="7">
        <v>24698</v>
      </c>
      <c r="X273" s="7">
        <v>20397</v>
      </c>
      <c r="Y273" s="7">
        <v>13433</v>
      </c>
      <c r="Z273" s="7">
        <v>25119</v>
      </c>
      <c r="AA273" s="7">
        <v>61809</v>
      </c>
      <c r="AB273" s="7">
        <v>25173</v>
      </c>
      <c r="AC273" s="7">
        <v>30294</v>
      </c>
      <c r="AE273" s="8">
        <f t="shared" si="40"/>
        <v>108289</v>
      </c>
      <c r="AF273" s="8">
        <f t="shared" si="41"/>
        <v>6428</v>
      </c>
      <c r="AG273" s="19">
        <f t="shared" si="38"/>
        <v>5142.3999999999996</v>
      </c>
      <c r="AH273" s="19">
        <f t="shared" si="39"/>
        <v>4821</v>
      </c>
      <c r="AM273">
        <f t="shared" si="42"/>
        <v>0</v>
      </c>
      <c r="AP273">
        <f t="shared" si="43"/>
        <v>0</v>
      </c>
      <c r="AQ273">
        <f t="shared" si="44"/>
        <v>0</v>
      </c>
      <c r="AR273" s="33" t="str">
        <f t="shared" si="45"/>
        <v xml:space="preserve"> </v>
      </c>
      <c r="AS273">
        <f t="shared" si="46"/>
        <v>0</v>
      </c>
      <c r="AT273" s="33" t="str">
        <f t="shared" si="47"/>
        <v xml:space="preserve"> </v>
      </c>
      <c r="AU273" s="33" t="str" cm="1">
        <f t="array" ref="AU273">_xlfn.IFS(AO273=0," ",AT273=20%,20%,AT273=25%,25%,AT273&lt;20%,"MV",AT273=21%,"MV",AT273=22%,"MV",AT273=23%,"MV",AT273=24%,MV)</f>
        <v xml:space="preserve"> </v>
      </c>
    </row>
    <row r="274" spans="1:47">
      <c r="A274" s="3">
        <v>245</v>
      </c>
      <c r="B274" s="1" t="s">
        <v>251</v>
      </c>
      <c r="C274" s="2" t="s">
        <v>367</v>
      </c>
      <c r="D274" s="7">
        <v>46914</v>
      </c>
      <c r="E274" s="7">
        <v>60456</v>
      </c>
      <c r="F274" s="7">
        <v>23797</v>
      </c>
      <c r="G274" s="7">
        <v>19559</v>
      </c>
      <c r="H274" s="7">
        <v>47476</v>
      </c>
      <c r="I274" s="7">
        <v>69466</v>
      </c>
      <c r="J274" s="7">
        <v>57482</v>
      </c>
      <c r="K274" s="7">
        <v>78884</v>
      </c>
      <c r="L274" s="7">
        <v>43266</v>
      </c>
      <c r="M274" s="7">
        <v>8415</v>
      </c>
      <c r="N274" s="7">
        <v>52167</v>
      </c>
      <c r="O274" s="7">
        <v>68427</v>
      </c>
      <c r="P274" s="7">
        <v>72138</v>
      </c>
      <c r="Q274" s="7">
        <v>190742</v>
      </c>
      <c r="R274" s="7">
        <v>47593</v>
      </c>
      <c r="S274" s="7">
        <v>82747</v>
      </c>
      <c r="T274" s="32">
        <v>44995</v>
      </c>
      <c r="U274" s="7">
        <v>57297</v>
      </c>
      <c r="V274" s="7">
        <v>102182</v>
      </c>
      <c r="W274" s="7">
        <v>40066</v>
      </c>
      <c r="X274" s="7">
        <v>55628</v>
      </c>
      <c r="Y274" s="7">
        <v>54180</v>
      </c>
      <c r="Z274" s="7">
        <v>71809</v>
      </c>
      <c r="AA274" s="7">
        <v>98894</v>
      </c>
      <c r="AB274" s="7">
        <v>71963</v>
      </c>
      <c r="AC274" s="7">
        <v>71911</v>
      </c>
      <c r="AE274" s="8">
        <f t="shared" si="40"/>
        <v>190742</v>
      </c>
      <c r="AF274" s="8">
        <f t="shared" si="41"/>
        <v>8415</v>
      </c>
      <c r="AG274" s="19">
        <f t="shared" si="38"/>
        <v>6732</v>
      </c>
      <c r="AH274" s="19">
        <f t="shared" si="39"/>
        <v>6311.25</v>
      </c>
      <c r="AM274">
        <f t="shared" si="42"/>
        <v>0</v>
      </c>
      <c r="AP274">
        <f t="shared" si="43"/>
        <v>0</v>
      </c>
      <c r="AQ274">
        <f t="shared" si="44"/>
        <v>0</v>
      </c>
      <c r="AR274" s="33" t="str">
        <f t="shared" si="45"/>
        <v xml:space="preserve"> </v>
      </c>
      <c r="AS274">
        <f t="shared" si="46"/>
        <v>0</v>
      </c>
      <c r="AT274" s="33" t="str">
        <f t="shared" si="47"/>
        <v xml:space="preserve"> </v>
      </c>
      <c r="AU274" s="33" t="str" cm="1">
        <f t="array" ref="AU274">_xlfn.IFS(AO274=0," ",AT274=20%,20%,AT274=25%,25%,AT274&lt;20%,"MV",AT274=21%,"MV",AT274=22%,"MV",AT274=23%,"MV",AT274=24%,MV)</f>
        <v xml:space="preserve"> </v>
      </c>
    </row>
    <row r="275" spans="1:47">
      <c r="A275" s="3">
        <v>246</v>
      </c>
      <c r="B275" s="1" t="s">
        <v>252</v>
      </c>
      <c r="C275" s="2" t="s">
        <v>367</v>
      </c>
      <c r="D275" s="7">
        <v>44508</v>
      </c>
      <c r="E275" s="7">
        <v>46337</v>
      </c>
      <c r="F275" s="7">
        <v>25452</v>
      </c>
      <c r="G275" s="7">
        <v>32598</v>
      </c>
      <c r="H275" s="7">
        <v>43982</v>
      </c>
      <c r="I275" s="7">
        <v>35998</v>
      </c>
      <c r="J275" s="7">
        <v>35602</v>
      </c>
      <c r="K275" s="7">
        <v>59866</v>
      </c>
      <c r="L275" s="7">
        <v>55628</v>
      </c>
      <c r="M275" s="7">
        <v>4334</v>
      </c>
      <c r="N275" s="7">
        <v>32387</v>
      </c>
      <c r="O275" s="7">
        <v>35459</v>
      </c>
      <c r="P275" s="7">
        <v>55687</v>
      </c>
      <c r="Q275" s="7">
        <v>45615</v>
      </c>
      <c r="R275" s="7">
        <v>61190</v>
      </c>
      <c r="S275" s="7">
        <v>45971</v>
      </c>
      <c r="T275" s="32">
        <v>23317</v>
      </c>
      <c r="U275" s="7">
        <v>52290</v>
      </c>
      <c r="V275" s="7">
        <v>77589</v>
      </c>
      <c r="W275" s="7">
        <v>42675</v>
      </c>
      <c r="X275" s="7">
        <v>48211</v>
      </c>
      <c r="Y275" s="7">
        <v>48149</v>
      </c>
      <c r="Z275" s="7">
        <v>37148</v>
      </c>
      <c r="AA275" s="7">
        <v>21015</v>
      </c>
      <c r="AB275" s="7">
        <v>62368</v>
      </c>
      <c r="AC275" s="7">
        <v>63503</v>
      </c>
      <c r="AE275" s="8">
        <f t="shared" si="40"/>
        <v>77589</v>
      </c>
      <c r="AF275" s="8">
        <f t="shared" si="41"/>
        <v>4334</v>
      </c>
      <c r="AG275" s="19">
        <f t="shared" si="38"/>
        <v>3467.2</v>
      </c>
      <c r="AH275" s="19">
        <f t="shared" si="39"/>
        <v>3250.5</v>
      </c>
      <c r="AM275">
        <f t="shared" si="42"/>
        <v>0</v>
      </c>
      <c r="AP275">
        <f t="shared" si="43"/>
        <v>0</v>
      </c>
      <c r="AQ275">
        <f t="shared" si="44"/>
        <v>0</v>
      </c>
      <c r="AR275" s="33" t="str">
        <f t="shared" si="45"/>
        <v xml:space="preserve"> </v>
      </c>
      <c r="AS275">
        <f t="shared" si="46"/>
        <v>0</v>
      </c>
      <c r="AT275" s="33" t="str">
        <f t="shared" si="47"/>
        <v xml:space="preserve"> </v>
      </c>
      <c r="AU275" s="33" t="str" cm="1">
        <f t="array" ref="AU275">_xlfn.IFS(AO275=0," ",AT275=20%,20%,AT275=25%,25%,AT275&lt;20%,"MV",AT275=21%,"MV",AT275=22%,"MV",AT275=23%,"MV",AT275=24%,MV)</f>
        <v xml:space="preserve"> </v>
      </c>
    </row>
    <row r="276" spans="1:47">
      <c r="A276" s="3">
        <v>247</v>
      </c>
      <c r="B276" s="1" t="s">
        <v>253</v>
      </c>
      <c r="C276" s="2" t="s">
        <v>367</v>
      </c>
      <c r="D276" s="7">
        <v>51605</v>
      </c>
      <c r="E276" s="7">
        <v>58947</v>
      </c>
      <c r="F276" s="7">
        <v>33810</v>
      </c>
      <c r="G276" s="7">
        <v>49176</v>
      </c>
      <c r="H276" s="7">
        <v>52223</v>
      </c>
      <c r="I276" s="7">
        <v>85470</v>
      </c>
      <c r="J276" s="7">
        <v>59337</v>
      </c>
      <c r="K276" s="7">
        <v>91155</v>
      </c>
      <c r="L276" s="7">
        <v>67990</v>
      </c>
      <c r="M276" s="7">
        <v>8415</v>
      </c>
      <c r="N276" s="7">
        <v>52167</v>
      </c>
      <c r="O276" s="7">
        <v>84193</v>
      </c>
      <c r="P276" s="7">
        <v>59208</v>
      </c>
      <c r="Q276" s="7">
        <v>69226</v>
      </c>
      <c r="R276" s="7">
        <v>74789</v>
      </c>
      <c r="S276" s="7">
        <v>96116</v>
      </c>
      <c r="T276" s="32">
        <v>55361</v>
      </c>
      <c r="U276" s="7">
        <v>57297</v>
      </c>
      <c r="V276" s="7">
        <v>87561</v>
      </c>
      <c r="W276" s="7">
        <v>45434</v>
      </c>
      <c r="X276" s="7">
        <v>59337</v>
      </c>
      <c r="Y276" s="7">
        <v>54191</v>
      </c>
      <c r="Z276" s="7">
        <v>88733</v>
      </c>
      <c r="AA276" s="7">
        <v>44502</v>
      </c>
      <c r="AB276" s="7">
        <v>88543</v>
      </c>
      <c r="AC276" s="7">
        <v>66281</v>
      </c>
      <c r="AE276" s="8">
        <f t="shared" si="40"/>
        <v>96116</v>
      </c>
      <c r="AF276" s="8">
        <f t="shared" si="41"/>
        <v>8415</v>
      </c>
      <c r="AG276" s="19">
        <f t="shared" si="38"/>
        <v>6732</v>
      </c>
      <c r="AH276" s="19">
        <f t="shared" si="39"/>
        <v>6311.25</v>
      </c>
      <c r="AM276">
        <f t="shared" si="42"/>
        <v>0</v>
      </c>
      <c r="AP276">
        <f t="shared" si="43"/>
        <v>0</v>
      </c>
      <c r="AQ276">
        <f t="shared" si="44"/>
        <v>0</v>
      </c>
      <c r="AR276" s="33" t="str">
        <f t="shared" si="45"/>
        <v xml:space="preserve"> </v>
      </c>
      <c r="AS276">
        <f t="shared" si="46"/>
        <v>0</v>
      </c>
      <c r="AT276" s="33" t="str">
        <f t="shared" si="47"/>
        <v xml:space="preserve"> </v>
      </c>
      <c r="AU276" s="33" t="str" cm="1">
        <f t="array" ref="AU276">_xlfn.IFS(AO276=0," ",AT276=20%,20%,AT276=25%,25%,AT276&lt;20%,"MV",AT276=21%,"MV",AT276=22%,"MV",AT276=23%,"MV",AT276=24%,MV)</f>
        <v xml:space="preserve"> </v>
      </c>
    </row>
    <row r="277" spans="1:47">
      <c r="A277" s="3">
        <v>248</v>
      </c>
      <c r="B277" s="1" t="s">
        <v>254</v>
      </c>
      <c r="C277" s="2" t="s">
        <v>368</v>
      </c>
      <c r="D277" s="7">
        <v>8798</v>
      </c>
      <c r="E277" s="7">
        <v>1224</v>
      </c>
      <c r="F277" s="7">
        <v>786</v>
      </c>
      <c r="G277" s="7">
        <v>1196</v>
      </c>
      <c r="H277" s="7">
        <v>8694</v>
      </c>
      <c r="I277" s="7">
        <v>1551</v>
      </c>
      <c r="J277" s="7">
        <v>1422</v>
      </c>
      <c r="K277" s="7">
        <v>10075</v>
      </c>
      <c r="L277" s="7">
        <v>556</v>
      </c>
      <c r="M277" s="7">
        <v>476</v>
      </c>
      <c r="N277" s="7">
        <v>1731</v>
      </c>
      <c r="O277" s="7">
        <v>1528</v>
      </c>
      <c r="P277" s="7">
        <v>377</v>
      </c>
      <c r="Q277" s="7">
        <v>2225</v>
      </c>
      <c r="R277" s="7">
        <v>1632</v>
      </c>
      <c r="S277" s="7">
        <v>1124</v>
      </c>
      <c r="T277" s="32">
        <v>1087</v>
      </c>
      <c r="U277" s="7">
        <v>1179</v>
      </c>
      <c r="V277" s="7">
        <v>932</v>
      </c>
      <c r="W277" s="7">
        <v>1280</v>
      </c>
      <c r="X277" s="7">
        <v>3709</v>
      </c>
      <c r="Y277" s="7">
        <v>1563</v>
      </c>
      <c r="Z277" s="7">
        <v>1608</v>
      </c>
      <c r="AA277" s="7">
        <v>6181</v>
      </c>
      <c r="AB277" s="7">
        <v>1605</v>
      </c>
      <c r="AC277" s="7">
        <v>2578</v>
      </c>
      <c r="AE277" s="8">
        <f t="shared" si="40"/>
        <v>10075</v>
      </c>
      <c r="AF277" s="8">
        <f t="shared" si="41"/>
        <v>377</v>
      </c>
      <c r="AG277" s="19">
        <f t="shared" si="38"/>
        <v>301.60000000000002</v>
      </c>
      <c r="AH277" s="19">
        <f t="shared" si="39"/>
        <v>282.75</v>
      </c>
      <c r="AK277">
        <v>8</v>
      </c>
      <c r="AL277" s="24">
        <v>8</v>
      </c>
      <c r="AM277">
        <f t="shared" si="42"/>
        <v>0</v>
      </c>
      <c r="AO277" s="28">
        <v>301.60000000000002</v>
      </c>
      <c r="AP277">
        <f t="shared" si="43"/>
        <v>1087</v>
      </c>
      <c r="AQ277">
        <f t="shared" si="44"/>
        <v>785.4</v>
      </c>
      <c r="AR277" s="33">
        <f t="shared" si="45"/>
        <v>0.72253909843606257</v>
      </c>
      <c r="AS277">
        <f t="shared" si="46"/>
        <v>2412.8000000000002</v>
      </c>
      <c r="AT277" s="33">
        <f t="shared" si="47"/>
        <v>0.2</v>
      </c>
      <c r="AU277" s="33" cm="1">
        <f t="array" ref="AU277">_xlfn.IFS(AO277=0," ",AT277=20%,20%,AT277=25%,25%,AT277&lt;20%,"MV",AT277=21%,"MV",AT277=22%,"MV",AT277=23%,"MV",AT277=24%,MV)</f>
        <v>0.2</v>
      </c>
    </row>
    <row r="278" spans="1:47">
      <c r="A278" s="3">
        <v>249</v>
      </c>
      <c r="B278" s="1" t="s">
        <v>254</v>
      </c>
      <c r="C278" s="2" t="s">
        <v>367</v>
      </c>
      <c r="D278" s="7">
        <v>8798</v>
      </c>
      <c r="E278" s="7">
        <v>9787</v>
      </c>
      <c r="F278" s="7">
        <v>6283</v>
      </c>
      <c r="G278" s="7">
        <v>7171</v>
      </c>
      <c r="H278" s="7">
        <v>8694</v>
      </c>
      <c r="I278" s="7">
        <v>9729</v>
      </c>
      <c r="J278" s="7">
        <v>9395</v>
      </c>
      <c r="K278" s="7">
        <v>30501</v>
      </c>
      <c r="L278" s="7">
        <v>5934</v>
      </c>
      <c r="M278" s="7">
        <v>4630</v>
      </c>
      <c r="N278" s="7">
        <v>7540</v>
      </c>
      <c r="O278" s="7">
        <v>9583</v>
      </c>
      <c r="P278" s="7">
        <v>3623</v>
      </c>
      <c r="Q278" s="7">
        <v>14958</v>
      </c>
      <c r="R278" s="7">
        <v>6527</v>
      </c>
      <c r="S278" s="7">
        <v>13491</v>
      </c>
      <c r="T278" s="32">
        <v>6302</v>
      </c>
      <c r="U278" s="7">
        <v>28308</v>
      </c>
      <c r="V278" s="7">
        <v>5590</v>
      </c>
      <c r="W278" s="7">
        <v>7565</v>
      </c>
      <c r="X278" s="7">
        <v>7417</v>
      </c>
      <c r="Y278" s="7">
        <v>9476</v>
      </c>
      <c r="Z278" s="7">
        <v>10088</v>
      </c>
      <c r="AA278" s="7">
        <v>16812</v>
      </c>
      <c r="AB278" s="7">
        <v>10079</v>
      </c>
      <c r="AC278" s="7">
        <v>7870</v>
      </c>
      <c r="AE278" s="8">
        <f t="shared" si="40"/>
        <v>30501</v>
      </c>
      <c r="AF278" s="8">
        <f t="shared" si="41"/>
        <v>3623</v>
      </c>
      <c r="AG278" s="19">
        <f t="shared" si="38"/>
        <v>2898.4</v>
      </c>
      <c r="AH278" s="19">
        <f t="shared" si="39"/>
        <v>2717.25</v>
      </c>
      <c r="AM278">
        <f t="shared" si="42"/>
        <v>0</v>
      </c>
      <c r="AP278">
        <f t="shared" si="43"/>
        <v>0</v>
      </c>
      <c r="AQ278">
        <f t="shared" si="44"/>
        <v>0</v>
      </c>
      <c r="AR278" s="33" t="str">
        <f t="shared" si="45"/>
        <v xml:space="preserve"> </v>
      </c>
      <c r="AS278">
        <f t="shared" si="46"/>
        <v>0</v>
      </c>
      <c r="AT278" s="33" t="str">
        <f t="shared" si="47"/>
        <v xml:space="preserve"> </v>
      </c>
      <c r="AU278" s="33" t="str" cm="1">
        <f t="array" ref="AU278">_xlfn.IFS(AO278=0," ",AT278=20%,20%,AT278=25%,25%,AT278&lt;20%,"MV",AT278=21%,"MV",AT278=22%,"MV",AT278=23%,"MV",AT278=24%,MV)</f>
        <v xml:space="preserve"> </v>
      </c>
    </row>
    <row r="279" spans="1:47">
      <c r="A279" s="3">
        <v>250</v>
      </c>
      <c r="B279" s="1" t="s">
        <v>255</v>
      </c>
      <c r="C279" s="2" t="s">
        <v>367</v>
      </c>
      <c r="D279" s="7">
        <v>193</v>
      </c>
      <c r="E279" s="7">
        <v>2336</v>
      </c>
      <c r="F279" s="7">
        <v>670</v>
      </c>
      <c r="G279" s="7">
        <v>168</v>
      </c>
      <c r="H279" s="7">
        <v>191</v>
      </c>
      <c r="I279" s="7">
        <v>4146</v>
      </c>
      <c r="J279" s="7">
        <v>2695</v>
      </c>
      <c r="K279" s="7">
        <v>74831</v>
      </c>
      <c r="L279" s="7">
        <v>619</v>
      </c>
      <c r="M279" s="7">
        <v>161</v>
      </c>
      <c r="N279" s="7">
        <v>2472</v>
      </c>
      <c r="O279" s="7">
        <v>4083</v>
      </c>
      <c r="P279" s="7">
        <v>14538</v>
      </c>
      <c r="Q279" s="7">
        <v>370</v>
      </c>
      <c r="R279" s="7">
        <v>605</v>
      </c>
      <c r="S279" s="7">
        <v>3677</v>
      </c>
      <c r="T279" s="32">
        <v>2685</v>
      </c>
      <c r="U279" s="7">
        <v>1483</v>
      </c>
      <c r="V279" s="7">
        <v>7539</v>
      </c>
      <c r="W279" s="7">
        <v>7565</v>
      </c>
      <c r="X279" s="7">
        <v>4079</v>
      </c>
      <c r="Y279" s="7">
        <v>2237</v>
      </c>
      <c r="Z279" s="7">
        <v>4314</v>
      </c>
      <c r="AA279" s="7">
        <v>1175</v>
      </c>
      <c r="AB279" s="7">
        <v>4294</v>
      </c>
      <c r="AC279" s="7">
        <v>1112</v>
      </c>
      <c r="AE279" s="8">
        <f t="shared" si="40"/>
        <v>74831</v>
      </c>
      <c r="AF279" s="8">
        <f t="shared" si="41"/>
        <v>161</v>
      </c>
      <c r="AG279" s="19">
        <f t="shared" si="38"/>
        <v>128.80000000000001</v>
      </c>
      <c r="AH279" s="19">
        <f t="shared" si="39"/>
        <v>120.75</v>
      </c>
      <c r="AM279">
        <f t="shared" si="42"/>
        <v>0</v>
      </c>
      <c r="AP279">
        <f t="shared" si="43"/>
        <v>0</v>
      </c>
      <c r="AQ279">
        <f t="shared" si="44"/>
        <v>0</v>
      </c>
      <c r="AR279" s="33" t="str">
        <f t="shared" si="45"/>
        <v xml:space="preserve"> </v>
      </c>
      <c r="AS279">
        <f t="shared" si="46"/>
        <v>0</v>
      </c>
      <c r="AT279" s="33" t="str">
        <f t="shared" si="47"/>
        <v xml:space="preserve"> </v>
      </c>
      <c r="AU279" s="33" t="str" cm="1">
        <f t="array" ref="AU279">_xlfn.IFS(AO279=0," ",AT279=20%,20%,AT279=25%,25%,AT279&lt;20%,"MV",AT279=21%,"MV",AT279=22%,"MV",AT279=23%,"MV",AT279=24%,MV)</f>
        <v xml:space="preserve"> </v>
      </c>
    </row>
    <row r="280" spans="1:47">
      <c r="A280" s="3">
        <v>251</v>
      </c>
      <c r="B280" s="1" t="s">
        <v>256</v>
      </c>
      <c r="C280" s="2" t="s">
        <v>367</v>
      </c>
      <c r="D280" s="7">
        <v>270</v>
      </c>
      <c r="E280" s="7">
        <v>2791</v>
      </c>
      <c r="F280" s="7">
        <v>678</v>
      </c>
      <c r="G280" s="7">
        <v>236</v>
      </c>
      <c r="H280" s="7">
        <v>273</v>
      </c>
      <c r="I280" s="7">
        <v>5221</v>
      </c>
      <c r="J280" s="7">
        <v>3288</v>
      </c>
      <c r="K280" s="7">
        <v>87648</v>
      </c>
      <c r="L280" s="7">
        <v>619</v>
      </c>
      <c r="M280" s="7">
        <v>180</v>
      </c>
      <c r="N280" s="7">
        <v>2472</v>
      </c>
      <c r="O280" s="7">
        <v>5145</v>
      </c>
      <c r="P280" s="7">
        <v>35602</v>
      </c>
      <c r="Q280" s="7">
        <v>494</v>
      </c>
      <c r="R280" s="7">
        <v>680</v>
      </c>
      <c r="S280" s="7">
        <v>4597</v>
      </c>
      <c r="T280" s="32">
        <v>3382</v>
      </c>
      <c r="U280" s="7">
        <v>1978</v>
      </c>
      <c r="V280" s="7">
        <v>684</v>
      </c>
      <c r="W280" s="7">
        <v>10835</v>
      </c>
      <c r="X280" s="7">
        <v>4636</v>
      </c>
      <c r="Y280" s="7">
        <v>2543</v>
      </c>
      <c r="Z280" s="7">
        <v>5427</v>
      </c>
      <c r="AA280" s="7">
        <v>2348</v>
      </c>
      <c r="AB280" s="7">
        <v>5409</v>
      </c>
      <c r="AC280" s="7">
        <v>1359</v>
      </c>
      <c r="AE280" s="8">
        <f t="shared" si="40"/>
        <v>87648</v>
      </c>
      <c r="AF280" s="8">
        <f t="shared" si="41"/>
        <v>180</v>
      </c>
      <c r="AG280" s="19">
        <f t="shared" si="38"/>
        <v>144</v>
      </c>
      <c r="AH280" s="19">
        <f t="shared" si="39"/>
        <v>135</v>
      </c>
      <c r="AM280">
        <f t="shared" si="42"/>
        <v>0</v>
      </c>
      <c r="AP280">
        <f t="shared" si="43"/>
        <v>0</v>
      </c>
      <c r="AQ280">
        <f t="shared" si="44"/>
        <v>0</v>
      </c>
      <c r="AR280" s="33" t="str">
        <f t="shared" si="45"/>
        <v xml:space="preserve"> </v>
      </c>
      <c r="AS280">
        <f t="shared" si="46"/>
        <v>0</v>
      </c>
      <c r="AT280" s="33" t="str">
        <f t="shared" si="47"/>
        <v xml:space="preserve"> </v>
      </c>
      <c r="AU280" s="33" t="str" cm="1">
        <f t="array" ref="AU280">_xlfn.IFS(AO280=0," ",AT280=20%,20%,AT280=25%,25%,AT280&lt;20%,"MV",AT280=21%,"MV",AT280=22%,"MV",AT280=23%,"MV",AT280=24%,MV)</f>
        <v xml:space="preserve"> </v>
      </c>
    </row>
    <row r="281" spans="1:47">
      <c r="A281" s="3">
        <v>252</v>
      </c>
      <c r="B281" s="1" t="s">
        <v>239</v>
      </c>
      <c r="C281" s="2" t="s">
        <v>368</v>
      </c>
      <c r="D281" s="7">
        <v>10805</v>
      </c>
      <c r="E281" s="7">
        <v>2015</v>
      </c>
      <c r="F281" s="7">
        <v>535</v>
      </c>
      <c r="G281" s="7">
        <v>1622</v>
      </c>
      <c r="H281" s="7">
        <v>10677</v>
      </c>
      <c r="I281" s="7">
        <v>1615</v>
      </c>
      <c r="J281" s="7">
        <v>1459</v>
      </c>
      <c r="K281" s="7">
        <v>4806</v>
      </c>
      <c r="L281" s="7">
        <v>5562</v>
      </c>
      <c r="M281" s="7">
        <v>908</v>
      </c>
      <c r="N281" s="7">
        <v>1359</v>
      </c>
      <c r="O281" s="7">
        <v>1592</v>
      </c>
      <c r="P281" s="7">
        <v>1400</v>
      </c>
      <c r="Q281" s="7">
        <v>18666</v>
      </c>
      <c r="R281" s="7">
        <v>1530</v>
      </c>
      <c r="S281" s="7">
        <v>1379</v>
      </c>
      <c r="T281" s="32">
        <v>1134</v>
      </c>
      <c r="U281" s="7">
        <v>921</v>
      </c>
      <c r="V281" s="7">
        <v>1410</v>
      </c>
      <c r="W281" s="7">
        <v>1057</v>
      </c>
      <c r="X281" s="7">
        <v>6490</v>
      </c>
      <c r="Y281" s="7">
        <v>1355</v>
      </c>
      <c r="Z281" s="7">
        <v>1681</v>
      </c>
      <c r="AA281" s="7">
        <v>6181</v>
      </c>
      <c r="AB281" s="7">
        <v>1675</v>
      </c>
      <c r="AC281" s="7">
        <v>3035</v>
      </c>
      <c r="AE281" s="8">
        <f t="shared" si="40"/>
        <v>18666</v>
      </c>
      <c r="AF281" s="8">
        <f t="shared" si="41"/>
        <v>535</v>
      </c>
      <c r="AG281" s="19">
        <f t="shared" si="38"/>
        <v>428</v>
      </c>
      <c r="AH281" s="19">
        <f t="shared" si="39"/>
        <v>401.25</v>
      </c>
      <c r="AM281">
        <f t="shared" si="42"/>
        <v>0</v>
      </c>
      <c r="AP281">
        <f t="shared" si="43"/>
        <v>0</v>
      </c>
      <c r="AQ281">
        <f t="shared" si="44"/>
        <v>0</v>
      </c>
      <c r="AR281" s="33" t="str">
        <f t="shared" si="45"/>
        <v xml:space="preserve"> </v>
      </c>
      <c r="AS281">
        <f t="shared" si="46"/>
        <v>0</v>
      </c>
      <c r="AT281" s="33" t="str">
        <f t="shared" si="47"/>
        <v xml:space="preserve"> </v>
      </c>
      <c r="AU281" s="33" t="str" cm="1">
        <f t="array" ref="AU281">_xlfn.IFS(AO281=0," ",AT281=20%,20%,AT281=25%,25%,AT281&lt;20%,"MV",AT281=21%,"MV",AT281=22%,"MV",AT281=23%,"MV",AT281=24%,MV)</f>
        <v xml:space="preserve"> </v>
      </c>
    </row>
    <row r="282" spans="1:47">
      <c r="A282" s="3">
        <v>253</v>
      </c>
      <c r="B282" s="1" t="s">
        <v>239</v>
      </c>
      <c r="C282" s="2" t="s">
        <v>367</v>
      </c>
      <c r="D282" s="7">
        <v>10677</v>
      </c>
      <c r="E282" s="7">
        <v>12091</v>
      </c>
      <c r="F282" s="7">
        <v>6423</v>
      </c>
      <c r="G282" s="7">
        <v>16214</v>
      </c>
      <c r="H282" s="7">
        <v>10677</v>
      </c>
      <c r="I282" s="7">
        <v>9855</v>
      </c>
      <c r="J282" s="7">
        <v>8468</v>
      </c>
      <c r="K282" s="7">
        <v>14550</v>
      </c>
      <c r="L282" s="7">
        <v>55628</v>
      </c>
      <c r="M282" s="7">
        <v>684</v>
      </c>
      <c r="N282" s="7">
        <v>8901</v>
      </c>
      <c r="O282" s="7">
        <v>9707</v>
      </c>
      <c r="P282" s="7">
        <v>31003</v>
      </c>
      <c r="Q282" s="7">
        <v>30904</v>
      </c>
      <c r="R282" s="7">
        <v>6119</v>
      </c>
      <c r="S282" s="7">
        <v>8275</v>
      </c>
      <c r="T282" s="32">
        <v>6383</v>
      </c>
      <c r="U282" s="7">
        <v>22127</v>
      </c>
      <c r="V282" s="7">
        <v>8460</v>
      </c>
      <c r="W282" s="7">
        <v>2858</v>
      </c>
      <c r="X282" s="7">
        <v>12980</v>
      </c>
      <c r="Y282" s="7">
        <v>11030</v>
      </c>
      <c r="Z282" s="7">
        <v>10198</v>
      </c>
      <c r="AA282" s="7">
        <v>16318</v>
      </c>
      <c r="AB282" s="7">
        <v>16791</v>
      </c>
      <c r="AC282" s="7">
        <v>9555</v>
      </c>
      <c r="AE282" s="8">
        <f t="shared" si="40"/>
        <v>55628</v>
      </c>
      <c r="AF282" s="8">
        <f t="shared" si="41"/>
        <v>684</v>
      </c>
      <c r="AG282" s="19">
        <f t="shared" si="38"/>
        <v>547.20000000000005</v>
      </c>
      <c r="AH282" s="19">
        <f t="shared" si="39"/>
        <v>513</v>
      </c>
      <c r="AM282">
        <f t="shared" si="42"/>
        <v>0</v>
      </c>
      <c r="AP282">
        <f t="shared" si="43"/>
        <v>0</v>
      </c>
      <c r="AQ282">
        <f t="shared" si="44"/>
        <v>0</v>
      </c>
      <c r="AR282" s="33" t="str">
        <f t="shared" si="45"/>
        <v xml:space="preserve"> </v>
      </c>
      <c r="AS282">
        <f t="shared" si="46"/>
        <v>0</v>
      </c>
      <c r="AT282" s="33" t="str">
        <f t="shared" si="47"/>
        <v xml:space="preserve"> </v>
      </c>
      <c r="AU282" s="33" t="str" cm="1">
        <f t="array" ref="AU282">_xlfn.IFS(AO282=0," ",AT282=20%,20%,AT282=25%,25%,AT282&lt;20%,"MV",AT282=21%,"MV",AT282=22%,"MV",AT282=23%,"MV",AT282=24%,MV)</f>
        <v xml:space="preserve"> </v>
      </c>
    </row>
    <row r="283" spans="1:47">
      <c r="A283" s="3">
        <v>254</v>
      </c>
      <c r="B283" s="1" t="s">
        <v>257</v>
      </c>
      <c r="C283" s="2" t="s">
        <v>368</v>
      </c>
      <c r="D283" s="7">
        <v>527</v>
      </c>
      <c r="E283" s="7">
        <v>3225</v>
      </c>
      <c r="F283" s="7">
        <v>1094</v>
      </c>
      <c r="G283" s="7">
        <v>3344</v>
      </c>
      <c r="H283" s="7">
        <v>602</v>
      </c>
      <c r="I283" s="7">
        <v>3507</v>
      </c>
      <c r="J283" s="7">
        <v>2753</v>
      </c>
      <c r="K283" s="7">
        <v>41689</v>
      </c>
      <c r="L283" s="7">
        <v>14834</v>
      </c>
      <c r="M283" s="7">
        <v>6646</v>
      </c>
      <c r="N283" s="7">
        <v>2101</v>
      </c>
      <c r="O283" s="7">
        <v>3455</v>
      </c>
      <c r="P283" s="7">
        <v>1111</v>
      </c>
      <c r="Q283" s="7">
        <v>18666</v>
      </c>
      <c r="R283" s="7">
        <v>4199</v>
      </c>
      <c r="S283" s="7">
        <v>3372</v>
      </c>
      <c r="T283" s="32">
        <v>2461</v>
      </c>
      <c r="U283" s="7">
        <v>1334</v>
      </c>
      <c r="V283" s="7">
        <v>4137</v>
      </c>
      <c r="W283" s="7">
        <v>1522</v>
      </c>
      <c r="X283" s="7">
        <v>10198</v>
      </c>
      <c r="Y283" s="7">
        <v>1993</v>
      </c>
      <c r="Z283" s="7">
        <v>3622</v>
      </c>
      <c r="AA283" s="7">
        <v>6181</v>
      </c>
      <c r="AB283" s="7">
        <v>3634</v>
      </c>
      <c r="AC283" s="7">
        <v>6198</v>
      </c>
      <c r="AE283" s="8">
        <f t="shared" si="40"/>
        <v>41689</v>
      </c>
      <c r="AF283" s="8">
        <f t="shared" si="41"/>
        <v>527</v>
      </c>
      <c r="AG283" s="19">
        <f t="shared" si="38"/>
        <v>421.6</v>
      </c>
      <c r="AH283" s="19">
        <f t="shared" si="39"/>
        <v>395.25</v>
      </c>
      <c r="AM283">
        <f t="shared" si="42"/>
        <v>0</v>
      </c>
      <c r="AP283">
        <f t="shared" si="43"/>
        <v>0</v>
      </c>
      <c r="AQ283">
        <f t="shared" si="44"/>
        <v>0</v>
      </c>
      <c r="AR283" s="33" t="str">
        <f t="shared" si="45"/>
        <v xml:space="preserve"> </v>
      </c>
      <c r="AS283">
        <f t="shared" si="46"/>
        <v>0</v>
      </c>
      <c r="AT283" s="33" t="str">
        <f t="shared" si="47"/>
        <v xml:space="preserve"> </v>
      </c>
      <c r="AU283" s="33" t="str" cm="1">
        <f t="array" ref="AU283">_xlfn.IFS(AO283=0," ",AT283=20%,20%,AT283=25%,25%,AT283&lt;20%,"MV",AT283=21%,"MV",AT283=22%,"MV",AT283=23%,"MV",AT283=24%,MV)</f>
        <v xml:space="preserve"> </v>
      </c>
    </row>
    <row r="284" spans="1:47">
      <c r="A284" s="3">
        <v>255</v>
      </c>
      <c r="B284" s="1" t="s">
        <v>257</v>
      </c>
      <c r="C284" s="2" t="s">
        <v>367</v>
      </c>
      <c r="D284" s="7">
        <v>527</v>
      </c>
      <c r="E284" s="7">
        <v>19353</v>
      </c>
      <c r="F284" s="7">
        <v>13123</v>
      </c>
      <c r="G284" s="7">
        <v>20066</v>
      </c>
      <c r="H284" s="7">
        <v>602</v>
      </c>
      <c r="I284" s="7">
        <v>20576</v>
      </c>
      <c r="J284" s="7">
        <v>14253</v>
      </c>
      <c r="K284" s="7">
        <v>126215</v>
      </c>
      <c r="L284" s="7">
        <v>14834</v>
      </c>
      <c r="M284" s="7">
        <v>3462</v>
      </c>
      <c r="N284" s="7">
        <v>13845</v>
      </c>
      <c r="O284" s="7">
        <v>20267</v>
      </c>
      <c r="P284" s="7">
        <v>24625</v>
      </c>
      <c r="Q284" s="7">
        <v>39310</v>
      </c>
      <c r="R284" s="7">
        <v>16793</v>
      </c>
      <c r="S284" s="7">
        <v>20228</v>
      </c>
      <c r="T284" s="32">
        <v>13327</v>
      </c>
      <c r="U284" s="7">
        <v>32017</v>
      </c>
      <c r="V284" s="7">
        <v>24826</v>
      </c>
      <c r="W284" s="7">
        <v>9494</v>
      </c>
      <c r="X284" s="7">
        <v>20397</v>
      </c>
      <c r="Y284" s="7">
        <v>14995</v>
      </c>
      <c r="Z284" s="7">
        <v>21312</v>
      </c>
      <c r="AA284" s="7">
        <v>39557</v>
      </c>
      <c r="AB284" s="7">
        <v>21314</v>
      </c>
      <c r="AC284" s="7">
        <v>21714</v>
      </c>
      <c r="AE284" s="8">
        <f t="shared" si="40"/>
        <v>126215</v>
      </c>
      <c r="AF284" s="8">
        <f t="shared" si="41"/>
        <v>527</v>
      </c>
      <c r="AG284" s="19">
        <f t="shared" si="38"/>
        <v>421.6</v>
      </c>
      <c r="AH284" s="19">
        <f t="shared" si="39"/>
        <v>395.25</v>
      </c>
      <c r="AM284">
        <f t="shared" si="42"/>
        <v>0</v>
      </c>
      <c r="AP284">
        <f t="shared" si="43"/>
        <v>0</v>
      </c>
      <c r="AQ284">
        <f t="shared" si="44"/>
        <v>0</v>
      </c>
      <c r="AR284" s="33" t="str">
        <f t="shared" si="45"/>
        <v xml:space="preserve"> </v>
      </c>
      <c r="AS284">
        <f t="shared" si="46"/>
        <v>0</v>
      </c>
      <c r="AT284" s="33" t="str">
        <f t="shared" si="47"/>
        <v xml:space="preserve"> </v>
      </c>
      <c r="AU284" s="33" t="str" cm="1">
        <f t="array" ref="AU284">_xlfn.IFS(AO284=0," ",AT284=20%,20%,AT284=25%,25%,AT284&lt;20%,"MV",AT284=21%,"MV",AT284=22%,"MV",AT284=23%,"MV",AT284=24%,MV)</f>
        <v xml:space="preserve"> </v>
      </c>
    </row>
    <row r="285" spans="1:47">
      <c r="A285" s="3">
        <v>256</v>
      </c>
      <c r="B285" s="1" t="s">
        <v>258</v>
      </c>
      <c r="C285" s="2" t="s">
        <v>368</v>
      </c>
      <c r="D285" s="7">
        <v>6274</v>
      </c>
      <c r="E285" s="7">
        <v>30467</v>
      </c>
      <c r="F285" s="7">
        <v>11460</v>
      </c>
      <c r="G285" s="7">
        <v>41927</v>
      </c>
      <c r="H285" s="7">
        <v>7170</v>
      </c>
      <c r="I285" s="7">
        <v>48645</v>
      </c>
      <c r="J285" s="7">
        <v>41535</v>
      </c>
      <c r="K285" s="7">
        <v>40082</v>
      </c>
      <c r="L285" s="7">
        <v>14216</v>
      </c>
      <c r="M285" s="7">
        <v>33657</v>
      </c>
      <c r="N285" s="7">
        <v>23735</v>
      </c>
      <c r="O285" s="7">
        <v>47918</v>
      </c>
      <c r="P285" s="7">
        <v>11119</v>
      </c>
      <c r="Q285" s="7">
        <v>14710</v>
      </c>
      <c r="R285" s="7">
        <v>48536</v>
      </c>
      <c r="S285" s="7">
        <v>38892</v>
      </c>
      <c r="T285" s="32">
        <v>34135</v>
      </c>
      <c r="U285" s="7">
        <v>6999</v>
      </c>
      <c r="V285" s="7">
        <v>25431</v>
      </c>
      <c r="W285" s="7">
        <v>59967</v>
      </c>
      <c r="X285" s="7">
        <v>103839</v>
      </c>
      <c r="Y285" s="7">
        <v>30299</v>
      </c>
      <c r="Z285" s="7">
        <v>50534</v>
      </c>
      <c r="AA285" s="7">
        <v>61809</v>
      </c>
      <c r="AB285" s="7">
        <v>50393</v>
      </c>
      <c r="AC285" s="7">
        <v>26269</v>
      </c>
      <c r="AE285" s="8">
        <f t="shared" si="40"/>
        <v>103839</v>
      </c>
      <c r="AF285" s="8">
        <f t="shared" si="41"/>
        <v>6274</v>
      </c>
      <c r="AG285" s="19">
        <f t="shared" si="38"/>
        <v>5019.2</v>
      </c>
      <c r="AH285" s="19">
        <f t="shared" si="39"/>
        <v>4705.5</v>
      </c>
      <c r="AM285">
        <f t="shared" si="42"/>
        <v>0</v>
      </c>
      <c r="AP285">
        <f t="shared" si="43"/>
        <v>0</v>
      </c>
      <c r="AQ285">
        <f t="shared" si="44"/>
        <v>0</v>
      </c>
      <c r="AR285" s="33" t="str">
        <f t="shared" si="45"/>
        <v xml:space="preserve"> </v>
      </c>
      <c r="AS285">
        <f t="shared" si="46"/>
        <v>0</v>
      </c>
      <c r="AT285" s="33" t="str">
        <f t="shared" si="47"/>
        <v xml:space="preserve"> </v>
      </c>
      <c r="AU285" s="33" t="str" cm="1">
        <f t="array" ref="AU285">_xlfn.IFS(AO285=0," ",AT285=20%,20%,AT285=25%,25%,AT285&lt;20%,"MV",AT285=21%,"MV",AT285=22%,"MV",AT285=23%,"MV",AT285=24%,MV)</f>
        <v xml:space="preserve"> </v>
      </c>
    </row>
    <row r="286" spans="1:47">
      <c r="A286" s="3">
        <v>257</v>
      </c>
      <c r="B286" s="1" t="s">
        <v>258</v>
      </c>
      <c r="C286" s="2" t="s">
        <v>367</v>
      </c>
      <c r="D286" s="7">
        <v>6274</v>
      </c>
      <c r="E286" s="7">
        <v>243733</v>
      </c>
      <c r="F286" s="7">
        <v>137521</v>
      </c>
      <c r="G286" s="7">
        <v>251561</v>
      </c>
      <c r="H286" s="7">
        <v>7170</v>
      </c>
      <c r="I286" s="7">
        <v>291873</v>
      </c>
      <c r="J286" s="7">
        <v>233637</v>
      </c>
      <c r="K286" s="7">
        <v>262947</v>
      </c>
      <c r="L286" s="7">
        <v>134743</v>
      </c>
      <c r="M286" s="7">
        <v>84058</v>
      </c>
      <c r="N286" s="7">
        <v>201744</v>
      </c>
      <c r="O286" s="7">
        <v>287511</v>
      </c>
      <c r="P286" s="7">
        <v>266865</v>
      </c>
      <c r="Q286" s="7">
        <v>175166</v>
      </c>
      <c r="R286" s="7">
        <v>194141</v>
      </c>
      <c r="S286" s="7">
        <v>233346</v>
      </c>
      <c r="T286" s="32">
        <v>189055</v>
      </c>
      <c r="U286" s="7">
        <v>167996</v>
      </c>
      <c r="V286" s="7">
        <v>194017</v>
      </c>
      <c r="W286" s="7">
        <v>210273</v>
      </c>
      <c r="X286" s="7">
        <v>207678</v>
      </c>
      <c r="Y286" s="7">
        <v>240935</v>
      </c>
      <c r="Z286" s="7">
        <v>302183</v>
      </c>
      <c r="AA286" s="7">
        <v>318934</v>
      </c>
      <c r="AB286" s="7">
        <v>302367</v>
      </c>
      <c r="AC286" s="7">
        <v>105075</v>
      </c>
      <c r="AE286" s="8">
        <f t="shared" si="40"/>
        <v>318934</v>
      </c>
      <c r="AF286" s="8">
        <f t="shared" si="41"/>
        <v>6274</v>
      </c>
      <c r="AG286" s="19">
        <f t="shared" si="38"/>
        <v>5019.2</v>
      </c>
      <c r="AH286" s="19">
        <f t="shared" si="39"/>
        <v>4705.5</v>
      </c>
      <c r="AM286">
        <f t="shared" si="42"/>
        <v>0</v>
      </c>
      <c r="AP286">
        <f t="shared" si="43"/>
        <v>0</v>
      </c>
      <c r="AQ286">
        <f t="shared" si="44"/>
        <v>0</v>
      </c>
      <c r="AR286" s="33" t="str">
        <f t="shared" si="45"/>
        <v xml:space="preserve"> </v>
      </c>
      <c r="AS286">
        <f t="shared" si="46"/>
        <v>0</v>
      </c>
      <c r="AT286" s="33" t="str">
        <f t="shared" si="47"/>
        <v xml:space="preserve"> </v>
      </c>
      <c r="AU286" s="33" t="str" cm="1">
        <f t="array" ref="AU286">_xlfn.IFS(AO286=0," ",AT286=20%,20%,AT286=25%,25%,AT286&lt;20%,"MV",AT286=21%,"MV",AT286=22%,"MV",AT286=23%,"MV",AT286=24%,MV)</f>
        <v xml:space="preserve"> </v>
      </c>
    </row>
    <row r="287" spans="1:47">
      <c r="A287" s="3">
        <v>258</v>
      </c>
      <c r="B287" s="1" t="s">
        <v>399</v>
      </c>
      <c r="C287" s="2" t="s">
        <v>368</v>
      </c>
      <c r="D287" s="7">
        <v>11820</v>
      </c>
      <c r="E287" s="7">
        <v>61809</v>
      </c>
      <c r="F287" s="7">
        <v>20768</v>
      </c>
      <c r="G287" s="7">
        <v>28722</v>
      </c>
      <c r="H287" s="7">
        <v>13508</v>
      </c>
      <c r="I287" s="7">
        <v>71346</v>
      </c>
      <c r="J287" s="7">
        <v>62056</v>
      </c>
      <c r="K287" s="7">
        <v>273175</v>
      </c>
      <c r="L287" s="7">
        <v>15452</v>
      </c>
      <c r="M287" s="7">
        <v>14717</v>
      </c>
      <c r="N287" s="7">
        <v>36838</v>
      </c>
      <c r="O287" s="7">
        <v>70280</v>
      </c>
      <c r="P287" s="7">
        <v>19155</v>
      </c>
      <c r="Q287" s="7">
        <v>112863</v>
      </c>
      <c r="R287" s="7">
        <v>61190</v>
      </c>
      <c r="S287" s="7">
        <v>66561</v>
      </c>
      <c r="T287" s="32">
        <v>50066</v>
      </c>
      <c r="U287" s="7">
        <v>4629</v>
      </c>
      <c r="V287" s="7">
        <v>72020</v>
      </c>
      <c r="W287" s="7">
        <v>36838</v>
      </c>
      <c r="X287" s="7">
        <v>157612</v>
      </c>
      <c r="Y287" s="7">
        <v>57408</v>
      </c>
      <c r="Z287" s="7">
        <v>73985</v>
      </c>
      <c r="AA287" s="7">
        <v>74171</v>
      </c>
      <c r="AB287" s="7">
        <v>73913</v>
      </c>
      <c r="AC287" s="7">
        <v>108165</v>
      </c>
      <c r="AE287" s="8">
        <f t="shared" si="40"/>
        <v>273175</v>
      </c>
      <c r="AF287" s="8">
        <f t="shared" si="41"/>
        <v>4629</v>
      </c>
      <c r="AG287" s="19">
        <f t="shared" ref="AG287:AG350" si="48">AF287-(AF287*$AG$3)</f>
        <v>3703.2</v>
      </c>
      <c r="AH287" s="19">
        <f t="shared" ref="AH287:AH350" si="49">AF287-(AF287*$AH$3)</f>
        <v>3471.75</v>
      </c>
      <c r="AM287">
        <f t="shared" si="42"/>
        <v>0</v>
      </c>
      <c r="AP287">
        <f t="shared" si="43"/>
        <v>0</v>
      </c>
      <c r="AQ287">
        <f t="shared" si="44"/>
        <v>0</v>
      </c>
      <c r="AR287" s="33" t="str">
        <f t="shared" si="45"/>
        <v xml:space="preserve"> </v>
      </c>
      <c r="AS287">
        <f t="shared" si="46"/>
        <v>0</v>
      </c>
      <c r="AT287" s="33" t="str">
        <f t="shared" si="47"/>
        <v xml:space="preserve"> </v>
      </c>
      <c r="AU287" s="33" t="str" cm="1">
        <f t="array" ref="AU287">_xlfn.IFS(AO287=0," ",AT287=20%,20%,AT287=25%,25%,AT287&lt;20%,"MV",AT287=21%,"MV",AT287=22%,"MV",AT287=23%,"MV",AT287=24%,MV)</f>
        <v xml:space="preserve"> </v>
      </c>
    </row>
    <row r="288" spans="1:47">
      <c r="A288" s="3">
        <v>259</v>
      </c>
      <c r="B288" s="1" t="s">
        <v>399</v>
      </c>
      <c r="C288" s="2" t="s">
        <v>367</v>
      </c>
      <c r="D288" s="7">
        <v>11820</v>
      </c>
      <c r="E288" s="7">
        <v>370853</v>
      </c>
      <c r="F288" s="7">
        <v>249213</v>
      </c>
      <c r="G288" s="7">
        <v>287225</v>
      </c>
      <c r="H288" s="7">
        <v>13508</v>
      </c>
      <c r="I288" s="7">
        <v>393637</v>
      </c>
      <c r="J288" s="7">
        <v>339948</v>
      </c>
      <c r="K288" s="7">
        <v>827056</v>
      </c>
      <c r="L288" s="7">
        <v>185426</v>
      </c>
      <c r="M288" s="7">
        <v>143043</v>
      </c>
      <c r="N288" s="7">
        <v>259350</v>
      </c>
      <c r="O288" s="7">
        <v>387755</v>
      </c>
      <c r="P288" s="7">
        <v>459709</v>
      </c>
      <c r="Q288" s="7">
        <v>424132</v>
      </c>
      <c r="R288" s="7">
        <v>244763</v>
      </c>
      <c r="S288" s="7">
        <v>399369</v>
      </c>
      <c r="T288" s="32">
        <v>254973</v>
      </c>
      <c r="U288" s="7">
        <v>111132</v>
      </c>
      <c r="V288" s="7">
        <v>864241</v>
      </c>
      <c r="W288" s="7">
        <v>469500</v>
      </c>
      <c r="X288" s="7">
        <v>315225</v>
      </c>
      <c r="Y288" s="7">
        <v>342849</v>
      </c>
      <c r="Z288" s="7">
        <v>408766</v>
      </c>
      <c r="AA288" s="7">
        <v>370853</v>
      </c>
      <c r="AB288" s="7">
        <v>407795</v>
      </c>
      <c r="AC288" s="7">
        <v>432661</v>
      </c>
      <c r="AE288" s="8">
        <f t="shared" si="40"/>
        <v>864241</v>
      </c>
      <c r="AF288" s="8">
        <f t="shared" si="41"/>
        <v>11820</v>
      </c>
      <c r="AG288" s="19">
        <f t="shared" si="48"/>
        <v>9456</v>
      </c>
      <c r="AH288" s="19">
        <f t="shared" si="49"/>
        <v>8865</v>
      </c>
      <c r="AM288">
        <f t="shared" si="42"/>
        <v>0</v>
      </c>
      <c r="AP288">
        <f t="shared" si="43"/>
        <v>0</v>
      </c>
      <c r="AQ288">
        <f t="shared" si="44"/>
        <v>0</v>
      </c>
      <c r="AR288" s="33" t="str">
        <f t="shared" si="45"/>
        <v xml:space="preserve"> </v>
      </c>
      <c r="AS288">
        <f t="shared" si="46"/>
        <v>0</v>
      </c>
      <c r="AT288" s="33" t="str">
        <f t="shared" si="47"/>
        <v xml:space="preserve"> </v>
      </c>
      <c r="AU288" s="33" t="str" cm="1">
        <f t="array" ref="AU288">_xlfn.IFS(AO288=0," ",AT288=20%,20%,AT288=25%,25%,AT288&lt;20%,"MV",AT288=21%,"MV",AT288=22%,"MV",AT288=23%,"MV",AT288=24%,MV)</f>
        <v xml:space="preserve"> </v>
      </c>
    </row>
    <row r="289" spans="1:47">
      <c r="A289" s="3">
        <v>260</v>
      </c>
      <c r="B289" s="1" t="s">
        <v>400</v>
      </c>
      <c r="C289" s="2" t="s">
        <v>368</v>
      </c>
      <c r="D289" s="7">
        <v>5910</v>
      </c>
      <c r="E289" s="7">
        <v>30904</v>
      </c>
      <c r="F289" s="7">
        <v>10384</v>
      </c>
      <c r="G289" s="7">
        <v>57445</v>
      </c>
      <c r="H289" s="7">
        <v>6754</v>
      </c>
      <c r="I289" s="7">
        <v>39364</v>
      </c>
      <c r="J289" s="7">
        <v>28308</v>
      </c>
      <c r="K289" s="7">
        <v>136588</v>
      </c>
      <c r="L289" s="7">
        <v>12980</v>
      </c>
      <c r="M289" s="7">
        <v>6060</v>
      </c>
      <c r="N289" s="7">
        <v>22746</v>
      </c>
      <c r="O289" s="7">
        <v>38776</v>
      </c>
      <c r="P289" s="7">
        <v>6174</v>
      </c>
      <c r="Q289" s="7">
        <v>56493</v>
      </c>
      <c r="R289" s="7">
        <v>44193</v>
      </c>
      <c r="S289" s="7">
        <v>22986</v>
      </c>
      <c r="T289" s="32">
        <v>27623</v>
      </c>
      <c r="U289" s="7">
        <v>4784</v>
      </c>
      <c r="V289" s="7">
        <v>72020</v>
      </c>
      <c r="W289" s="7">
        <v>36838</v>
      </c>
      <c r="X289" s="7">
        <v>78806</v>
      </c>
      <c r="Y289" s="7">
        <v>33488</v>
      </c>
      <c r="Z289" s="7">
        <v>40620</v>
      </c>
      <c r="AA289" s="7">
        <v>61809</v>
      </c>
      <c r="AB289" s="7">
        <v>40779</v>
      </c>
      <c r="AC289" s="7">
        <v>36159</v>
      </c>
      <c r="AE289" s="8">
        <f t="shared" si="40"/>
        <v>136588</v>
      </c>
      <c r="AF289" s="8">
        <f t="shared" si="41"/>
        <v>4784</v>
      </c>
      <c r="AG289" s="19">
        <f t="shared" si="48"/>
        <v>3827.2</v>
      </c>
      <c r="AH289" s="19">
        <f t="shared" si="49"/>
        <v>3588</v>
      </c>
      <c r="AM289">
        <f t="shared" si="42"/>
        <v>0</v>
      </c>
      <c r="AP289">
        <f t="shared" si="43"/>
        <v>0</v>
      </c>
      <c r="AQ289">
        <f t="shared" si="44"/>
        <v>0</v>
      </c>
      <c r="AR289" s="33" t="str">
        <f t="shared" si="45"/>
        <v xml:space="preserve"> </v>
      </c>
      <c r="AS289">
        <f t="shared" si="46"/>
        <v>0</v>
      </c>
      <c r="AT289" s="33" t="str">
        <f t="shared" si="47"/>
        <v xml:space="preserve"> </v>
      </c>
      <c r="AU289" s="33" t="str" cm="1">
        <f t="array" ref="AU289">_xlfn.IFS(AO289=0," ",AT289=20%,20%,AT289=25%,25%,AT289&lt;20%,"MV",AT289=21%,"MV",AT289=22%,"MV",AT289=23%,"MV",AT289=24%,MV)</f>
        <v xml:space="preserve"> </v>
      </c>
    </row>
    <row r="290" spans="1:47">
      <c r="A290" s="3">
        <v>261</v>
      </c>
      <c r="B290" s="1" t="s">
        <v>400</v>
      </c>
      <c r="C290" s="2" t="s">
        <v>367</v>
      </c>
      <c r="D290" s="7">
        <v>5910</v>
      </c>
      <c r="E290" s="7">
        <v>185426</v>
      </c>
      <c r="F290" s="7">
        <v>124607</v>
      </c>
      <c r="G290" s="7">
        <v>574451</v>
      </c>
      <c r="H290" s="7">
        <v>6754</v>
      </c>
      <c r="I290" s="7">
        <v>194600</v>
      </c>
      <c r="J290" s="7">
        <v>153533</v>
      </c>
      <c r="K290" s="7">
        <v>413528</v>
      </c>
      <c r="L290" s="7">
        <v>160703</v>
      </c>
      <c r="M290" s="7">
        <v>58900</v>
      </c>
      <c r="N290" s="7">
        <v>138946</v>
      </c>
      <c r="O290" s="7">
        <v>191691</v>
      </c>
      <c r="P290" s="7">
        <v>148192</v>
      </c>
      <c r="Q290" s="7">
        <v>212128</v>
      </c>
      <c r="R290" s="7">
        <v>176774</v>
      </c>
      <c r="S290" s="7">
        <v>137911</v>
      </c>
      <c r="T290" s="32">
        <v>126049</v>
      </c>
      <c r="U290" s="7">
        <v>114840</v>
      </c>
      <c r="V290" s="7">
        <v>432122</v>
      </c>
      <c r="W290" s="7">
        <v>469500</v>
      </c>
      <c r="X290" s="7">
        <v>157612</v>
      </c>
      <c r="Y290" s="7">
        <v>171424</v>
      </c>
      <c r="Z290" s="7">
        <v>201088</v>
      </c>
      <c r="AA290" s="7">
        <v>222512</v>
      </c>
      <c r="AB290" s="7">
        <v>201596</v>
      </c>
      <c r="AC290" s="7">
        <v>144632</v>
      </c>
      <c r="AE290" s="8">
        <f t="shared" si="40"/>
        <v>574451</v>
      </c>
      <c r="AF290" s="8">
        <f t="shared" si="41"/>
        <v>5910</v>
      </c>
      <c r="AG290" s="19">
        <f t="shared" si="48"/>
        <v>4728</v>
      </c>
      <c r="AH290" s="19">
        <f t="shared" si="49"/>
        <v>4432.5</v>
      </c>
      <c r="AM290">
        <f t="shared" si="42"/>
        <v>0</v>
      </c>
      <c r="AP290">
        <f t="shared" si="43"/>
        <v>0</v>
      </c>
      <c r="AQ290">
        <f t="shared" si="44"/>
        <v>0</v>
      </c>
      <c r="AR290" s="33" t="str">
        <f t="shared" si="45"/>
        <v xml:space="preserve"> </v>
      </c>
      <c r="AS290">
        <f t="shared" si="46"/>
        <v>0</v>
      </c>
      <c r="AT290" s="33" t="str">
        <f t="shared" si="47"/>
        <v xml:space="preserve"> </v>
      </c>
      <c r="AU290" s="33" t="str" cm="1">
        <f t="array" ref="AU290">_xlfn.IFS(AO290=0," ",AT290=20%,20%,AT290=25%,25%,AT290&lt;20%,"MV",AT290=21%,"MV",AT290=22%,"MV",AT290=23%,"MV",AT290=24%,MV)</f>
        <v xml:space="preserve"> </v>
      </c>
    </row>
    <row r="291" spans="1:47">
      <c r="A291" s="3">
        <v>262</v>
      </c>
      <c r="B291" s="1" t="s">
        <v>259</v>
      </c>
      <c r="C291" s="2" t="s">
        <v>368</v>
      </c>
      <c r="D291" s="7">
        <v>368</v>
      </c>
      <c r="E291" s="7">
        <v>2400</v>
      </c>
      <c r="F291" s="7">
        <v>503</v>
      </c>
      <c r="G291" s="7">
        <v>1157</v>
      </c>
      <c r="H291" s="7">
        <v>421</v>
      </c>
      <c r="I291" s="7">
        <v>2593</v>
      </c>
      <c r="J291" s="7">
        <v>3135</v>
      </c>
      <c r="K291" s="7">
        <v>6948</v>
      </c>
      <c r="L291" s="7">
        <v>433</v>
      </c>
      <c r="M291" s="7">
        <v>3454</v>
      </c>
      <c r="N291" s="7">
        <v>1359</v>
      </c>
      <c r="O291" s="7">
        <v>2555</v>
      </c>
      <c r="P291" s="7">
        <v>791</v>
      </c>
      <c r="Q291" s="7">
        <v>865</v>
      </c>
      <c r="R291" s="7">
        <v>2261</v>
      </c>
      <c r="S291" s="7">
        <v>2038</v>
      </c>
      <c r="T291" s="32">
        <v>1821</v>
      </c>
      <c r="U291" s="7">
        <v>2209</v>
      </c>
      <c r="V291" s="7">
        <v>1532</v>
      </c>
      <c r="W291" s="7">
        <v>812</v>
      </c>
      <c r="X291" s="7">
        <v>6490</v>
      </c>
      <c r="Y291" s="7">
        <v>1913</v>
      </c>
      <c r="Z291" s="7">
        <v>2670</v>
      </c>
      <c r="AA291" s="7">
        <v>8653</v>
      </c>
      <c r="AB291" s="7">
        <v>2687</v>
      </c>
      <c r="AC291" s="7">
        <v>1858</v>
      </c>
      <c r="AE291" s="8">
        <f t="shared" si="40"/>
        <v>8653</v>
      </c>
      <c r="AF291" s="8">
        <f t="shared" si="41"/>
        <v>368</v>
      </c>
      <c r="AG291" s="19">
        <f t="shared" si="48"/>
        <v>294.39999999999998</v>
      </c>
      <c r="AH291" s="19">
        <f t="shared" si="49"/>
        <v>276</v>
      </c>
      <c r="AM291">
        <f t="shared" si="42"/>
        <v>0</v>
      </c>
      <c r="AP291">
        <f t="shared" si="43"/>
        <v>0</v>
      </c>
      <c r="AQ291">
        <f t="shared" si="44"/>
        <v>0</v>
      </c>
      <c r="AR291" s="33" t="str">
        <f t="shared" si="45"/>
        <v xml:space="preserve"> </v>
      </c>
      <c r="AS291">
        <f t="shared" si="46"/>
        <v>0</v>
      </c>
      <c r="AT291" s="33" t="str">
        <f t="shared" si="47"/>
        <v xml:space="preserve"> </v>
      </c>
      <c r="AU291" s="33" t="str" cm="1">
        <f t="array" ref="AU291">_xlfn.IFS(AO291=0," ",AT291=20%,20%,AT291=25%,25%,AT291&lt;20%,"MV",AT291=21%,"MV",AT291=22%,"MV",AT291=23%,"MV",AT291=24%,MV)</f>
        <v xml:space="preserve"> </v>
      </c>
    </row>
    <row r="292" spans="1:47">
      <c r="A292" s="3">
        <v>263</v>
      </c>
      <c r="B292" s="1" t="s">
        <v>259</v>
      </c>
      <c r="C292" s="2" t="s">
        <v>367</v>
      </c>
      <c r="D292" s="7">
        <v>368</v>
      </c>
      <c r="E292" s="7">
        <v>14397</v>
      </c>
      <c r="F292" s="7">
        <v>9042</v>
      </c>
      <c r="G292" s="7">
        <v>11566</v>
      </c>
      <c r="H292" s="7">
        <v>421</v>
      </c>
      <c r="I292" s="7">
        <v>15567</v>
      </c>
      <c r="J292" s="7">
        <v>18809</v>
      </c>
      <c r="K292" s="7">
        <v>21036</v>
      </c>
      <c r="L292" s="7">
        <v>4326</v>
      </c>
      <c r="M292" s="7">
        <v>33573</v>
      </c>
      <c r="N292" s="7">
        <v>11991</v>
      </c>
      <c r="O292" s="7">
        <v>15333</v>
      </c>
      <c r="P292" s="7">
        <v>14240</v>
      </c>
      <c r="Q292" s="7">
        <v>12980</v>
      </c>
      <c r="R292" s="7">
        <v>9043</v>
      </c>
      <c r="S292" s="7">
        <v>12230</v>
      </c>
      <c r="T292" s="32">
        <v>10083</v>
      </c>
      <c r="U292" s="7">
        <v>53031</v>
      </c>
      <c r="V292" s="7">
        <v>9195</v>
      </c>
      <c r="W292" s="7">
        <v>6230</v>
      </c>
      <c r="X292" s="7">
        <v>12980</v>
      </c>
      <c r="Y292" s="7">
        <v>12324</v>
      </c>
      <c r="Z292" s="7">
        <v>16083</v>
      </c>
      <c r="AA292" s="7">
        <v>41041</v>
      </c>
      <c r="AB292" s="7">
        <v>16126</v>
      </c>
      <c r="AC292" s="7">
        <v>7434</v>
      </c>
      <c r="AE292" s="8">
        <f t="shared" si="40"/>
        <v>53031</v>
      </c>
      <c r="AF292" s="8">
        <f t="shared" si="41"/>
        <v>368</v>
      </c>
      <c r="AG292" s="19">
        <f t="shared" si="48"/>
        <v>294.39999999999998</v>
      </c>
      <c r="AH292" s="19">
        <f t="shared" si="49"/>
        <v>276</v>
      </c>
      <c r="AM292">
        <f t="shared" si="42"/>
        <v>0</v>
      </c>
      <c r="AP292">
        <f t="shared" si="43"/>
        <v>0</v>
      </c>
      <c r="AQ292">
        <f t="shared" si="44"/>
        <v>0</v>
      </c>
      <c r="AR292" s="33" t="str">
        <f t="shared" si="45"/>
        <v xml:space="preserve"> </v>
      </c>
      <c r="AS292">
        <f t="shared" si="46"/>
        <v>0</v>
      </c>
      <c r="AT292" s="33" t="str">
        <f t="shared" si="47"/>
        <v xml:space="preserve"> </v>
      </c>
      <c r="AU292" s="33" t="str" cm="1">
        <f t="array" ref="AU292">_xlfn.IFS(AO292=0," ",AT292=20%,20%,AT292=25%,25%,AT292&lt;20%,"MV",AT292=21%,"MV",AT292=22%,"MV",AT292=23%,"MV",AT292=24%,MV)</f>
        <v xml:space="preserve"> </v>
      </c>
    </row>
    <row r="293" spans="1:47">
      <c r="A293" s="3">
        <v>264</v>
      </c>
      <c r="B293" s="1" t="s">
        <v>260</v>
      </c>
      <c r="C293" s="2" t="s">
        <v>368</v>
      </c>
      <c r="D293" s="7">
        <v>587</v>
      </c>
      <c r="E293" s="7">
        <v>10817</v>
      </c>
      <c r="F293" s="7">
        <v>5351</v>
      </c>
      <c r="G293" s="7">
        <v>3072</v>
      </c>
      <c r="H293" s="7">
        <v>670</v>
      </c>
      <c r="I293" s="7">
        <v>11124</v>
      </c>
      <c r="J293" s="7">
        <v>11620</v>
      </c>
      <c r="K293" s="7">
        <v>29927</v>
      </c>
      <c r="L293" s="7">
        <v>4054</v>
      </c>
      <c r="M293" s="7">
        <v>3462</v>
      </c>
      <c r="N293" s="7">
        <v>6304</v>
      </c>
      <c r="O293" s="7">
        <v>10958</v>
      </c>
      <c r="P293" s="7">
        <v>1083</v>
      </c>
      <c r="Q293" s="7">
        <v>5810</v>
      </c>
      <c r="R293" s="7">
        <v>13141</v>
      </c>
      <c r="S293" s="7">
        <v>10574</v>
      </c>
      <c r="T293" s="32">
        <v>7806</v>
      </c>
      <c r="U293" s="7">
        <v>2827</v>
      </c>
      <c r="V293" s="7">
        <v>10727</v>
      </c>
      <c r="W293" s="7">
        <v>2071</v>
      </c>
      <c r="X293" s="7">
        <v>34304</v>
      </c>
      <c r="Y293" s="7">
        <v>5693</v>
      </c>
      <c r="Z293" s="7">
        <v>11559</v>
      </c>
      <c r="AA293" s="7">
        <v>14834</v>
      </c>
      <c r="AB293" s="7">
        <v>11524</v>
      </c>
      <c r="AC293" s="7">
        <v>4137</v>
      </c>
      <c r="AE293" s="8">
        <f t="shared" si="40"/>
        <v>34304</v>
      </c>
      <c r="AF293" s="8">
        <f t="shared" si="41"/>
        <v>587</v>
      </c>
      <c r="AG293" s="19">
        <f t="shared" si="48"/>
        <v>469.6</v>
      </c>
      <c r="AH293" s="19">
        <f t="shared" si="49"/>
        <v>440.25</v>
      </c>
      <c r="AM293">
        <f t="shared" si="42"/>
        <v>0</v>
      </c>
      <c r="AP293">
        <f t="shared" si="43"/>
        <v>0</v>
      </c>
      <c r="AQ293">
        <f t="shared" si="44"/>
        <v>0</v>
      </c>
      <c r="AR293" s="33" t="str">
        <f t="shared" si="45"/>
        <v xml:space="preserve"> </v>
      </c>
      <c r="AS293">
        <f t="shared" si="46"/>
        <v>0</v>
      </c>
      <c r="AT293" s="33" t="str">
        <f t="shared" si="47"/>
        <v xml:space="preserve"> </v>
      </c>
      <c r="AU293" s="33" t="str" cm="1">
        <f t="array" ref="AU293">_xlfn.IFS(AO293=0," ",AT293=20%,20%,AT293=25%,25%,AT293&lt;20%,"MV",AT293=21%,"MV",AT293=22%,"MV",AT293=23%,"MV",AT293=24%,MV)</f>
        <v xml:space="preserve"> </v>
      </c>
    </row>
    <row r="294" spans="1:47">
      <c r="A294" s="3">
        <v>265</v>
      </c>
      <c r="B294" s="1" t="s">
        <v>260</v>
      </c>
      <c r="C294" s="2" t="s">
        <v>367</v>
      </c>
      <c r="D294" s="7">
        <v>587</v>
      </c>
      <c r="E294" s="7">
        <v>86532</v>
      </c>
      <c r="F294" s="7">
        <v>64222</v>
      </c>
      <c r="G294" s="7">
        <v>18429</v>
      </c>
      <c r="H294" s="7">
        <v>670</v>
      </c>
      <c r="I294" s="7">
        <v>85674</v>
      </c>
      <c r="J294" s="7">
        <v>62984</v>
      </c>
      <c r="K294" s="7">
        <v>196335</v>
      </c>
      <c r="L294" s="7">
        <v>40546</v>
      </c>
      <c r="M294" s="7">
        <v>33657</v>
      </c>
      <c r="N294" s="7">
        <v>68113</v>
      </c>
      <c r="O294" s="7">
        <v>84395</v>
      </c>
      <c r="P294" s="7">
        <v>15596</v>
      </c>
      <c r="Q294" s="7">
        <v>46851</v>
      </c>
      <c r="R294" s="7">
        <v>52564</v>
      </c>
      <c r="S294" s="7">
        <v>63439</v>
      </c>
      <c r="T294" s="32">
        <v>55493</v>
      </c>
      <c r="U294" s="7">
        <v>67866</v>
      </c>
      <c r="V294" s="7">
        <v>64359</v>
      </c>
      <c r="W294" s="7">
        <v>23030</v>
      </c>
      <c r="X294" s="7">
        <v>68608</v>
      </c>
      <c r="Y294" s="7">
        <v>35878</v>
      </c>
      <c r="Z294" s="7">
        <v>88559</v>
      </c>
      <c r="AA294" s="7">
        <v>60573</v>
      </c>
      <c r="AB294" s="7">
        <v>88756</v>
      </c>
      <c r="AC294" s="7">
        <v>16547</v>
      </c>
      <c r="AE294" s="8">
        <f t="shared" si="40"/>
        <v>196335</v>
      </c>
      <c r="AF294" s="8">
        <f t="shared" si="41"/>
        <v>587</v>
      </c>
      <c r="AG294" s="19">
        <f t="shared" si="48"/>
        <v>469.6</v>
      </c>
      <c r="AH294" s="19">
        <f t="shared" si="49"/>
        <v>440.25</v>
      </c>
      <c r="AM294">
        <f t="shared" si="42"/>
        <v>0</v>
      </c>
      <c r="AP294">
        <f t="shared" si="43"/>
        <v>0</v>
      </c>
      <c r="AQ294">
        <f t="shared" si="44"/>
        <v>0</v>
      </c>
      <c r="AR294" s="33" t="str">
        <f t="shared" si="45"/>
        <v xml:space="preserve"> </v>
      </c>
      <c r="AS294">
        <f t="shared" si="46"/>
        <v>0</v>
      </c>
      <c r="AT294" s="33" t="str">
        <f t="shared" si="47"/>
        <v xml:space="preserve"> </v>
      </c>
      <c r="AU294" s="33" t="str" cm="1">
        <f t="array" ref="AU294">_xlfn.IFS(AO294=0," ",AT294=20%,20%,AT294=25%,25%,AT294&lt;20%,"MV",AT294=21%,"MV",AT294=22%,"MV",AT294=23%,"MV",AT294=24%,MV)</f>
        <v xml:space="preserve"> </v>
      </c>
    </row>
    <row r="295" spans="1:47">
      <c r="A295" s="3">
        <v>266</v>
      </c>
      <c r="B295" s="1" t="s">
        <v>261</v>
      </c>
      <c r="C295" s="2" t="s">
        <v>368</v>
      </c>
      <c r="D295" s="7">
        <v>1053</v>
      </c>
      <c r="E295" s="7">
        <v>15066</v>
      </c>
      <c r="F295" s="7">
        <v>7167</v>
      </c>
      <c r="G295" s="7">
        <v>5520</v>
      </c>
      <c r="H295" s="7">
        <v>1204</v>
      </c>
      <c r="I295" s="7">
        <v>19451</v>
      </c>
      <c r="J295" s="7">
        <v>13227</v>
      </c>
      <c r="K295" s="7">
        <v>37409</v>
      </c>
      <c r="L295" s="7">
        <v>4326</v>
      </c>
      <c r="M295" s="7">
        <v>5194</v>
      </c>
      <c r="N295" s="7">
        <v>11249</v>
      </c>
      <c r="O295" s="7">
        <v>19159</v>
      </c>
      <c r="P295" s="7">
        <v>1877</v>
      </c>
      <c r="Q295" s="7">
        <v>6551</v>
      </c>
      <c r="R295" s="7">
        <v>17597</v>
      </c>
      <c r="S295" s="7">
        <v>11891</v>
      </c>
      <c r="T295" s="32">
        <v>13648</v>
      </c>
      <c r="U295" s="7">
        <v>3393</v>
      </c>
      <c r="V295" s="7">
        <v>15323</v>
      </c>
      <c r="W295" s="7">
        <v>2583</v>
      </c>
      <c r="X295" s="7">
        <v>38940</v>
      </c>
      <c r="Y295" s="7">
        <v>5900</v>
      </c>
      <c r="Z295" s="7">
        <v>20211</v>
      </c>
      <c r="AA295" s="7">
        <v>22252</v>
      </c>
      <c r="AB295" s="7">
        <v>20151</v>
      </c>
      <c r="AC295" s="7">
        <v>4991</v>
      </c>
      <c r="AE295" s="8">
        <f t="shared" si="40"/>
        <v>38940</v>
      </c>
      <c r="AF295" s="8">
        <f t="shared" si="41"/>
        <v>1053</v>
      </c>
      <c r="AG295" s="19">
        <f t="shared" si="48"/>
        <v>842.4</v>
      </c>
      <c r="AH295" s="19">
        <f t="shared" si="49"/>
        <v>789.75</v>
      </c>
      <c r="AM295">
        <f t="shared" si="42"/>
        <v>0</v>
      </c>
      <c r="AP295">
        <f t="shared" si="43"/>
        <v>0</v>
      </c>
      <c r="AQ295">
        <f t="shared" si="44"/>
        <v>0</v>
      </c>
      <c r="AR295" s="33" t="str">
        <f t="shared" si="45"/>
        <v xml:space="preserve"> </v>
      </c>
      <c r="AS295">
        <f t="shared" si="46"/>
        <v>0</v>
      </c>
      <c r="AT295" s="33" t="str">
        <f t="shared" si="47"/>
        <v xml:space="preserve"> </v>
      </c>
      <c r="AU295" s="33" t="str" cm="1">
        <f t="array" ref="AU295">_xlfn.IFS(AO295=0," ",AT295=20%,20%,AT295=25%,25%,AT295&lt;20%,"MV",AT295=21%,"MV",AT295=22%,"MV",AT295=23%,"MV",AT295=24%,MV)</f>
        <v xml:space="preserve"> </v>
      </c>
    </row>
    <row r="296" spans="1:47">
      <c r="A296" s="3">
        <v>267</v>
      </c>
      <c r="B296" s="1" t="s">
        <v>261</v>
      </c>
      <c r="C296" s="2" t="s">
        <v>367</v>
      </c>
      <c r="D296" s="7">
        <v>1053</v>
      </c>
      <c r="E296" s="7">
        <v>120527</v>
      </c>
      <c r="F296" s="7">
        <v>86003</v>
      </c>
      <c r="G296" s="7">
        <v>33116</v>
      </c>
      <c r="H296" s="7">
        <v>1204</v>
      </c>
      <c r="I296" s="7">
        <v>97252</v>
      </c>
      <c r="J296" s="7">
        <v>71451</v>
      </c>
      <c r="K296" s="7">
        <v>245417</v>
      </c>
      <c r="L296" s="7">
        <v>51795</v>
      </c>
      <c r="M296" s="7">
        <v>50485</v>
      </c>
      <c r="N296" s="7">
        <v>74294</v>
      </c>
      <c r="O296" s="7">
        <v>95798</v>
      </c>
      <c r="P296" s="7">
        <v>27041</v>
      </c>
      <c r="Q296" s="7">
        <v>61438</v>
      </c>
      <c r="R296" s="7">
        <v>70391</v>
      </c>
      <c r="S296" s="7">
        <v>71346</v>
      </c>
      <c r="T296" s="32">
        <v>62993</v>
      </c>
      <c r="U296" s="7">
        <v>81464</v>
      </c>
      <c r="V296" s="7">
        <v>91941</v>
      </c>
      <c r="W296" s="7">
        <v>42277</v>
      </c>
      <c r="X296" s="7">
        <v>77879</v>
      </c>
      <c r="Y296" s="7">
        <v>46938</v>
      </c>
      <c r="Z296" s="7">
        <v>100872</v>
      </c>
      <c r="AA296" s="7">
        <v>80351</v>
      </c>
      <c r="AB296" s="7">
        <v>100749</v>
      </c>
      <c r="AC296" s="7">
        <v>19959</v>
      </c>
      <c r="AE296" s="8">
        <f t="shared" si="40"/>
        <v>245417</v>
      </c>
      <c r="AF296" s="8">
        <f t="shared" si="41"/>
        <v>1053</v>
      </c>
      <c r="AG296" s="19">
        <f t="shared" si="48"/>
        <v>842.4</v>
      </c>
      <c r="AH296" s="19">
        <f t="shared" si="49"/>
        <v>789.75</v>
      </c>
      <c r="AM296">
        <f t="shared" si="42"/>
        <v>0</v>
      </c>
      <c r="AP296">
        <f t="shared" si="43"/>
        <v>0</v>
      </c>
      <c r="AQ296">
        <f t="shared" si="44"/>
        <v>0</v>
      </c>
      <c r="AR296" s="33" t="str">
        <f t="shared" si="45"/>
        <v xml:space="preserve"> </v>
      </c>
      <c r="AS296">
        <f t="shared" si="46"/>
        <v>0</v>
      </c>
      <c r="AT296" s="33" t="str">
        <f t="shared" si="47"/>
        <v xml:space="preserve"> </v>
      </c>
      <c r="AU296" s="33" t="str" cm="1">
        <f t="array" ref="AU296">_xlfn.IFS(AO296=0," ",AT296=20%,20%,AT296=25%,25%,AT296&lt;20%,"MV",AT296=21%,"MV",AT296=22%,"MV",AT296=23%,"MV",AT296=24%,MV)</f>
        <v xml:space="preserve"> </v>
      </c>
    </row>
    <row r="297" spans="1:47">
      <c r="A297" s="3">
        <v>268</v>
      </c>
      <c r="B297" s="1" t="s">
        <v>262</v>
      </c>
      <c r="C297" s="2" t="s">
        <v>368</v>
      </c>
      <c r="D297" s="7">
        <v>284</v>
      </c>
      <c r="E297" s="7">
        <v>1545</v>
      </c>
      <c r="F297" s="7">
        <v>1269</v>
      </c>
      <c r="G297" s="7">
        <v>1488</v>
      </c>
      <c r="H297" s="7">
        <v>325</v>
      </c>
      <c r="I297" s="7">
        <v>3504</v>
      </c>
      <c r="J297" s="7">
        <v>2651</v>
      </c>
      <c r="K297" s="7">
        <v>22002</v>
      </c>
      <c r="L297" s="7">
        <v>1483</v>
      </c>
      <c r="M297" s="7">
        <v>1091</v>
      </c>
      <c r="N297" s="7">
        <v>2101</v>
      </c>
      <c r="O297" s="7">
        <v>3449</v>
      </c>
      <c r="P297" s="7">
        <v>492</v>
      </c>
      <c r="Q297" s="7">
        <v>1608</v>
      </c>
      <c r="R297" s="7">
        <v>5031</v>
      </c>
      <c r="S297" s="7">
        <v>6099</v>
      </c>
      <c r="T297" s="32">
        <v>2458</v>
      </c>
      <c r="U297" s="7">
        <v>663</v>
      </c>
      <c r="V297" s="7">
        <v>2268</v>
      </c>
      <c r="W297" s="7">
        <v>729</v>
      </c>
      <c r="X297" s="7">
        <v>11126</v>
      </c>
      <c r="Y297" s="7">
        <v>1913</v>
      </c>
      <c r="Z297" s="7">
        <v>3622</v>
      </c>
      <c r="AA297" s="7">
        <v>4945</v>
      </c>
      <c r="AB297" s="7">
        <v>3628</v>
      </c>
      <c r="AC297" s="7">
        <v>1142</v>
      </c>
      <c r="AE297" s="8">
        <f t="shared" si="40"/>
        <v>22002</v>
      </c>
      <c r="AF297" s="8">
        <f t="shared" si="41"/>
        <v>284</v>
      </c>
      <c r="AG297" s="19">
        <f t="shared" si="48"/>
        <v>227.2</v>
      </c>
      <c r="AH297" s="19">
        <f t="shared" si="49"/>
        <v>213</v>
      </c>
      <c r="AM297">
        <f t="shared" si="42"/>
        <v>0</v>
      </c>
      <c r="AP297">
        <f t="shared" si="43"/>
        <v>0</v>
      </c>
      <c r="AQ297">
        <f t="shared" si="44"/>
        <v>0</v>
      </c>
      <c r="AR297" s="33" t="str">
        <f t="shared" si="45"/>
        <v xml:space="preserve"> </v>
      </c>
      <c r="AS297">
        <f t="shared" si="46"/>
        <v>0</v>
      </c>
      <c r="AT297" s="33" t="str">
        <f t="shared" si="47"/>
        <v xml:space="preserve"> </v>
      </c>
      <c r="AU297" s="33" t="str" cm="1">
        <f t="array" ref="AU297">_xlfn.IFS(AO297=0," ",AT297=20%,20%,AT297=25%,25%,AT297&lt;20%,"MV",AT297=21%,"MV",AT297=22%,"MV",AT297=23%,"MV",AT297=24%,MV)</f>
        <v xml:space="preserve"> </v>
      </c>
    </row>
    <row r="298" spans="1:47">
      <c r="A298" s="3">
        <v>269</v>
      </c>
      <c r="B298" s="1" t="s">
        <v>262</v>
      </c>
      <c r="C298" s="2" t="s">
        <v>367</v>
      </c>
      <c r="D298" s="7">
        <v>284</v>
      </c>
      <c r="E298" s="7">
        <v>12362</v>
      </c>
      <c r="F298" s="7">
        <v>15218</v>
      </c>
      <c r="G298" s="7">
        <v>8926</v>
      </c>
      <c r="H298" s="7">
        <v>325</v>
      </c>
      <c r="I298" s="7">
        <v>21257</v>
      </c>
      <c r="J298" s="7">
        <v>15823</v>
      </c>
      <c r="K298" s="7">
        <v>66614</v>
      </c>
      <c r="L298" s="7">
        <v>15699</v>
      </c>
      <c r="M298" s="7">
        <v>10601</v>
      </c>
      <c r="N298" s="7">
        <v>12485</v>
      </c>
      <c r="O298" s="7">
        <v>20938</v>
      </c>
      <c r="P298" s="7">
        <v>3540</v>
      </c>
      <c r="Q298" s="7">
        <v>15082</v>
      </c>
      <c r="R298" s="7">
        <v>20125</v>
      </c>
      <c r="S298" s="7">
        <v>36592</v>
      </c>
      <c r="T298" s="32">
        <v>13769</v>
      </c>
      <c r="U298" s="7">
        <v>15946</v>
      </c>
      <c r="V298" s="7">
        <v>13608</v>
      </c>
      <c r="W298" s="7">
        <v>5006</v>
      </c>
      <c r="X298" s="7">
        <v>22252</v>
      </c>
      <c r="Y298" s="7">
        <v>11310</v>
      </c>
      <c r="Z298" s="7">
        <v>22004</v>
      </c>
      <c r="AA298" s="7">
        <v>24724</v>
      </c>
      <c r="AB298" s="7">
        <v>22021</v>
      </c>
      <c r="AC298" s="7">
        <v>4566</v>
      </c>
      <c r="AE298" s="8">
        <f t="shared" si="40"/>
        <v>66614</v>
      </c>
      <c r="AF298" s="8">
        <f t="shared" si="41"/>
        <v>284</v>
      </c>
      <c r="AG298" s="19">
        <f t="shared" si="48"/>
        <v>227.2</v>
      </c>
      <c r="AH298" s="19">
        <f t="shared" si="49"/>
        <v>213</v>
      </c>
      <c r="AM298">
        <f t="shared" si="42"/>
        <v>0</v>
      </c>
      <c r="AP298">
        <f t="shared" si="43"/>
        <v>0</v>
      </c>
      <c r="AQ298">
        <f t="shared" si="44"/>
        <v>0</v>
      </c>
      <c r="AR298" s="33" t="str">
        <f t="shared" si="45"/>
        <v xml:space="preserve"> </v>
      </c>
      <c r="AS298">
        <f t="shared" si="46"/>
        <v>0</v>
      </c>
      <c r="AT298" s="33" t="str">
        <f t="shared" si="47"/>
        <v xml:space="preserve"> </v>
      </c>
      <c r="AU298" s="33" t="str" cm="1">
        <f t="array" ref="AU298">_xlfn.IFS(AO298=0," ",AT298=20%,20%,AT298=25%,25%,AT298&lt;20%,"MV",AT298=21%,"MV",AT298=22%,"MV",AT298=23%,"MV",AT298=24%,MV)</f>
        <v xml:space="preserve"> </v>
      </c>
    </row>
    <row r="299" spans="1:47">
      <c r="A299" s="3">
        <v>270</v>
      </c>
      <c r="B299" s="1" t="s">
        <v>263</v>
      </c>
      <c r="C299" s="2" t="s">
        <v>368</v>
      </c>
      <c r="D299" s="7">
        <v>220</v>
      </c>
      <c r="E299" s="7">
        <v>2318</v>
      </c>
      <c r="F299" s="7">
        <v>2071</v>
      </c>
      <c r="G299" s="7">
        <v>1152</v>
      </c>
      <c r="H299" s="7">
        <v>251</v>
      </c>
      <c r="I299" s="7">
        <v>4378</v>
      </c>
      <c r="J299" s="7">
        <v>3534</v>
      </c>
      <c r="K299" s="7">
        <v>277923</v>
      </c>
      <c r="L299" s="7">
        <v>1854</v>
      </c>
      <c r="M299" s="7">
        <v>1602</v>
      </c>
      <c r="N299" s="7">
        <v>2596</v>
      </c>
      <c r="O299" s="7">
        <v>4313</v>
      </c>
      <c r="P299" s="7">
        <v>520</v>
      </c>
      <c r="Q299" s="7">
        <v>3214</v>
      </c>
      <c r="R299" s="7">
        <v>11797</v>
      </c>
      <c r="S299" s="7">
        <v>7356</v>
      </c>
      <c r="T299" s="32">
        <v>3072</v>
      </c>
      <c r="U299" s="7">
        <v>1282</v>
      </c>
      <c r="V299" s="7">
        <v>3969</v>
      </c>
      <c r="W299" s="7">
        <v>838</v>
      </c>
      <c r="X299" s="7">
        <v>15761</v>
      </c>
      <c r="Y299" s="7">
        <v>2552</v>
      </c>
      <c r="Z299" s="7">
        <v>4549</v>
      </c>
      <c r="AA299" s="7">
        <v>8653</v>
      </c>
      <c r="AB299" s="7">
        <v>4534</v>
      </c>
      <c r="AC299" s="7">
        <v>1633</v>
      </c>
      <c r="AE299" s="8">
        <f t="shared" si="40"/>
        <v>277923</v>
      </c>
      <c r="AF299" s="8">
        <f t="shared" si="41"/>
        <v>220</v>
      </c>
      <c r="AG299" s="19">
        <f t="shared" si="48"/>
        <v>176</v>
      </c>
      <c r="AH299" s="19">
        <f t="shared" si="49"/>
        <v>165</v>
      </c>
      <c r="AM299">
        <f t="shared" si="42"/>
        <v>0</v>
      </c>
      <c r="AP299">
        <f t="shared" si="43"/>
        <v>0</v>
      </c>
      <c r="AQ299">
        <f t="shared" si="44"/>
        <v>0</v>
      </c>
      <c r="AR299" s="33" t="str">
        <f t="shared" si="45"/>
        <v xml:space="preserve"> </v>
      </c>
      <c r="AS299">
        <f t="shared" si="46"/>
        <v>0</v>
      </c>
      <c r="AT299" s="33" t="str">
        <f t="shared" si="47"/>
        <v xml:space="preserve"> </v>
      </c>
      <c r="AU299" s="33" t="str" cm="1">
        <f t="array" ref="AU299">_xlfn.IFS(AO299=0," ",AT299=20%,20%,AT299=25%,25%,AT299&lt;20%,"MV",AT299=21%,"MV",AT299=22%,"MV",AT299=23%,"MV",AT299=24%,MV)</f>
        <v xml:space="preserve"> </v>
      </c>
    </row>
    <row r="300" spans="1:47">
      <c r="A300" s="3">
        <v>271</v>
      </c>
      <c r="B300" s="1" t="s">
        <v>263</v>
      </c>
      <c r="C300" s="2" t="s">
        <v>367</v>
      </c>
      <c r="D300" s="7">
        <v>220</v>
      </c>
      <c r="E300" s="7">
        <v>18543</v>
      </c>
      <c r="F300" s="7">
        <v>24851</v>
      </c>
      <c r="G300" s="7">
        <v>6912</v>
      </c>
      <c r="H300" s="7">
        <v>251</v>
      </c>
      <c r="I300" s="7">
        <v>29688</v>
      </c>
      <c r="J300" s="7">
        <v>21206</v>
      </c>
      <c r="K300" s="7">
        <v>84142</v>
      </c>
      <c r="L300" s="7">
        <v>19285</v>
      </c>
      <c r="M300" s="7">
        <v>15566</v>
      </c>
      <c r="N300" s="7">
        <v>23611</v>
      </c>
      <c r="O300" s="7">
        <v>29243</v>
      </c>
      <c r="P300" s="7">
        <v>4993</v>
      </c>
      <c r="Q300" s="7">
        <v>23611</v>
      </c>
      <c r="R300" s="7">
        <v>47185</v>
      </c>
      <c r="S300" s="7">
        <v>44132</v>
      </c>
      <c r="T300" s="32">
        <v>19229</v>
      </c>
      <c r="U300" s="7">
        <v>30781</v>
      </c>
      <c r="V300" s="7">
        <v>23812</v>
      </c>
      <c r="W300" s="7">
        <v>8901</v>
      </c>
      <c r="X300" s="7">
        <v>31523</v>
      </c>
      <c r="Y300" s="7">
        <v>15101</v>
      </c>
      <c r="Z300" s="7">
        <v>30744</v>
      </c>
      <c r="AA300" s="7">
        <v>43266</v>
      </c>
      <c r="AB300" s="7">
        <v>30756</v>
      </c>
      <c r="AC300" s="7">
        <v>6529</v>
      </c>
      <c r="AE300" s="8">
        <f t="shared" si="40"/>
        <v>84142</v>
      </c>
      <c r="AF300" s="8">
        <f t="shared" si="41"/>
        <v>220</v>
      </c>
      <c r="AG300" s="19">
        <f t="shared" si="48"/>
        <v>176</v>
      </c>
      <c r="AH300" s="19">
        <f t="shared" si="49"/>
        <v>165</v>
      </c>
      <c r="AM300">
        <f t="shared" si="42"/>
        <v>0</v>
      </c>
      <c r="AP300">
        <f t="shared" si="43"/>
        <v>0</v>
      </c>
      <c r="AQ300">
        <f t="shared" si="44"/>
        <v>0</v>
      </c>
      <c r="AR300" s="33" t="str">
        <f t="shared" si="45"/>
        <v xml:space="preserve"> </v>
      </c>
      <c r="AS300">
        <f t="shared" si="46"/>
        <v>0</v>
      </c>
      <c r="AT300" s="33" t="str">
        <f t="shared" si="47"/>
        <v xml:space="preserve"> </v>
      </c>
      <c r="AU300" s="33" t="str" cm="1">
        <f t="array" ref="AU300">_xlfn.IFS(AO300=0," ",AT300=20%,20%,AT300=25%,25%,AT300&lt;20%,"MV",AT300=21%,"MV",AT300=22%,"MV",AT300=23%,"MV",AT300=24%,MV)</f>
        <v xml:space="preserve"> </v>
      </c>
    </row>
    <row r="301" spans="1:47">
      <c r="A301" s="3">
        <v>272</v>
      </c>
      <c r="B301" s="1" t="s">
        <v>264</v>
      </c>
      <c r="C301" s="2" t="s">
        <v>368</v>
      </c>
      <c r="D301" s="7">
        <v>756</v>
      </c>
      <c r="E301" s="7">
        <v>8886</v>
      </c>
      <c r="F301" s="7">
        <v>3535</v>
      </c>
      <c r="G301" s="7">
        <v>3959</v>
      </c>
      <c r="H301" s="7">
        <v>864</v>
      </c>
      <c r="I301" s="7">
        <v>7135</v>
      </c>
      <c r="J301" s="7">
        <v>6675</v>
      </c>
      <c r="K301" s="7">
        <v>23160</v>
      </c>
      <c r="L301" s="7">
        <v>1608</v>
      </c>
      <c r="M301" s="7">
        <v>1810</v>
      </c>
      <c r="N301" s="7">
        <v>2720</v>
      </c>
      <c r="O301" s="7">
        <v>7028</v>
      </c>
      <c r="P301" s="7">
        <v>588</v>
      </c>
      <c r="Q301" s="7">
        <v>3584</v>
      </c>
      <c r="R301" s="7">
        <v>6714</v>
      </c>
      <c r="S301" s="7">
        <v>4965</v>
      </c>
      <c r="T301" s="32">
        <v>5006</v>
      </c>
      <c r="U301" s="7">
        <v>819</v>
      </c>
      <c r="V301" s="7">
        <v>7726</v>
      </c>
      <c r="W301" s="7">
        <v>2071</v>
      </c>
      <c r="X301" s="7">
        <v>18543</v>
      </c>
      <c r="Y301" s="7">
        <v>3428</v>
      </c>
      <c r="Z301" s="7">
        <v>7380</v>
      </c>
      <c r="AA301" s="7">
        <v>12362</v>
      </c>
      <c r="AB301" s="7">
        <v>7391</v>
      </c>
      <c r="AC301" s="7">
        <v>1732</v>
      </c>
      <c r="AE301" s="8">
        <f t="shared" si="40"/>
        <v>23160</v>
      </c>
      <c r="AF301" s="8">
        <f t="shared" si="41"/>
        <v>588</v>
      </c>
      <c r="AG301" s="19">
        <f t="shared" si="48"/>
        <v>470.4</v>
      </c>
      <c r="AH301" s="19">
        <f t="shared" si="49"/>
        <v>441</v>
      </c>
      <c r="AM301">
        <f t="shared" si="42"/>
        <v>0</v>
      </c>
      <c r="AP301">
        <f t="shared" si="43"/>
        <v>0</v>
      </c>
      <c r="AQ301">
        <f t="shared" si="44"/>
        <v>0</v>
      </c>
      <c r="AR301" s="33" t="str">
        <f t="shared" si="45"/>
        <v xml:space="preserve"> </v>
      </c>
      <c r="AS301">
        <f t="shared" si="46"/>
        <v>0</v>
      </c>
      <c r="AT301" s="33" t="str">
        <f t="shared" si="47"/>
        <v xml:space="preserve"> </v>
      </c>
      <c r="AU301" s="33" t="str" cm="1">
        <f t="array" ref="AU301">_xlfn.IFS(AO301=0," ",AT301=20%,20%,AT301=25%,25%,AT301&lt;20%,"MV",AT301=21%,"MV",AT301=22%,"MV",AT301=23%,"MV",AT301=24%,MV)</f>
        <v xml:space="preserve"> </v>
      </c>
    </row>
    <row r="302" spans="1:47">
      <c r="A302" s="3">
        <v>273</v>
      </c>
      <c r="B302" s="1" t="s">
        <v>264</v>
      </c>
      <c r="C302" s="2" t="s">
        <v>367</v>
      </c>
      <c r="D302" s="7">
        <v>756</v>
      </c>
      <c r="E302" s="7">
        <v>71080</v>
      </c>
      <c r="F302" s="7">
        <v>42422</v>
      </c>
      <c r="G302" s="7">
        <v>23756</v>
      </c>
      <c r="H302" s="7">
        <v>864</v>
      </c>
      <c r="I302" s="7">
        <v>46311</v>
      </c>
      <c r="J302" s="7">
        <v>36838</v>
      </c>
      <c r="K302" s="7">
        <v>70120</v>
      </c>
      <c r="L302" s="7">
        <v>16688</v>
      </c>
      <c r="M302" s="7">
        <v>17585</v>
      </c>
      <c r="N302" s="7">
        <v>15082</v>
      </c>
      <c r="O302" s="7">
        <v>45619</v>
      </c>
      <c r="P302" s="7">
        <v>5648</v>
      </c>
      <c r="Q302" s="7">
        <v>37209</v>
      </c>
      <c r="R302" s="7">
        <v>26853</v>
      </c>
      <c r="S302" s="7">
        <v>29790</v>
      </c>
      <c r="T302" s="32">
        <v>29997</v>
      </c>
      <c r="U302" s="7">
        <v>19655</v>
      </c>
      <c r="V302" s="7">
        <v>46357</v>
      </c>
      <c r="W302" s="7">
        <v>19037</v>
      </c>
      <c r="X302" s="7">
        <v>37085</v>
      </c>
      <c r="Y302" s="7">
        <v>26402</v>
      </c>
      <c r="Z302" s="7">
        <v>47927</v>
      </c>
      <c r="AA302" s="7">
        <v>61809</v>
      </c>
      <c r="AB302" s="7">
        <v>47975</v>
      </c>
      <c r="AC302" s="7">
        <v>6928</v>
      </c>
      <c r="AE302" s="8">
        <f t="shared" si="40"/>
        <v>71080</v>
      </c>
      <c r="AF302" s="8">
        <f t="shared" si="41"/>
        <v>756</v>
      </c>
      <c r="AG302" s="19">
        <f t="shared" si="48"/>
        <v>604.79999999999995</v>
      </c>
      <c r="AH302" s="19">
        <f t="shared" si="49"/>
        <v>567</v>
      </c>
      <c r="AM302">
        <f t="shared" si="42"/>
        <v>0</v>
      </c>
      <c r="AP302">
        <f t="shared" si="43"/>
        <v>0</v>
      </c>
      <c r="AQ302">
        <f t="shared" si="44"/>
        <v>0</v>
      </c>
      <c r="AR302" s="33" t="str">
        <f t="shared" si="45"/>
        <v xml:space="preserve"> </v>
      </c>
      <c r="AS302">
        <f t="shared" si="46"/>
        <v>0</v>
      </c>
      <c r="AT302" s="33" t="str">
        <f t="shared" si="47"/>
        <v xml:space="preserve"> </v>
      </c>
      <c r="AU302" s="33" t="str" cm="1">
        <f t="array" ref="AU302">_xlfn.IFS(AO302=0," ",AT302=20%,20%,AT302=25%,25%,AT302&lt;20%,"MV",AT302=21%,"MV",AT302=22%,"MV",AT302=23%,"MV",AT302=24%,MV)</f>
        <v xml:space="preserve"> </v>
      </c>
    </row>
    <row r="303" spans="1:47">
      <c r="A303" s="3">
        <v>274</v>
      </c>
      <c r="B303" s="1" t="s">
        <v>265</v>
      </c>
      <c r="C303" s="2" t="s">
        <v>368</v>
      </c>
      <c r="D303" s="7">
        <v>1283</v>
      </c>
      <c r="E303" s="7">
        <v>10431</v>
      </c>
      <c r="F303" s="7">
        <v>4212</v>
      </c>
      <c r="G303" s="7">
        <v>6719</v>
      </c>
      <c r="H303" s="7">
        <v>1465</v>
      </c>
      <c r="I303" s="7">
        <v>6728</v>
      </c>
      <c r="J303" s="7">
        <v>7788</v>
      </c>
      <c r="K303" s="7">
        <v>39372</v>
      </c>
      <c r="L303" s="7">
        <v>2188</v>
      </c>
      <c r="M303" s="7">
        <v>2070</v>
      </c>
      <c r="N303" s="7">
        <v>3956</v>
      </c>
      <c r="O303" s="7">
        <v>6627</v>
      </c>
      <c r="P303" s="7">
        <v>592</v>
      </c>
      <c r="Q303" s="7">
        <v>4326</v>
      </c>
      <c r="R303" s="7">
        <v>7313</v>
      </c>
      <c r="S303" s="7">
        <v>8581</v>
      </c>
      <c r="T303" s="32">
        <v>4721</v>
      </c>
      <c r="U303" s="7">
        <v>1622</v>
      </c>
      <c r="V303" s="7">
        <v>4597</v>
      </c>
      <c r="W303" s="7">
        <v>1391</v>
      </c>
      <c r="X303" s="7">
        <v>25033</v>
      </c>
      <c r="Y303" s="7">
        <v>4465</v>
      </c>
      <c r="Z303" s="7">
        <v>6972</v>
      </c>
      <c r="AA303" s="7">
        <v>16071</v>
      </c>
      <c r="AB303" s="7">
        <v>6970</v>
      </c>
      <c r="AC303" s="7">
        <v>2324</v>
      </c>
      <c r="AE303" s="8">
        <f t="shared" si="40"/>
        <v>39372</v>
      </c>
      <c r="AF303" s="8">
        <f t="shared" si="41"/>
        <v>592</v>
      </c>
      <c r="AG303" s="19">
        <f t="shared" si="48"/>
        <v>473.6</v>
      </c>
      <c r="AH303" s="19">
        <f t="shared" si="49"/>
        <v>444</v>
      </c>
      <c r="AM303">
        <f t="shared" si="42"/>
        <v>0</v>
      </c>
      <c r="AP303">
        <f t="shared" si="43"/>
        <v>0</v>
      </c>
      <c r="AQ303">
        <f t="shared" si="44"/>
        <v>0</v>
      </c>
      <c r="AR303" s="33" t="str">
        <f t="shared" si="45"/>
        <v xml:space="preserve"> </v>
      </c>
      <c r="AS303">
        <f t="shared" si="46"/>
        <v>0</v>
      </c>
      <c r="AT303" s="33" t="str">
        <f t="shared" si="47"/>
        <v xml:space="preserve"> </v>
      </c>
      <c r="AU303" s="33" t="str" cm="1">
        <f t="array" ref="AU303">_xlfn.IFS(AO303=0," ",AT303=20%,20%,AT303=25%,25%,AT303&lt;20%,"MV",AT303=21%,"MV",AT303=22%,"MV",AT303=23%,"MV",AT303=24%,MV)</f>
        <v xml:space="preserve"> </v>
      </c>
    </row>
    <row r="304" spans="1:47">
      <c r="A304" s="3">
        <v>275</v>
      </c>
      <c r="B304" s="1" t="s">
        <v>265</v>
      </c>
      <c r="C304" s="2" t="s">
        <v>367</v>
      </c>
      <c r="D304" s="7">
        <v>1283</v>
      </c>
      <c r="E304" s="7">
        <v>83442</v>
      </c>
      <c r="F304" s="7">
        <v>50539</v>
      </c>
      <c r="G304" s="7">
        <v>40313</v>
      </c>
      <c r="H304" s="7">
        <v>1465</v>
      </c>
      <c r="I304" s="7">
        <v>60620</v>
      </c>
      <c r="J304" s="7">
        <v>41783</v>
      </c>
      <c r="K304" s="7">
        <v>119203</v>
      </c>
      <c r="L304" s="7">
        <v>21880</v>
      </c>
      <c r="M304" s="7">
        <v>20110</v>
      </c>
      <c r="N304" s="7">
        <v>28679</v>
      </c>
      <c r="O304" s="7">
        <v>59714</v>
      </c>
      <c r="P304" s="7">
        <v>8525</v>
      </c>
      <c r="Q304" s="7">
        <v>53526</v>
      </c>
      <c r="R304" s="7">
        <v>29253</v>
      </c>
      <c r="S304" s="7">
        <v>51486</v>
      </c>
      <c r="T304" s="32">
        <v>39264</v>
      </c>
      <c r="U304" s="7">
        <v>38940</v>
      </c>
      <c r="V304" s="7">
        <v>27582</v>
      </c>
      <c r="W304" s="7">
        <v>16688</v>
      </c>
      <c r="X304" s="7">
        <v>50066</v>
      </c>
      <c r="Y304" s="7">
        <v>35991</v>
      </c>
      <c r="Z304" s="7">
        <v>62674</v>
      </c>
      <c r="AA304" s="7">
        <v>80351</v>
      </c>
      <c r="AB304" s="7">
        <v>62800</v>
      </c>
      <c r="AC304" s="7">
        <v>9299</v>
      </c>
      <c r="AE304" s="8">
        <f t="shared" si="40"/>
        <v>119203</v>
      </c>
      <c r="AF304" s="8">
        <f t="shared" si="41"/>
        <v>1283</v>
      </c>
      <c r="AG304" s="19">
        <f t="shared" si="48"/>
        <v>1026.4000000000001</v>
      </c>
      <c r="AH304" s="19">
        <f t="shared" si="49"/>
        <v>962.25</v>
      </c>
      <c r="AM304">
        <f t="shared" si="42"/>
        <v>0</v>
      </c>
      <c r="AP304">
        <f t="shared" si="43"/>
        <v>0</v>
      </c>
      <c r="AQ304">
        <f t="shared" si="44"/>
        <v>0</v>
      </c>
      <c r="AR304" s="33" t="str">
        <f t="shared" si="45"/>
        <v xml:space="preserve"> </v>
      </c>
      <c r="AS304">
        <f t="shared" si="46"/>
        <v>0</v>
      </c>
      <c r="AT304" s="33" t="str">
        <f t="shared" si="47"/>
        <v xml:space="preserve"> </v>
      </c>
      <c r="AU304" s="33" t="str" cm="1">
        <f t="array" ref="AU304">_xlfn.IFS(AO304=0," ",AT304=20%,20%,AT304=25%,25%,AT304&lt;20%,"MV",AT304=21%,"MV",AT304=22%,"MV",AT304=23%,"MV",AT304=24%,MV)</f>
        <v xml:space="preserve"> </v>
      </c>
    </row>
    <row r="305" spans="1:47">
      <c r="A305" s="3">
        <v>276</v>
      </c>
      <c r="B305" s="1" t="s">
        <v>266</v>
      </c>
      <c r="C305" s="2" t="s">
        <v>368</v>
      </c>
      <c r="D305" s="7">
        <v>1649</v>
      </c>
      <c r="E305" s="7">
        <v>15452</v>
      </c>
      <c r="F305" s="7">
        <v>5138</v>
      </c>
      <c r="G305" s="7">
        <v>8639</v>
      </c>
      <c r="H305" s="7">
        <v>1885</v>
      </c>
      <c r="I305" s="7">
        <v>10054</v>
      </c>
      <c r="J305" s="7">
        <v>8035</v>
      </c>
      <c r="K305" s="7">
        <v>54426</v>
      </c>
      <c r="L305" s="7">
        <v>31893</v>
      </c>
      <c r="M305" s="7">
        <v>3541</v>
      </c>
      <c r="N305" s="7">
        <v>5192</v>
      </c>
      <c r="O305" s="7">
        <v>9903</v>
      </c>
      <c r="P305" s="7">
        <v>731</v>
      </c>
      <c r="Q305" s="7">
        <v>5068</v>
      </c>
      <c r="R305" s="7">
        <v>10627</v>
      </c>
      <c r="S305" s="7">
        <v>9808</v>
      </c>
      <c r="T305" s="32">
        <v>7054</v>
      </c>
      <c r="U305" s="7">
        <v>3446</v>
      </c>
      <c r="V305" s="7">
        <v>6896</v>
      </c>
      <c r="W305" s="7">
        <v>2207</v>
      </c>
      <c r="X305" s="7">
        <v>29668</v>
      </c>
      <c r="Y305" s="7">
        <v>6913</v>
      </c>
      <c r="Z305" s="7">
        <v>10446</v>
      </c>
      <c r="AA305" s="7">
        <v>12362</v>
      </c>
      <c r="AB305" s="7">
        <v>10414</v>
      </c>
      <c r="AC305" s="7">
        <v>2976</v>
      </c>
      <c r="AE305" s="8">
        <f t="shared" si="40"/>
        <v>54426</v>
      </c>
      <c r="AF305" s="8">
        <f t="shared" si="41"/>
        <v>731</v>
      </c>
      <c r="AG305" s="19">
        <f t="shared" si="48"/>
        <v>584.79999999999995</v>
      </c>
      <c r="AH305" s="19">
        <f t="shared" si="49"/>
        <v>548.25</v>
      </c>
      <c r="AM305">
        <f t="shared" si="42"/>
        <v>0</v>
      </c>
      <c r="AP305">
        <f t="shared" si="43"/>
        <v>0</v>
      </c>
      <c r="AQ305">
        <f t="shared" si="44"/>
        <v>0</v>
      </c>
      <c r="AR305" s="33" t="str">
        <f t="shared" si="45"/>
        <v xml:space="preserve"> </v>
      </c>
      <c r="AS305">
        <f t="shared" si="46"/>
        <v>0</v>
      </c>
      <c r="AT305" s="33" t="str">
        <f t="shared" si="47"/>
        <v xml:space="preserve"> </v>
      </c>
      <c r="AU305" s="33" t="str" cm="1">
        <f t="array" ref="AU305">_xlfn.IFS(AO305=0," ",AT305=20%,20%,AT305=25%,25%,AT305&lt;20%,"MV",AT305=21%,"MV",AT305=22%,"MV",AT305=23%,"MV",AT305=24%,MV)</f>
        <v xml:space="preserve"> </v>
      </c>
    </row>
    <row r="306" spans="1:47">
      <c r="A306" s="3">
        <v>277</v>
      </c>
      <c r="B306" s="1" t="s">
        <v>266</v>
      </c>
      <c r="C306" s="2" t="s">
        <v>367</v>
      </c>
      <c r="D306" s="7">
        <v>1649</v>
      </c>
      <c r="E306" s="7">
        <v>123618</v>
      </c>
      <c r="F306" s="7">
        <v>61656</v>
      </c>
      <c r="G306" s="7">
        <v>51832</v>
      </c>
      <c r="H306" s="7">
        <v>1885</v>
      </c>
      <c r="I306" s="7">
        <v>74096</v>
      </c>
      <c r="J306" s="7">
        <v>55504</v>
      </c>
      <c r="K306" s="7">
        <v>164780</v>
      </c>
      <c r="L306" s="7">
        <v>3189</v>
      </c>
      <c r="M306" s="7">
        <v>34413</v>
      </c>
      <c r="N306" s="7">
        <v>47222</v>
      </c>
      <c r="O306" s="7">
        <v>72989</v>
      </c>
      <c r="P306" s="7">
        <v>10532</v>
      </c>
      <c r="Q306" s="7">
        <v>65393</v>
      </c>
      <c r="R306" s="7">
        <v>42507</v>
      </c>
      <c r="S306" s="7">
        <v>58842</v>
      </c>
      <c r="T306" s="32">
        <v>47995</v>
      </c>
      <c r="U306" s="7">
        <v>82700</v>
      </c>
      <c r="V306" s="7">
        <v>41373</v>
      </c>
      <c r="W306" s="7">
        <v>28593</v>
      </c>
      <c r="X306" s="7">
        <v>59337</v>
      </c>
      <c r="Y306" s="7">
        <v>55298</v>
      </c>
      <c r="Z306" s="7">
        <v>76656</v>
      </c>
      <c r="AA306" s="7">
        <v>61809</v>
      </c>
      <c r="AB306" s="7">
        <v>76762</v>
      </c>
      <c r="AC306" s="7">
        <v>11906</v>
      </c>
      <c r="AE306" s="8">
        <f t="shared" si="40"/>
        <v>164780</v>
      </c>
      <c r="AF306" s="8">
        <f t="shared" si="41"/>
        <v>1649</v>
      </c>
      <c r="AG306" s="19">
        <f t="shared" si="48"/>
        <v>1319.2</v>
      </c>
      <c r="AH306" s="19">
        <f t="shared" si="49"/>
        <v>1236.75</v>
      </c>
      <c r="AM306">
        <f t="shared" si="42"/>
        <v>0</v>
      </c>
      <c r="AP306">
        <f t="shared" si="43"/>
        <v>0</v>
      </c>
      <c r="AQ306">
        <f t="shared" si="44"/>
        <v>0</v>
      </c>
      <c r="AR306" s="33" t="str">
        <f t="shared" si="45"/>
        <v xml:space="preserve"> </v>
      </c>
      <c r="AS306">
        <f t="shared" si="46"/>
        <v>0</v>
      </c>
      <c r="AT306" s="33" t="str">
        <f t="shared" si="47"/>
        <v xml:space="preserve"> </v>
      </c>
      <c r="AU306" s="33" t="str" cm="1">
        <f t="array" ref="AU306">_xlfn.IFS(AO306=0," ",AT306=20%,20%,AT306=25%,25%,AT306&lt;20%,"MV",AT306=21%,"MV",AT306=22%,"MV",AT306=23%,"MV",AT306=24%,MV)</f>
        <v xml:space="preserve"> </v>
      </c>
    </row>
    <row r="307" spans="1:47">
      <c r="A307" s="3">
        <v>278</v>
      </c>
      <c r="B307" s="1" t="s">
        <v>267</v>
      </c>
      <c r="C307" s="2" t="s">
        <v>368</v>
      </c>
      <c r="D307" s="7">
        <v>1283</v>
      </c>
      <c r="E307" s="7">
        <v>5898</v>
      </c>
      <c r="F307" s="7">
        <v>5538</v>
      </c>
      <c r="G307" s="7">
        <v>6719</v>
      </c>
      <c r="H307" s="7">
        <v>1465</v>
      </c>
      <c r="I307" s="7">
        <v>8110</v>
      </c>
      <c r="J307" s="7">
        <v>8554</v>
      </c>
      <c r="K307" s="7">
        <v>23160</v>
      </c>
      <c r="L307" s="7">
        <v>29668</v>
      </c>
      <c r="M307" s="7">
        <v>2675</v>
      </c>
      <c r="N307" s="7">
        <v>4450</v>
      </c>
      <c r="O307" s="7">
        <v>7988</v>
      </c>
      <c r="P307" s="7">
        <v>1020</v>
      </c>
      <c r="Q307" s="7">
        <v>4821</v>
      </c>
      <c r="R307" s="7">
        <v>8159</v>
      </c>
      <c r="S307" s="7">
        <v>11795</v>
      </c>
      <c r="T307" s="32">
        <v>5690</v>
      </c>
      <c r="U307" s="7">
        <v>1722</v>
      </c>
      <c r="V307" s="7">
        <v>2682</v>
      </c>
      <c r="W307" s="7">
        <v>2861</v>
      </c>
      <c r="X307" s="7">
        <v>43575</v>
      </c>
      <c r="Y307" s="7">
        <v>5868</v>
      </c>
      <c r="Z307" s="7">
        <v>8382</v>
      </c>
      <c r="AA307" s="7">
        <v>16688</v>
      </c>
      <c r="AB307" s="7">
        <v>8401</v>
      </c>
      <c r="AC307" s="7">
        <v>2676</v>
      </c>
      <c r="AE307" s="8">
        <f t="shared" si="40"/>
        <v>43575</v>
      </c>
      <c r="AF307" s="8">
        <f t="shared" si="41"/>
        <v>1020</v>
      </c>
      <c r="AG307" s="19">
        <f t="shared" si="48"/>
        <v>816</v>
      </c>
      <c r="AH307" s="19">
        <f t="shared" si="49"/>
        <v>765</v>
      </c>
      <c r="AM307">
        <f t="shared" si="42"/>
        <v>0</v>
      </c>
      <c r="AP307">
        <f t="shared" si="43"/>
        <v>0</v>
      </c>
      <c r="AQ307">
        <f t="shared" si="44"/>
        <v>0</v>
      </c>
      <c r="AR307" s="33" t="str">
        <f t="shared" si="45"/>
        <v xml:space="preserve"> </v>
      </c>
      <c r="AS307">
        <f t="shared" si="46"/>
        <v>0</v>
      </c>
      <c r="AT307" s="33" t="str">
        <f t="shared" si="47"/>
        <v xml:space="preserve"> </v>
      </c>
      <c r="AU307" s="33" t="str" cm="1">
        <f t="array" ref="AU307">_xlfn.IFS(AO307=0," ",AT307=20%,20%,AT307=25%,25%,AT307&lt;20%,"MV",AT307=21%,"MV",AT307=22%,"MV",AT307=23%,"MV",AT307=24%,MV)</f>
        <v xml:space="preserve"> </v>
      </c>
    </row>
    <row r="308" spans="1:47">
      <c r="A308" s="3">
        <v>279</v>
      </c>
      <c r="B308" s="1" t="s">
        <v>267</v>
      </c>
      <c r="C308" s="2" t="s">
        <v>367</v>
      </c>
      <c r="D308" s="7">
        <v>1283</v>
      </c>
      <c r="E308" s="7">
        <v>47185</v>
      </c>
      <c r="F308" s="7">
        <v>66456</v>
      </c>
      <c r="G308" s="7">
        <v>40313</v>
      </c>
      <c r="H308" s="7">
        <v>1465</v>
      </c>
      <c r="I308" s="7">
        <v>87415</v>
      </c>
      <c r="J308" s="7">
        <v>60573</v>
      </c>
      <c r="K308" s="7">
        <v>70120</v>
      </c>
      <c r="L308" s="7">
        <v>29668</v>
      </c>
      <c r="M308" s="7">
        <v>26001</v>
      </c>
      <c r="N308" s="7">
        <v>23611</v>
      </c>
      <c r="O308" s="7">
        <v>86108</v>
      </c>
      <c r="P308" s="7">
        <v>14686</v>
      </c>
      <c r="Q308" s="7">
        <v>56493</v>
      </c>
      <c r="R308" s="7">
        <v>32635</v>
      </c>
      <c r="S308" s="7">
        <v>82563</v>
      </c>
      <c r="T308" s="32">
        <v>56621</v>
      </c>
      <c r="U308" s="7">
        <v>41350</v>
      </c>
      <c r="V308" s="7">
        <v>32179</v>
      </c>
      <c r="W308" s="7">
        <v>42277</v>
      </c>
      <c r="X308" s="7">
        <v>87151</v>
      </c>
      <c r="Y308" s="7">
        <v>46951</v>
      </c>
      <c r="Z308" s="7">
        <v>90809</v>
      </c>
      <c r="AA308" s="7">
        <v>82823</v>
      </c>
      <c r="AB308" s="7">
        <v>90558</v>
      </c>
      <c r="AC308" s="7">
        <v>10705</v>
      </c>
      <c r="AE308" s="8">
        <f t="shared" si="40"/>
        <v>90809</v>
      </c>
      <c r="AF308" s="8">
        <f t="shared" si="41"/>
        <v>1283</v>
      </c>
      <c r="AG308" s="19">
        <f t="shared" si="48"/>
        <v>1026.4000000000001</v>
      </c>
      <c r="AH308" s="19">
        <f t="shared" si="49"/>
        <v>962.25</v>
      </c>
      <c r="AM308">
        <f t="shared" si="42"/>
        <v>0</v>
      </c>
      <c r="AP308">
        <f t="shared" si="43"/>
        <v>0</v>
      </c>
      <c r="AQ308">
        <f t="shared" si="44"/>
        <v>0</v>
      </c>
      <c r="AR308" s="33" t="str">
        <f t="shared" si="45"/>
        <v xml:space="preserve"> </v>
      </c>
      <c r="AS308">
        <f t="shared" si="46"/>
        <v>0</v>
      </c>
      <c r="AT308" s="33" t="str">
        <f t="shared" si="47"/>
        <v xml:space="preserve"> </v>
      </c>
      <c r="AU308" s="33" t="str" cm="1">
        <f t="array" ref="AU308">_xlfn.IFS(AO308=0," ",AT308=20%,20%,AT308=25%,25%,AT308&lt;20%,"MV",AT308=21%,"MV",AT308=22%,"MV",AT308=23%,"MV",AT308=24%,MV)</f>
        <v xml:space="preserve"> </v>
      </c>
    </row>
    <row r="309" spans="1:47">
      <c r="A309" s="3">
        <v>280</v>
      </c>
      <c r="B309" s="1" t="s">
        <v>268</v>
      </c>
      <c r="C309" s="2" t="s">
        <v>367</v>
      </c>
      <c r="D309" s="7">
        <v>2194</v>
      </c>
      <c r="E309" s="7">
        <v>28330</v>
      </c>
      <c r="F309" s="7">
        <v>94799</v>
      </c>
      <c r="G309" s="7">
        <v>68966</v>
      </c>
      <c r="H309" s="7">
        <v>2508</v>
      </c>
      <c r="I309" s="7">
        <v>76957</v>
      </c>
      <c r="J309" s="7">
        <v>53156</v>
      </c>
      <c r="K309" s="7">
        <v>127214</v>
      </c>
      <c r="L309" s="7">
        <v>55628</v>
      </c>
      <c r="M309" s="7">
        <v>3769</v>
      </c>
      <c r="N309" s="7">
        <v>37579</v>
      </c>
      <c r="O309" s="7">
        <v>75808</v>
      </c>
      <c r="P309" s="7">
        <v>20801</v>
      </c>
      <c r="Q309" s="7">
        <v>94691</v>
      </c>
      <c r="R309" s="7">
        <v>77589</v>
      </c>
      <c r="S309" s="7">
        <v>88079</v>
      </c>
      <c r="T309" s="32">
        <v>49847</v>
      </c>
      <c r="U309" s="7">
        <v>77384</v>
      </c>
      <c r="V309" s="7">
        <v>74016</v>
      </c>
      <c r="W309" s="7">
        <v>31151</v>
      </c>
      <c r="X309" s="7">
        <v>40794</v>
      </c>
      <c r="Y309" s="7">
        <v>54671</v>
      </c>
      <c r="Z309" s="7">
        <v>79672</v>
      </c>
      <c r="AA309" s="7">
        <v>92713</v>
      </c>
      <c r="AB309" s="7">
        <v>79726</v>
      </c>
      <c r="AC309" s="7">
        <v>11595</v>
      </c>
      <c r="AE309" s="8">
        <f t="shared" si="40"/>
        <v>127214</v>
      </c>
      <c r="AF309" s="8">
        <f t="shared" si="41"/>
        <v>2194</v>
      </c>
      <c r="AG309" s="19">
        <f t="shared" si="48"/>
        <v>1755.2</v>
      </c>
      <c r="AH309" s="19">
        <f t="shared" si="49"/>
        <v>1645.5</v>
      </c>
      <c r="AM309">
        <f t="shared" si="42"/>
        <v>0</v>
      </c>
      <c r="AP309">
        <f t="shared" si="43"/>
        <v>0</v>
      </c>
      <c r="AQ309">
        <f t="shared" si="44"/>
        <v>0</v>
      </c>
      <c r="AR309" s="33" t="str">
        <f t="shared" si="45"/>
        <v xml:space="preserve"> </v>
      </c>
      <c r="AS309">
        <f t="shared" si="46"/>
        <v>0</v>
      </c>
      <c r="AT309" s="33" t="str">
        <f t="shared" si="47"/>
        <v xml:space="preserve"> </v>
      </c>
      <c r="AU309" s="33" t="str" cm="1">
        <f t="array" ref="AU309">_xlfn.IFS(AO309=0," ",AT309=20%,20%,AT309=25%,25%,AT309&lt;20%,"MV",AT309=21%,"MV",AT309=22%,"MV",AT309=23%,"MV",AT309=24%,MV)</f>
        <v xml:space="preserve"> </v>
      </c>
    </row>
    <row r="310" spans="1:47">
      <c r="A310" s="3">
        <v>281</v>
      </c>
      <c r="B310" s="1" t="s">
        <v>269</v>
      </c>
      <c r="C310" s="2" t="s">
        <v>368</v>
      </c>
      <c r="D310" s="7">
        <v>10876</v>
      </c>
      <c r="E310" s="7">
        <v>42494</v>
      </c>
      <c r="F310" s="7">
        <v>33042</v>
      </c>
      <c r="G310" s="7">
        <v>52125</v>
      </c>
      <c r="H310" s="7">
        <v>12430</v>
      </c>
      <c r="I310" s="7">
        <v>32430</v>
      </c>
      <c r="J310" s="7">
        <v>32140</v>
      </c>
      <c r="K310" s="7">
        <v>107164</v>
      </c>
      <c r="L310" s="7">
        <v>19779</v>
      </c>
      <c r="M310" s="7">
        <v>18027</v>
      </c>
      <c r="N310" s="7">
        <v>18543</v>
      </c>
      <c r="O310" s="7">
        <v>31945</v>
      </c>
      <c r="P310" s="7">
        <v>40176</v>
      </c>
      <c r="Q310" s="7">
        <v>16318</v>
      </c>
      <c r="R310" s="7">
        <v>66466</v>
      </c>
      <c r="S310" s="7">
        <v>36776</v>
      </c>
      <c r="T310" s="32">
        <v>22756</v>
      </c>
      <c r="U310" s="7">
        <v>9265</v>
      </c>
      <c r="V310" s="7">
        <v>28348</v>
      </c>
      <c r="W310" s="7">
        <v>24353</v>
      </c>
      <c r="X310" s="7">
        <v>120898</v>
      </c>
      <c r="Y310" s="7">
        <v>30373</v>
      </c>
      <c r="Z310" s="7">
        <v>33624</v>
      </c>
      <c r="AA310" s="7">
        <v>74171</v>
      </c>
      <c r="AB310" s="7">
        <v>33597</v>
      </c>
      <c r="AC310" s="7">
        <v>74140</v>
      </c>
      <c r="AE310" s="8">
        <f t="shared" si="40"/>
        <v>120898</v>
      </c>
      <c r="AF310" s="8">
        <f t="shared" si="41"/>
        <v>9265</v>
      </c>
      <c r="AG310" s="19">
        <f t="shared" si="48"/>
        <v>7412</v>
      </c>
      <c r="AH310" s="19">
        <f t="shared" si="49"/>
        <v>6948.75</v>
      </c>
      <c r="AM310">
        <f t="shared" si="42"/>
        <v>0</v>
      </c>
      <c r="AP310">
        <f t="shared" si="43"/>
        <v>0</v>
      </c>
      <c r="AQ310">
        <f t="shared" si="44"/>
        <v>0</v>
      </c>
      <c r="AR310" s="33" t="str">
        <f t="shared" si="45"/>
        <v xml:space="preserve"> </v>
      </c>
      <c r="AS310">
        <f t="shared" si="46"/>
        <v>0</v>
      </c>
      <c r="AT310" s="33" t="str">
        <f t="shared" si="47"/>
        <v xml:space="preserve"> </v>
      </c>
      <c r="AU310" s="33" t="str" cm="1">
        <f t="array" ref="AU310">_xlfn.IFS(AO310=0," ",AT310=20%,20%,AT310=25%,25%,AT310&lt;20%,"MV",AT310=21%,"MV",AT310=22%,"MV",AT310=23%,"MV",AT310=24%,MV)</f>
        <v xml:space="preserve"> </v>
      </c>
    </row>
    <row r="311" spans="1:47">
      <c r="A311" s="3">
        <v>282</v>
      </c>
      <c r="B311" s="1" t="s">
        <v>269</v>
      </c>
      <c r="C311" s="2" t="s">
        <v>367</v>
      </c>
      <c r="D311" s="7">
        <v>10876</v>
      </c>
      <c r="E311" s="7">
        <v>339948</v>
      </c>
      <c r="F311" s="7">
        <v>594759</v>
      </c>
      <c r="G311" s="7">
        <v>312753</v>
      </c>
      <c r="H311" s="7">
        <v>12430</v>
      </c>
      <c r="I311" s="7">
        <v>452915</v>
      </c>
      <c r="J311" s="7">
        <v>355573</v>
      </c>
      <c r="K311" s="7">
        <v>800695</v>
      </c>
      <c r="L311" s="7">
        <v>197788</v>
      </c>
      <c r="M311" s="7">
        <v>175228</v>
      </c>
      <c r="N311" s="7">
        <v>373325</v>
      </c>
      <c r="O311" s="7">
        <v>446148</v>
      </c>
      <c r="P311" s="7">
        <v>578531</v>
      </c>
      <c r="Q311" s="7">
        <v>389395</v>
      </c>
      <c r="R311" s="7">
        <v>265866</v>
      </c>
      <c r="S311" s="7">
        <v>294210</v>
      </c>
      <c r="T311" s="32">
        <v>293369</v>
      </c>
      <c r="U311" s="7">
        <v>222388</v>
      </c>
      <c r="V311" s="7">
        <v>340181</v>
      </c>
      <c r="W311" s="7">
        <v>245628</v>
      </c>
      <c r="X311" s="7">
        <v>362694</v>
      </c>
      <c r="Y311" s="7">
        <v>365257</v>
      </c>
      <c r="Z311" s="7">
        <v>468807</v>
      </c>
      <c r="AA311" s="7">
        <v>741705</v>
      </c>
      <c r="AB311" s="7">
        <v>469204</v>
      </c>
      <c r="AC311" s="7">
        <v>296559</v>
      </c>
      <c r="AE311" s="8">
        <f t="shared" si="40"/>
        <v>800695</v>
      </c>
      <c r="AF311" s="8">
        <f t="shared" si="41"/>
        <v>10876</v>
      </c>
      <c r="AG311" s="19">
        <f t="shared" si="48"/>
        <v>8700.7999999999993</v>
      </c>
      <c r="AH311" s="19">
        <f t="shared" si="49"/>
        <v>8157</v>
      </c>
      <c r="AM311">
        <f t="shared" si="42"/>
        <v>0</v>
      </c>
      <c r="AP311">
        <f t="shared" si="43"/>
        <v>0</v>
      </c>
      <c r="AQ311">
        <f t="shared" si="44"/>
        <v>0</v>
      </c>
      <c r="AR311" s="33" t="str">
        <f t="shared" si="45"/>
        <v xml:space="preserve"> </v>
      </c>
      <c r="AS311">
        <f t="shared" si="46"/>
        <v>0</v>
      </c>
      <c r="AT311" s="33" t="str">
        <f t="shared" si="47"/>
        <v xml:space="preserve"> </v>
      </c>
      <c r="AU311" s="33" t="str" cm="1">
        <f t="array" ref="AU311">_xlfn.IFS(AO311=0," ",AT311=20%,20%,AT311=25%,25%,AT311&lt;20%,"MV",AT311=21%,"MV",AT311=22%,"MV",AT311=23%,"MV",AT311=24%,MV)</f>
        <v xml:space="preserve"> </v>
      </c>
    </row>
    <row r="312" spans="1:47">
      <c r="A312" s="3">
        <v>283</v>
      </c>
      <c r="B312" s="1" t="s">
        <v>270</v>
      </c>
      <c r="C312" s="2" t="s">
        <v>368</v>
      </c>
      <c r="D312" s="7">
        <v>11601</v>
      </c>
      <c r="E312" s="7">
        <v>50220</v>
      </c>
      <c r="F312" s="7">
        <v>34904</v>
      </c>
      <c r="G312" s="7">
        <v>62551</v>
      </c>
      <c r="H312" s="7">
        <v>13258</v>
      </c>
      <c r="I312" s="7">
        <v>32403</v>
      </c>
      <c r="J312" s="7">
        <v>32140</v>
      </c>
      <c r="K312" s="7">
        <v>118933</v>
      </c>
      <c r="L312" s="7">
        <v>28432</v>
      </c>
      <c r="M312" s="7">
        <v>27814</v>
      </c>
      <c r="N312" s="7">
        <v>22252</v>
      </c>
      <c r="O312" s="7">
        <v>31919</v>
      </c>
      <c r="P312" s="7">
        <v>24724</v>
      </c>
      <c r="Q312" s="7">
        <v>18172</v>
      </c>
      <c r="R312" s="7">
        <v>85702</v>
      </c>
      <c r="S312" s="7">
        <v>44422</v>
      </c>
      <c r="T312" s="32">
        <v>22738</v>
      </c>
      <c r="U312" s="7">
        <v>14932</v>
      </c>
      <c r="V312" s="7">
        <v>32949</v>
      </c>
      <c r="W312" s="7">
        <v>24353</v>
      </c>
      <c r="X312" s="7">
        <v>134743</v>
      </c>
      <c r="Y312" s="7">
        <v>33266</v>
      </c>
      <c r="Z312" s="7">
        <v>33476</v>
      </c>
      <c r="AA312" s="7">
        <v>86532</v>
      </c>
      <c r="AB312" s="7">
        <v>33569</v>
      </c>
      <c r="AC312" s="7">
        <v>86502</v>
      </c>
      <c r="AE312" s="8">
        <f t="shared" si="40"/>
        <v>134743</v>
      </c>
      <c r="AF312" s="8">
        <f t="shared" si="41"/>
        <v>11601</v>
      </c>
      <c r="AG312" s="19">
        <f t="shared" si="48"/>
        <v>9280.7999999999993</v>
      </c>
      <c r="AH312" s="19">
        <f t="shared" si="49"/>
        <v>8700.75</v>
      </c>
      <c r="AK312">
        <v>4</v>
      </c>
      <c r="AL312" s="24">
        <v>4</v>
      </c>
      <c r="AM312">
        <f t="shared" si="42"/>
        <v>0</v>
      </c>
      <c r="AO312" s="28">
        <v>8700.75</v>
      </c>
      <c r="AP312">
        <f t="shared" si="43"/>
        <v>22738</v>
      </c>
      <c r="AQ312">
        <f t="shared" si="44"/>
        <v>14037.25</v>
      </c>
      <c r="AR312" s="33">
        <f t="shared" si="45"/>
        <v>0.61734761192717036</v>
      </c>
      <c r="AS312">
        <f t="shared" si="46"/>
        <v>34803</v>
      </c>
      <c r="AT312" s="33">
        <f t="shared" si="47"/>
        <v>0.25</v>
      </c>
      <c r="AU312" s="33" cm="1">
        <f t="array" ref="AU312">_xlfn.IFS(AO312=0," ",AT312=20%,20%,AT312=25%,25%,AT312&lt;20%,"MV",AT312=21%,"MV",AT312=22%,"MV",AT312=23%,"MV",AT312=24%,MV)</f>
        <v>0.25</v>
      </c>
    </row>
    <row r="313" spans="1:47">
      <c r="A313" s="3">
        <v>284</v>
      </c>
      <c r="B313" s="1" t="s">
        <v>270</v>
      </c>
      <c r="C313" s="2" t="s">
        <v>367</v>
      </c>
      <c r="D313" s="7">
        <v>11601</v>
      </c>
      <c r="E313" s="7">
        <v>401757</v>
      </c>
      <c r="F313" s="7">
        <v>628266</v>
      </c>
      <c r="G313" s="7">
        <v>312753</v>
      </c>
      <c r="H313" s="7">
        <v>13258</v>
      </c>
      <c r="I313" s="7">
        <v>504782</v>
      </c>
      <c r="J313" s="7">
        <v>360617</v>
      </c>
      <c r="K313" s="7">
        <v>888621</v>
      </c>
      <c r="L313" s="7">
        <v>284320</v>
      </c>
      <c r="M313" s="7">
        <v>270351</v>
      </c>
      <c r="N313" s="7">
        <v>435133</v>
      </c>
      <c r="O313" s="7">
        <v>497239</v>
      </c>
      <c r="P313" s="7">
        <v>593364</v>
      </c>
      <c r="Q313" s="7">
        <v>435010</v>
      </c>
      <c r="R313" s="7">
        <v>342804</v>
      </c>
      <c r="S313" s="7">
        <v>533071</v>
      </c>
      <c r="T313" s="32">
        <v>326966</v>
      </c>
      <c r="U313" s="7">
        <v>358367</v>
      </c>
      <c r="V313" s="7">
        <v>392980</v>
      </c>
      <c r="W313" s="7">
        <v>289883</v>
      </c>
      <c r="X313" s="7">
        <v>404229</v>
      </c>
      <c r="Y313" s="7">
        <v>374363</v>
      </c>
      <c r="Z313" s="7">
        <v>521221</v>
      </c>
      <c r="AA313" s="7">
        <v>865323</v>
      </c>
      <c r="AB313" s="7">
        <v>522936</v>
      </c>
      <c r="AC313" s="7">
        <v>346006</v>
      </c>
      <c r="AE313" s="8">
        <f t="shared" si="40"/>
        <v>888621</v>
      </c>
      <c r="AF313" s="8">
        <f t="shared" si="41"/>
        <v>11601</v>
      </c>
      <c r="AG313" s="19">
        <f t="shared" si="48"/>
        <v>9280.7999999999993</v>
      </c>
      <c r="AH313" s="19">
        <f t="shared" si="49"/>
        <v>8700.75</v>
      </c>
      <c r="AM313">
        <f t="shared" si="42"/>
        <v>0</v>
      </c>
      <c r="AP313">
        <f t="shared" si="43"/>
        <v>0</v>
      </c>
      <c r="AQ313">
        <f t="shared" si="44"/>
        <v>0</v>
      </c>
      <c r="AR313" s="33" t="str">
        <f t="shared" si="45"/>
        <v xml:space="preserve"> </v>
      </c>
      <c r="AS313">
        <f t="shared" si="46"/>
        <v>0</v>
      </c>
      <c r="AT313" s="33" t="str">
        <f t="shared" si="47"/>
        <v xml:space="preserve"> </v>
      </c>
      <c r="AU313" s="33" t="str" cm="1">
        <f t="array" ref="AU313">_xlfn.IFS(AO313=0," ",AT313=20%,20%,AT313=25%,25%,AT313&lt;20%,"MV",AT313=21%,"MV",AT313=22%,"MV",AT313=23%,"MV",AT313=24%,MV)</f>
        <v xml:space="preserve"> </v>
      </c>
    </row>
    <row r="314" spans="1:47">
      <c r="A314" s="3">
        <v>285</v>
      </c>
      <c r="B314" s="1" t="s">
        <v>271</v>
      </c>
      <c r="C314" s="2" t="s">
        <v>368</v>
      </c>
      <c r="D314" s="7">
        <v>23776</v>
      </c>
      <c r="E314" s="7">
        <v>92713</v>
      </c>
      <c r="F314" s="7">
        <v>67480</v>
      </c>
      <c r="G314" s="7">
        <v>106037</v>
      </c>
      <c r="H314" s="7">
        <v>27172</v>
      </c>
      <c r="I314" s="7">
        <v>57969</v>
      </c>
      <c r="J314" s="7">
        <v>65208</v>
      </c>
      <c r="K314" s="7">
        <v>237865</v>
      </c>
      <c r="L314" s="7">
        <v>43266</v>
      </c>
      <c r="M314" s="7">
        <v>36359</v>
      </c>
      <c r="N314" s="7">
        <v>33871</v>
      </c>
      <c r="O314" s="7">
        <v>57103</v>
      </c>
      <c r="P314" s="7">
        <v>34242</v>
      </c>
      <c r="Q314" s="7">
        <v>35231</v>
      </c>
      <c r="R314" s="7">
        <v>248533</v>
      </c>
      <c r="S314" s="7">
        <v>64359</v>
      </c>
      <c r="T314" s="32">
        <v>40677</v>
      </c>
      <c r="U314" s="7">
        <v>45584</v>
      </c>
      <c r="V314" s="7">
        <v>96402</v>
      </c>
      <c r="W314" s="7">
        <v>35059</v>
      </c>
      <c r="X314" s="7">
        <v>265778</v>
      </c>
      <c r="Y314" s="7">
        <v>54960</v>
      </c>
      <c r="Z314" s="7">
        <v>59905</v>
      </c>
      <c r="AA314" s="7">
        <v>123618</v>
      </c>
      <c r="AB314" s="7">
        <v>60054</v>
      </c>
      <c r="AC314" s="7">
        <v>154521</v>
      </c>
      <c r="AE314" s="8">
        <f t="shared" si="40"/>
        <v>265778</v>
      </c>
      <c r="AF314" s="8">
        <f t="shared" si="41"/>
        <v>23776</v>
      </c>
      <c r="AG314" s="19">
        <f t="shared" si="48"/>
        <v>19020.8</v>
      </c>
      <c r="AH314" s="19">
        <f t="shared" si="49"/>
        <v>17832</v>
      </c>
      <c r="AM314">
        <f t="shared" si="42"/>
        <v>0</v>
      </c>
      <c r="AP314">
        <f t="shared" si="43"/>
        <v>0</v>
      </c>
      <c r="AQ314">
        <f t="shared" si="44"/>
        <v>0</v>
      </c>
      <c r="AR314" s="33" t="str">
        <f t="shared" si="45"/>
        <v xml:space="preserve"> </v>
      </c>
      <c r="AS314">
        <f t="shared" si="46"/>
        <v>0</v>
      </c>
      <c r="AT314" s="33" t="str">
        <f t="shared" si="47"/>
        <v xml:space="preserve"> </v>
      </c>
      <c r="AU314" s="33" t="str" cm="1">
        <f t="array" ref="AU314">_xlfn.IFS(AO314=0," ",AT314=20%,20%,AT314=25%,25%,AT314&lt;20%,"MV",AT314=21%,"MV",AT314=22%,"MV",AT314=23%,"MV",AT314=24%,MV)</f>
        <v xml:space="preserve"> </v>
      </c>
    </row>
    <row r="315" spans="1:47">
      <c r="A315" s="3">
        <v>286</v>
      </c>
      <c r="B315" s="1" t="s">
        <v>271</v>
      </c>
      <c r="C315" s="2" t="s">
        <v>367</v>
      </c>
      <c r="D315" s="7">
        <v>23776</v>
      </c>
      <c r="E315" s="7">
        <v>741705</v>
      </c>
      <c r="F315" s="7">
        <v>1214650</v>
      </c>
      <c r="G315" s="7">
        <v>530183</v>
      </c>
      <c r="H315" s="7">
        <v>27172</v>
      </c>
      <c r="I315" s="7">
        <v>995671</v>
      </c>
      <c r="J315" s="7">
        <v>782499</v>
      </c>
      <c r="K315" s="7">
        <v>1777240</v>
      </c>
      <c r="L315" s="7">
        <v>432661</v>
      </c>
      <c r="M315" s="7">
        <v>353401</v>
      </c>
      <c r="N315" s="7">
        <v>497437</v>
      </c>
      <c r="O315" s="7">
        <v>980793</v>
      </c>
      <c r="P315" s="7">
        <v>821810</v>
      </c>
      <c r="Q315" s="7">
        <v>845049</v>
      </c>
      <c r="R315" s="7">
        <v>994133</v>
      </c>
      <c r="S315" s="7">
        <v>514867</v>
      </c>
      <c r="T315" s="32">
        <v>644931</v>
      </c>
      <c r="U315" s="7">
        <v>1094015</v>
      </c>
      <c r="V315" s="7">
        <v>1064267</v>
      </c>
      <c r="W315" s="7">
        <v>841428</v>
      </c>
      <c r="X315" s="7">
        <v>797333</v>
      </c>
      <c r="Y315" s="7">
        <v>787229</v>
      </c>
      <c r="Z315" s="7">
        <v>1031353</v>
      </c>
      <c r="AA315" s="7">
        <v>1236175</v>
      </c>
      <c r="AB315" s="7">
        <v>1031479</v>
      </c>
      <c r="AC315" s="7">
        <v>618087</v>
      </c>
      <c r="AE315" s="8">
        <f t="shared" si="40"/>
        <v>1777240</v>
      </c>
      <c r="AF315" s="8">
        <f t="shared" si="41"/>
        <v>23776</v>
      </c>
      <c r="AG315" s="19">
        <f t="shared" si="48"/>
        <v>19020.8</v>
      </c>
      <c r="AH315" s="19">
        <f t="shared" si="49"/>
        <v>17832</v>
      </c>
      <c r="AM315">
        <f t="shared" si="42"/>
        <v>0</v>
      </c>
      <c r="AP315">
        <f t="shared" si="43"/>
        <v>0</v>
      </c>
      <c r="AQ315">
        <f t="shared" si="44"/>
        <v>0</v>
      </c>
      <c r="AR315" s="33" t="str">
        <f t="shared" si="45"/>
        <v xml:space="preserve"> </v>
      </c>
      <c r="AS315">
        <f t="shared" si="46"/>
        <v>0</v>
      </c>
      <c r="AT315" s="33" t="str">
        <f t="shared" si="47"/>
        <v xml:space="preserve"> </v>
      </c>
      <c r="AU315" s="33" t="str" cm="1">
        <f t="array" ref="AU315">_xlfn.IFS(AO315=0," ",AT315=20%,20%,AT315=25%,25%,AT315&lt;20%,"MV",AT315=21%,"MV",AT315=22%,"MV",AT315=23%,"MV",AT315=24%,MV)</f>
        <v xml:space="preserve"> </v>
      </c>
    </row>
    <row r="316" spans="1:47">
      <c r="A316" s="3">
        <v>287</v>
      </c>
      <c r="B316" s="1" t="s">
        <v>272</v>
      </c>
      <c r="C316" s="2" t="s">
        <v>368</v>
      </c>
      <c r="D316" s="7">
        <v>22641</v>
      </c>
      <c r="E316" s="7">
        <v>84987</v>
      </c>
      <c r="F316" s="7">
        <v>40333</v>
      </c>
      <c r="G316" s="7">
        <v>78841</v>
      </c>
      <c r="H316" s="7">
        <v>25874</v>
      </c>
      <c r="I316" s="7">
        <v>57723</v>
      </c>
      <c r="J316" s="7">
        <v>60057</v>
      </c>
      <c r="K316" s="7">
        <v>275423</v>
      </c>
      <c r="L316" s="7">
        <v>82823</v>
      </c>
      <c r="M316" s="7">
        <v>36012</v>
      </c>
      <c r="N316" s="7">
        <v>40052</v>
      </c>
      <c r="O316" s="7">
        <v>56861</v>
      </c>
      <c r="P316" s="7">
        <v>39866</v>
      </c>
      <c r="Q316" s="7">
        <v>33129</v>
      </c>
      <c r="R316" s="7">
        <v>148549</v>
      </c>
      <c r="S316" s="7">
        <v>63650</v>
      </c>
      <c r="T316" s="32">
        <v>40506</v>
      </c>
      <c r="U316" s="7">
        <v>29565</v>
      </c>
      <c r="V316" s="7">
        <v>77292</v>
      </c>
      <c r="W316" s="7">
        <v>46357</v>
      </c>
      <c r="X316" s="7">
        <v>299773</v>
      </c>
      <c r="Y316" s="7">
        <v>57853</v>
      </c>
      <c r="Z316" s="7">
        <v>59572</v>
      </c>
      <c r="AA316" s="7">
        <v>148341</v>
      </c>
      <c r="AB316" s="7">
        <v>59799</v>
      </c>
      <c r="AC316" s="7">
        <v>132549</v>
      </c>
      <c r="AE316" s="8">
        <f t="shared" si="40"/>
        <v>299773</v>
      </c>
      <c r="AF316" s="8">
        <f t="shared" si="41"/>
        <v>22641</v>
      </c>
      <c r="AG316" s="19">
        <f t="shared" si="48"/>
        <v>18112.8</v>
      </c>
      <c r="AH316" s="19">
        <f t="shared" si="49"/>
        <v>16980.75</v>
      </c>
      <c r="AM316">
        <f t="shared" si="42"/>
        <v>0</v>
      </c>
      <c r="AP316">
        <f t="shared" si="43"/>
        <v>0</v>
      </c>
      <c r="AQ316">
        <f t="shared" si="44"/>
        <v>0</v>
      </c>
      <c r="AR316" s="33" t="str">
        <f t="shared" si="45"/>
        <v xml:space="preserve"> </v>
      </c>
      <c r="AS316">
        <f t="shared" si="46"/>
        <v>0</v>
      </c>
      <c r="AT316" s="33" t="str">
        <f t="shared" si="47"/>
        <v xml:space="preserve"> </v>
      </c>
      <c r="AU316" s="33" t="str" cm="1">
        <f t="array" ref="AU316">_xlfn.IFS(AO316=0," ",AT316=20%,20%,AT316=25%,25%,AT316&lt;20%,"MV",AT316=21%,"MV",AT316=22%,"MV",AT316=23%,"MV",AT316=24%,MV)</f>
        <v xml:space="preserve"> </v>
      </c>
    </row>
    <row r="317" spans="1:47">
      <c r="A317" s="3">
        <v>288</v>
      </c>
      <c r="B317" s="1" t="s">
        <v>272</v>
      </c>
      <c r="C317" s="2" t="s">
        <v>367</v>
      </c>
      <c r="D317" s="7">
        <v>22641</v>
      </c>
      <c r="E317" s="7">
        <v>679896</v>
      </c>
      <c r="F317" s="7">
        <v>725998</v>
      </c>
      <c r="G317" s="7">
        <v>394204</v>
      </c>
      <c r="H317" s="7">
        <v>25874</v>
      </c>
      <c r="I317" s="7">
        <v>961846</v>
      </c>
      <c r="J317" s="7">
        <v>720691</v>
      </c>
      <c r="K317" s="7">
        <v>2057857</v>
      </c>
      <c r="L317" s="7">
        <v>987704</v>
      </c>
      <c r="M317" s="7">
        <v>350036</v>
      </c>
      <c r="N317" s="7">
        <v>447990</v>
      </c>
      <c r="O317" s="7">
        <v>947474</v>
      </c>
      <c r="P317" s="7">
        <v>956800</v>
      </c>
      <c r="Q317" s="7">
        <v>793624</v>
      </c>
      <c r="R317" s="7">
        <v>594196</v>
      </c>
      <c r="S317" s="7">
        <v>827465</v>
      </c>
      <c r="T317" s="32">
        <v>623022</v>
      </c>
      <c r="U317" s="7">
        <v>709565</v>
      </c>
      <c r="V317" s="7">
        <v>1140504</v>
      </c>
      <c r="W317" s="7">
        <v>835407</v>
      </c>
      <c r="X317" s="7">
        <v>899318</v>
      </c>
      <c r="Y317" s="7">
        <v>768321</v>
      </c>
      <c r="Z317" s="7">
        <v>992599</v>
      </c>
      <c r="AA317" s="7">
        <v>1483410</v>
      </c>
      <c r="AB317" s="7">
        <v>996438</v>
      </c>
      <c r="AC317" s="7">
        <v>530196</v>
      </c>
      <c r="AE317" s="8">
        <f t="shared" si="40"/>
        <v>2057857</v>
      </c>
      <c r="AF317" s="8">
        <f t="shared" si="41"/>
        <v>22641</v>
      </c>
      <c r="AG317" s="19">
        <f t="shared" si="48"/>
        <v>18112.8</v>
      </c>
      <c r="AH317" s="19">
        <f t="shared" si="49"/>
        <v>16980.75</v>
      </c>
      <c r="AM317">
        <f t="shared" si="42"/>
        <v>0</v>
      </c>
      <c r="AP317">
        <f t="shared" si="43"/>
        <v>0</v>
      </c>
      <c r="AQ317">
        <f t="shared" si="44"/>
        <v>0</v>
      </c>
      <c r="AR317" s="33" t="str">
        <f t="shared" si="45"/>
        <v xml:space="preserve"> </v>
      </c>
      <c r="AS317">
        <f t="shared" si="46"/>
        <v>0</v>
      </c>
      <c r="AT317" s="33" t="str">
        <f t="shared" si="47"/>
        <v xml:space="preserve"> </v>
      </c>
      <c r="AU317" s="33" t="str" cm="1">
        <f t="array" ref="AU317">_xlfn.IFS(AO317=0," ",AT317=20%,20%,AT317=25%,25%,AT317&lt;20%,"MV",AT317=21%,"MV",AT317=22%,"MV",AT317=23%,"MV",AT317=24%,MV)</f>
        <v xml:space="preserve"> </v>
      </c>
    </row>
    <row r="318" spans="1:47">
      <c r="A318" s="3">
        <v>289</v>
      </c>
      <c r="B318" s="1" t="s">
        <v>273</v>
      </c>
      <c r="C318" s="2" t="s">
        <v>368</v>
      </c>
      <c r="D318" s="7">
        <v>2592</v>
      </c>
      <c r="E318" s="7">
        <v>7699</v>
      </c>
      <c r="F318" s="7">
        <v>4647</v>
      </c>
      <c r="G318" s="7">
        <v>21212</v>
      </c>
      <c r="H318" s="7">
        <v>2961</v>
      </c>
      <c r="I318" s="7">
        <v>11674</v>
      </c>
      <c r="J318" s="7">
        <v>8443</v>
      </c>
      <c r="K318" s="7">
        <v>16275</v>
      </c>
      <c r="L318" s="7">
        <v>5192</v>
      </c>
      <c r="M318" s="7">
        <v>6916</v>
      </c>
      <c r="N318" s="7">
        <v>7170</v>
      </c>
      <c r="O318" s="7">
        <v>11501</v>
      </c>
      <c r="P318" s="7">
        <v>6171</v>
      </c>
      <c r="Q318" s="7">
        <v>8159</v>
      </c>
      <c r="R318" s="7">
        <v>17111</v>
      </c>
      <c r="S318" s="7">
        <v>11494</v>
      </c>
      <c r="T318" s="32">
        <v>8193</v>
      </c>
      <c r="U318" s="7">
        <v>3084</v>
      </c>
      <c r="V318" s="7">
        <v>18389</v>
      </c>
      <c r="W318" s="7">
        <v>8566</v>
      </c>
      <c r="X318" s="7">
        <v>43575</v>
      </c>
      <c r="Y318" s="7">
        <v>5641</v>
      </c>
      <c r="Z318" s="7">
        <v>12115</v>
      </c>
      <c r="AA318" s="7">
        <v>11126</v>
      </c>
      <c r="AB318" s="7">
        <v>12094</v>
      </c>
      <c r="AC318" s="7">
        <v>15601</v>
      </c>
      <c r="AE318" s="8">
        <f t="shared" si="40"/>
        <v>43575</v>
      </c>
      <c r="AF318" s="8">
        <f t="shared" si="41"/>
        <v>2592</v>
      </c>
      <c r="AG318" s="19">
        <f t="shared" si="48"/>
        <v>2073.6</v>
      </c>
      <c r="AH318" s="19">
        <f t="shared" si="49"/>
        <v>1944</v>
      </c>
      <c r="AK318">
        <v>1</v>
      </c>
      <c r="AL318">
        <v>1</v>
      </c>
      <c r="AM318">
        <f t="shared" si="42"/>
        <v>0</v>
      </c>
      <c r="AO318" s="28">
        <v>2073.6</v>
      </c>
      <c r="AP318">
        <f t="shared" si="43"/>
        <v>8193</v>
      </c>
      <c r="AQ318">
        <f t="shared" si="44"/>
        <v>6119.4</v>
      </c>
      <c r="AR318" s="33">
        <f t="shared" si="45"/>
        <v>0.74690589527645546</v>
      </c>
      <c r="AS318">
        <f t="shared" si="46"/>
        <v>2073.6</v>
      </c>
      <c r="AT318" s="33">
        <f t="shared" si="47"/>
        <v>0.2</v>
      </c>
      <c r="AU318" s="33" cm="1">
        <f t="array" ref="AU318">_xlfn.IFS(AO318=0," ",AT318=20%,20%,AT318=25%,25%,AT318&lt;20%,"MV",AT318=21%,"MV",AT318=22%,"MV",AT318=23%,"MV",AT318=24%,MV)</f>
        <v>0.2</v>
      </c>
    </row>
    <row r="319" spans="1:47">
      <c r="A319" s="3">
        <v>290</v>
      </c>
      <c r="B319" s="1" t="s">
        <v>273</v>
      </c>
      <c r="C319" s="2" t="s">
        <v>367</v>
      </c>
      <c r="D319" s="7">
        <v>2592</v>
      </c>
      <c r="E319" s="7">
        <v>61586</v>
      </c>
      <c r="F319" s="7">
        <v>83629</v>
      </c>
      <c r="G319" s="7">
        <v>106064</v>
      </c>
      <c r="H319" s="7">
        <v>2961</v>
      </c>
      <c r="I319" s="7">
        <v>108829</v>
      </c>
      <c r="J319" s="7">
        <v>113481</v>
      </c>
      <c r="K319" s="7">
        <v>121600</v>
      </c>
      <c r="L319" s="7">
        <v>61685</v>
      </c>
      <c r="M319" s="7">
        <v>67230</v>
      </c>
      <c r="N319" s="7">
        <v>68979</v>
      </c>
      <c r="O319" s="7">
        <v>107204</v>
      </c>
      <c r="P319" s="7">
        <v>88857</v>
      </c>
      <c r="Q319" s="7">
        <v>97411</v>
      </c>
      <c r="R319" s="7">
        <v>68448</v>
      </c>
      <c r="S319" s="7">
        <v>91941</v>
      </c>
      <c r="T319" s="32">
        <v>70492</v>
      </c>
      <c r="U319" s="7">
        <v>74047</v>
      </c>
      <c r="V319" s="7">
        <v>110329</v>
      </c>
      <c r="W319" s="7">
        <v>120157</v>
      </c>
      <c r="X319" s="7">
        <v>87151</v>
      </c>
      <c r="Y319" s="7">
        <v>66428</v>
      </c>
      <c r="Z319" s="7">
        <v>112826</v>
      </c>
      <c r="AA319" s="7">
        <v>111256</v>
      </c>
      <c r="AB319" s="7">
        <v>112743</v>
      </c>
      <c r="AC319" s="7">
        <v>62402</v>
      </c>
      <c r="AE319" s="8">
        <f t="shared" si="40"/>
        <v>121600</v>
      </c>
      <c r="AF319" s="8">
        <f t="shared" si="41"/>
        <v>2592</v>
      </c>
      <c r="AG319" s="19">
        <f t="shared" si="48"/>
        <v>2073.6</v>
      </c>
      <c r="AH319" s="19">
        <f t="shared" si="49"/>
        <v>1944</v>
      </c>
      <c r="AM319">
        <f t="shared" si="42"/>
        <v>0</v>
      </c>
      <c r="AP319">
        <f t="shared" si="43"/>
        <v>0</v>
      </c>
      <c r="AQ319">
        <f t="shared" si="44"/>
        <v>0</v>
      </c>
      <c r="AR319" s="33" t="str">
        <f t="shared" si="45"/>
        <v xml:space="preserve"> </v>
      </c>
      <c r="AS319">
        <f t="shared" si="46"/>
        <v>0</v>
      </c>
      <c r="AT319" s="33" t="str">
        <f t="shared" si="47"/>
        <v xml:space="preserve"> </v>
      </c>
      <c r="AU319" s="33" t="str" cm="1">
        <f t="array" ref="AU319">_xlfn.IFS(AO319=0," ",AT319=20%,20%,AT319=25%,25%,AT319&lt;20%,"MV",AT319=21%,"MV",AT319=22%,"MV",AT319=23%,"MV",AT319=24%,MV)</f>
        <v xml:space="preserve"> </v>
      </c>
    </row>
    <row r="320" spans="1:47">
      <c r="A320" s="3">
        <v>291</v>
      </c>
      <c r="B320" s="1" t="s">
        <v>274</v>
      </c>
      <c r="C320" s="2" t="s">
        <v>368</v>
      </c>
      <c r="D320" s="7">
        <v>6139</v>
      </c>
      <c r="E320" s="7">
        <v>19054</v>
      </c>
      <c r="F320" s="7">
        <v>12460</v>
      </c>
      <c r="G320" s="7">
        <v>56840</v>
      </c>
      <c r="H320" s="7">
        <v>7017</v>
      </c>
      <c r="I320" s="7">
        <v>16285</v>
      </c>
      <c r="J320" s="7">
        <v>30904</v>
      </c>
      <c r="K320" s="7">
        <v>47648</v>
      </c>
      <c r="L320" s="7">
        <v>15452</v>
      </c>
      <c r="M320" s="7">
        <v>13677</v>
      </c>
      <c r="N320" s="7">
        <v>12238</v>
      </c>
      <c r="O320" s="7">
        <v>16040</v>
      </c>
      <c r="P320" s="7">
        <v>11331</v>
      </c>
      <c r="Q320" s="7">
        <v>6675</v>
      </c>
      <c r="R320" s="7">
        <v>34280</v>
      </c>
      <c r="S320" s="7">
        <v>23642</v>
      </c>
      <c r="T320" s="32">
        <v>11427</v>
      </c>
      <c r="U320" s="7">
        <v>7720</v>
      </c>
      <c r="V320" s="7">
        <v>25754</v>
      </c>
      <c r="W320" s="7">
        <v>17703</v>
      </c>
      <c r="X320" s="7">
        <v>38940</v>
      </c>
      <c r="Y320" s="7">
        <v>15620</v>
      </c>
      <c r="Z320" s="7">
        <v>16837</v>
      </c>
      <c r="AA320" s="7">
        <v>23488</v>
      </c>
      <c r="AB320" s="7">
        <v>16870</v>
      </c>
      <c r="AC320" s="7">
        <v>30874</v>
      </c>
      <c r="AE320" s="8">
        <f t="shared" si="40"/>
        <v>56840</v>
      </c>
      <c r="AF320" s="8">
        <f t="shared" si="41"/>
        <v>6139</v>
      </c>
      <c r="AG320" s="19">
        <f t="shared" si="48"/>
        <v>4911.2</v>
      </c>
      <c r="AH320" s="19">
        <f t="shared" si="49"/>
        <v>4604.25</v>
      </c>
      <c r="AM320">
        <f t="shared" si="42"/>
        <v>0</v>
      </c>
      <c r="AP320">
        <f t="shared" si="43"/>
        <v>0</v>
      </c>
      <c r="AQ320">
        <f t="shared" si="44"/>
        <v>0</v>
      </c>
      <c r="AR320" s="33" t="str">
        <f t="shared" si="45"/>
        <v xml:space="preserve"> </v>
      </c>
      <c r="AS320">
        <f t="shared" si="46"/>
        <v>0</v>
      </c>
      <c r="AT320" s="33" t="str">
        <f t="shared" si="47"/>
        <v xml:space="preserve"> </v>
      </c>
      <c r="AU320" s="33" t="str" cm="1">
        <f t="array" ref="AU320">_xlfn.IFS(AO320=0," ",AT320=20%,20%,AT320=25%,25%,AT320&lt;20%,"MV",AT320=21%,"MV",AT320=22%,"MV",AT320=23%,"MV",AT320=24%,MV)</f>
        <v xml:space="preserve"> </v>
      </c>
    </row>
    <row r="321" spans="1:47">
      <c r="A321" s="3">
        <v>292</v>
      </c>
      <c r="B321" s="1" t="s">
        <v>274</v>
      </c>
      <c r="C321" s="2" t="s">
        <v>367</v>
      </c>
      <c r="D321" s="7">
        <v>6139</v>
      </c>
      <c r="E321" s="7">
        <v>152437</v>
      </c>
      <c r="F321" s="7">
        <v>224292</v>
      </c>
      <c r="G321" s="7">
        <v>284197</v>
      </c>
      <c r="H321" s="7">
        <v>7017</v>
      </c>
      <c r="I321" s="7">
        <v>244174</v>
      </c>
      <c r="J321" s="7">
        <v>185426</v>
      </c>
      <c r="K321" s="7">
        <v>356010</v>
      </c>
      <c r="L321" s="7">
        <v>185303</v>
      </c>
      <c r="M321" s="7">
        <v>132937</v>
      </c>
      <c r="N321" s="7">
        <v>108042</v>
      </c>
      <c r="O321" s="7">
        <v>240525</v>
      </c>
      <c r="P321" s="7">
        <v>163175</v>
      </c>
      <c r="Q321" s="7">
        <v>159220</v>
      </c>
      <c r="R321" s="7">
        <v>137121</v>
      </c>
      <c r="S321" s="7">
        <v>165493</v>
      </c>
      <c r="T321" s="32">
        <v>158160</v>
      </c>
      <c r="U321" s="7">
        <v>185303</v>
      </c>
      <c r="V321" s="7">
        <v>154522</v>
      </c>
      <c r="W321" s="7">
        <v>225293</v>
      </c>
      <c r="X321" s="7">
        <v>77879</v>
      </c>
      <c r="Y321" s="7">
        <v>189415</v>
      </c>
      <c r="Z321" s="7">
        <v>253700</v>
      </c>
      <c r="AA321" s="7">
        <v>234873</v>
      </c>
      <c r="AB321" s="7">
        <v>252955</v>
      </c>
      <c r="AC321" s="7">
        <v>123494</v>
      </c>
      <c r="AE321" s="8">
        <f t="shared" si="40"/>
        <v>356010</v>
      </c>
      <c r="AF321" s="8">
        <f t="shared" si="41"/>
        <v>6139</v>
      </c>
      <c r="AG321" s="19">
        <f t="shared" si="48"/>
        <v>4911.2</v>
      </c>
      <c r="AH321" s="19">
        <f t="shared" si="49"/>
        <v>4604.25</v>
      </c>
      <c r="AM321">
        <f t="shared" si="42"/>
        <v>0</v>
      </c>
      <c r="AP321">
        <f t="shared" si="43"/>
        <v>0</v>
      </c>
      <c r="AQ321">
        <f t="shared" si="44"/>
        <v>0</v>
      </c>
      <c r="AR321" s="33" t="str">
        <f t="shared" si="45"/>
        <v xml:space="preserve"> </v>
      </c>
      <c r="AS321">
        <f t="shared" si="46"/>
        <v>0</v>
      </c>
      <c r="AT321" s="33" t="str">
        <f t="shared" si="47"/>
        <v xml:space="preserve"> </v>
      </c>
      <c r="AU321" s="33" t="str" cm="1">
        <f t="array" ref="AU321">_xlfn.IFS(AO321=0," ",AT321=20%,20%,AT321=25%,25%,AT321&lt;20%,"MV",AT321=21%,"MV",AT321=22%,"MV",AT321=23%,"MV",AT321=24%,MV)</f>
        <v xml:space="preserve"> </v>
      </c>
    </row>
    <row r="322" spans="1:47">
      <c r="A322" s="3">
        <v>293</v>
      </c>
      <c r="B322" s="1" t="s">
        <v>275</v>
      </c>
      <c r="C322" s="2" t="s">
        <v>368</v>
      </c>
      <c r="D322" s="7">
        <v>11980</v>
      </c>
      <c r="E322" s="7">
        <v>30181</v>
      </c>
      <c r="F322" s="7">
        <v>9460</v>
      </c>
      <c r="G322" s="7">
        <v>102613</v>
      </c>
      <c r="H322" s="7">
        <v>13692</v>
      </c>
      <c r="I322" s="7">
        <v>56752</v>
      </c>
      <c r="J322" s="7">
        <v>44255</v>
      </c>
      <c r="K322" s="7">
        <v>82628</v>
      </c>
      <c r="L322" s="7">
        <v>44008</v>
      </c>
      <c r="M322" s="7">
        <v>16784</v>
      </c>
      <c r="N322" s="7">
        <v>23981</v>
      </c>
      <c r="O322" s="7">
        <v>55904</v>
      </c>
      <c r="P322" s="7">
        <v>14216</v>
      </c>
      <c r="Q322" s="7">
        <v>27320</v>
      </c>
      <c r="R322" s="7">
        <v>57106</v>
      </c>
      <c r="S322" s="7">
        <v>51079</v>
      </c>
      <c r="T322" s="32">
        <v>39825</v>
      </c>
      <c r="U322" s="7">
        <v>11378</v>
      </c>
      <c r="V322" s="7">
        <v>26001</v>
      </c>
      <c r="W322" s="7">
        <v>28941</v>
      </c>
      <c r="X322" s="7">
        <v>160703</v>
      </c>
      <c r="Y322" s="7">
        <v>18803</v>
      </c>
      <c r="Z322" s="7">
        <v>58830</v>
      </c>
      <c r="AA322" s="7">
        <v>30904</v>
      </c>
      <c r="AB322" s="7">
        <v>58794</v>
      </c>
      <c r="AC322" s="7">
        <v>10983</v>
      </c>
      <c r="AE322" s="8">
        <f t="shared" si="40"/>
        <v>160703</v>
      </c>
      <c r="AF322" s="8">
        <f t="shared" si="41"/>
        <v>9460</v>
      </c>
      <c r="AG322" s="19">
        <f t="shared" si="48"/>
        <v>7568</v>
      </c>
      <c r="AH322" s="19">
        <f t="shared" si="49"/>
        <v>7095</v>
      </c>
      <c r="AM322">
        <f t="shared" si="42"/>
        <v>0</v>
      </c>
      <c r="AP322">
        <f t="shared" si="43"/>
        <v>0</v>
      </c>
      <c r="AQ322">
        <f t="shared" si="44"/>
        <v>0</v>
      </c>
      <c r="AR322" s="33" t="str">
        <f t="shared" si="45"/>
        <v xml:space="preserve"> </v>
      </c>
      <c r="AS322">
        <f t="shared" si="46"/>
        <v>0</v>
      </c>
      <c r="AT322" s="33" t="str">
        <f t="shared" si="47"/>
        <v xml:space="preserve"> </v>
      </c>
      <c r="AU322" s="33" t="str" cm="1">
        <f t="array" ref="AU322">_xlfn.IFS(AO322=0," ",AT322=20%,20%,AT322=25%,25%,AT322&lt;20%,"MV",AT322=21%,"MV",AT322=22%,"MV",AT322=23%,"MV",AT322=24%,MV)</f>
        <v xml:space="preserve"> </v>
      </c>
    </row>
    <row r="323" spans="1:47">
      <c r="A323" s="3">
        <v>294</v>
      </c>
      <c r="B323" s="1" t="s">
        <v>275</v>
      </c>
      <c r="C323" s="2" t="s">
        <v>367</v>
      </c>
      <c r="D323" s="7">
        <v>11980</v>
      </c>
      <c r="E323" s="7">
        <v>241444</v>
      </c>
      <c r="F323" s="7">
        <v>340591</v>
      </c>
      <c r="G323" s="7">
        <v>513065</v>
      </c>
      <c r="H323" s="7">
        <v>13692</v>
      </c>
      <c r="I323" s="7">
        <v>681034</v>
      </c>
      <c r="J323" s="7">
        <v>531555</v>
      </c>
      <c r="K323" s="7">
        <v>617357</v>
      </c>
      <c r="L323" s="7">
        <v>264542</v>
      </c>
      <c r="M323" s="7">
        <v>163153</v>
      </c>
      <c r="N323" s="7">
        <v>252674</v>
      </c>
      <c r="O323" s="7">
        <v>670858</v>
      </c>
      <c r="P323" s="7">
        <v>341184</v>
      </c>
      <c r="Q323" s="7">
        <v>655296</v>
      </c>
      <c r="R323" s="7">
        <v>228428</v>
      </c>
      <c r="S323" s="7">
        <v>459703</v>
      </c>
      <c r="T323" s="32">
        <v>441131</v>
      </c>
      <c r="U323" s="7">
        <v>273071</v>
      </c>
      <c r="V323" s="7">
        <v>309044</v>
      </c>
      <c r="W323" s="7">
        <v>368381</v>
      </c>
      <c r="X323" s="7">
        <v>482108</v>
      </c>
      <c r="Y323" s="7">
        <v>278955</v>
      </c>
      <c r="Z323" s="7">
        <v>707092</v>
      </c>
      <c r="AA323" s="7">
        <v>309044</v>
      </c>
      <c r="AB323" s="7">
        <v>705527</v>
      </c>
      <c r="AC323" s="7">
        <v>43927</v>
      </c>
      <c r="AE323" s="8">
        <f t="shared" si="40"/>
        <v>707092</v>
      </c>
      <c r="AF323" s="8">
        <f t="shared" si="41"/>
        <v>11980</v>
      </c>
      <c r="AG323" s="19">
        <f t="shared" si="48"/>
        <v>9584</v>
      </c>
      <c r="AH323" s="19">
        <f t="shared" si="49"/>
        <v>8985</v>
      </c>
      <c r="AM323">
        <f t="shared" si="42"/>
        <v>0</v>
      </c>
      <c r="AP323">
        <f t="shared" si="43"/>
        <v>0</v>
      </c>
      <c r="AQ323">
        <f t="shared" si="44"/>
        <v>0</v>
      </c>
      <c r="AR323" s="33" t="str">
        <f t="shared" si="45"/>
        <v xml:space="preserve"> </v>
      </c>
      <c r="AS323">
        <f t="shared" si="46"/>
        <v>0</v>
      </c>
      <c r="AT323" s="33" t="str">
        <f t="shared" si="47"/>
        <v xml:space="preserve"> </v>
      </c>
      <c r="AU323" s="33" t="str" cm="1">
        <f t="array" ref="AU323">_xlfn.IFS(AO323=0," ",AT323=20%,20%,AT323=25%,25%,AT323&lt;20%,"MV",AT323=21%,"MV",AT323=22%,"MV",AT323=23%,"MV",AT323=24%,MV)</f>
        <v xml:space="preserve"> </v>
      </c>
    </row>
    <row r="324" spans="1:47">
      <c r="A324" s="3">
        <v>295</v>
      </c>
      <c r="B324" s="1" t="s">
        <v>276</v>
      </c>
      <c r="C324" s="2" t="s">
        <v>368</v>
      </c>
      <c r="D324" s="7">
        <v>19465</v>
      </c>
      <c r="E324" s="7">
        <v>47312</v>
      </c>
      <c r="F324" s="7">
        <v>13845</v>
      </c>
      <c r="G324" s="7">
        <v>152891</v>
      </c>
      <c r="H324" s="7">
        <v>22246</v>
      </c>
      <c r="I324" s="7">
        <v>61618</v>
      </c>
      <c r="J324" s="7">
        <v>51919</v>
      </c>
      <c r="K324" s="7">
        <v>112672</v>
      </c>
      <c r="L324" s="7">
        <v>47469</v>
      </c>
      <c r="M324" s="7">
        <v>38253</v>
      </c>
      <c r="N324" s="7">
        <v>30904</v>
      </c>
      <c r="O324" s="7">
        <v>60696</v>
      </c>
      <c r="P324" s="7">
        <v>24965</v>
      </c>
      <c r="Q324" s="7">
        <v>30410</v>
      </c>
      <c r="R324" s="7">
        <v>94242</v>
      </c>
      <c r="S324" s="7">
        <v>45971</v>
      </c>
      <c r="T324" s="32">
        <v>43238</v>
      </c>
      <c r="U324" s="7">
        <v>15189</v>
      </c>
      <c r="V324" s="7">
        <v>51507</v>
      </c>
      <c r="W324" s="7">
        <v>36838</v>
      </c>
      <c r="X324" s="7">
        <v>179245</v>
      </c>
      <c r="Y324" s="7">
        <v>23141</v>
      </c>
      <c r="Z324" s="7">
        <v>63922</v>
      </c>
      <c r="AA324" s="7">
        <v>38321</v>
      </c>
      <c r="AB324" s="7">
        <v>63834</v>
      </c>
      <c r="AC324" s="7">
        <v>13580</v>
      </c>
      <c r="AE324" s="8">
        <f t="shared" si="40"/>
        <v>179245</v>
      </c>
      <c r="AF324" s="8">
        <f t="shared" si="41"/>
        <v>13580</v>
      </c>
      <c r="AG324" s="19">
        <f t="shared" si="48"/>
        <v>10864</v>
      </c>
      <c r="AH324" s="19">
        <f t="shared" si="49"/>
        <v>10185</v>
      </c>
      <c r="AK324">
        <v>1</v>
      </c>
      <c r="AL324" s="24">
        <v>1</v>
      </c>
      <c r="AM324">
        <f t="shared" si="42"/>
        <v>0</v>
      </c>
      <c r="AO324" s="28">
        <v>10864</v>
      </c>
      <c r="AP324">
        <f t="shared" si="43"/>
        <v>43238</v>
      </c>
      <c r="AQ324">
        <f t="shared" si="44"/>
        <v>32374</v>
      </c>
      <c r="AR324" s="33">
        <f t="shared" si="45"/>
        <v>0.74873953466857857</v>
      </c>
      <c r="AS324">
        <f t="shared" si="46"/>
        <v>10864</v>
      </c>
      <c r="AT324" s="33">
        <f t="shared" si="47"/>
        <v>0.2</v>
      </c>
      <c r="AU324" s="33" cm="1">
        <f t="array" ref="AU324">_xlfn.IFS(AO324=0," ",AT324=20%,20%,AT324=25%,25%,AT324&lt;20%,"MV",AT324=21%,"MV",AT324=22%,"MV",AT324=23%,"MV",AT324=24%,MV)</f>
        <v>0.2</v>
      </c>
    </row>
    <row r="325" spans="1:47">
      <c r="A325" s="3">
        <v>296</v>
      </c>
      <c r="B325" s="1" t="s">
        <v>276</v>
      </c>
      <c r="C325" s="2" t="s">
        <v>367</v>
      </c>
      <c r="D325" s="7">
        <v>19465</v>
      </c>
      <c r="E325" s="7">
        <v>378497</v>
      </c>
      <c r="F325" s="7">
        <v>498426</v>
      </c>
      <c r="G325" s="7">
        <v>764454</v>
      </c>
      <c r="H325" s="7">
        <v>22246</v>
      </c>
      <c r="I325" s="7">
        <v>739408</v>
      </c>
      <c r="J325" s="7">
        <v>583474</v>
      </c>
      <c r="K325" s="7">
        <v>841852</v>
      </c>
      <c r="L325" s="7">
        <v>568641</v>
      </c>
      <c r="M325" s="7">
        <v>371828</v>
      </c>
      <c r="N325" s="7">
        <v>417828</v>
      </c>
      <c r="O325" s="7">
        <v>728360</v>
      </c>
      <c r="P325" s="7">
        <v>599149</v>
      </c>
      <c r="Q325" s="7">
        <v>726995</v>
      </c>
      <c r="R325" s="7">
        <v>376971</v>
      </c>
      <c r="S325" s="7">
        <v>551643</v>
      </c>
      <c r="T325" s="32">
        <v>478941</v>
      </c>
      <c r="U325" s="7">
        <v>364548</v>
      </c>
      <c r="V325" s="7">
        <v>618088</v>
      </c>
      <c r="W325" s="7">
        <v>400521</v>
      </c>
      <c r="X325" s="7">
        <v>537736</v>
      </c>
      <c r="Y325" s="7">
        <v>411577</v>
      </c>
      <c r="Z325" s="7">
        <v>763363</v>
      </c>
      <c r="AA325" s="7">
        <v>383214</v>
      </c>
      <c r="AB325" s="7">
        <v>765999</v>
      </c>
      <c r="AC325" s="7">
        <v>54322</v>
      </c>
      <c r="AE325" s="8">
        <f t="shared" si="40"/>
        <v>841852</v>
      </c>
      <c r="AF325" s="8">
        <f t="shared" si="41"/>
        <v>19465</v>
      </c>
      <c r="AG325" s="19">
        <f t="shared" si="48"/>
        <v>15572</v>
      </c>
      <c r="AH325" s="19">
        <f t="shared" si="49"/>
        <v>14598.75</v>
      </c>
      <c r="AM325">
        <f t="shared" si="42"/>
        <v>0</v>
      </c>
      <c r="AP325">
        <f t="shared" si="43"/>
        <v>0</v>
      </c>
      <c r="AQ325">
        <f t="shared" si="44"/>
        <v>0</v>
      </c>
      <c r="AR325" s="33" t="str">
        <f t="shared" si="45"/>
        <v xml:space="preserve"> </v>
      </c>
      <c r="AS325">
        <f t="shared" si="46"/>
        <v>0</v>
      </c>
      <c r="AT325" s="33" t="str">
        <f t="shared" si="47"/>
        <v xml:space="preserve"> </v>
      </c>
      <c r="AU325" s="33" t="str" cm="1">
        <f t="array" ref="AU325">_xlfn.IFS(AO325=0," ",AT325=20%,20%,AT325=25%,25%,AT325&lt;20%,"MV",AT325=21%,"MV",AT325=22%,"MV",AT325=23%,"MV",AT325=24%,MV)</f>
        <v xml:space="preserve"> </v>
      </c>
    </row>
    <row r="326" spans="1:47">
      <c r="A326" s="3">
        <v>297</v>
      </c>
      <c r="B326" s="1" t="s">
        <v>277</v>
      </c>
      <c r="C326" s="2" t="s">
        <v>368</v>
      </c>
      <c r="D326" s="7">
        <v>20071</v>
      </c>
      <c r="E326" s="7">
        <v>81124</v>
      </c>
      <c r="F326" s="7">
        <v>12007</v>
      </c>
      <c r="G326" s="7">
        <v>139179</v>
      </c>
      <c r="H326" s="7">
        <v>22939</v>
      </c>
      <c r="I326" s="7">
        <v>66158</v>
      </c>
      <c r="J326" s="7">
        <v>54392</v>
      </c>
      <c r="K326" s="7">
        <v>343752</v>
      </c>
      <c r="L326" s="7">
        <v>47469</v>
      </c>
      <c r="M326" s="7">
        <v>25961</v>
      </c>
      <c r="N326" s="7">
        <v>32140</v>
      </c>
      <c r="O326" s="7">
        <v>65169</v>
      </c>
      <c r="P326" s="7">
        <v>33983</v>
      </c>
      <c r="Q326" s="7">
        <v>22375</v>
      </c>
      <c r="R326" s="7">
        <v>88441</v>
      </c>
      <c r="S326" s="7">
        <v>57765</v>
      </c>
      <c r="T326" s="32">
        <v>46423</v>
      </c>
      <c r="U326" s="7">
        <v>17661</v>
      </c>
      <c r="V326" s="7">
        <v>42174</v>
      </c>
      <c r="W326" s="7">
        <v>53514</v>
      </c>
      <c r="X326" s="7">
        <v>176155</v>
      </c>
      <c r="Y326" s="7">
        <v>30373</v>
      </c>
      <c r="Z326" s="7">
        <v>68669</v>
      </c>
      <c r="AA326" s="7">
        <v>43266</v>
      </c>
      <c r="AB326" s="7">
        <v>68536</v>
      </c>
      <c r="AC326" s="7">
        <v>15563</v>
      </c>
      <c r="AE326" s="8">
        <f t="shared" si="40"/>
        <v>343752</v>
      </c>
      <c r="AF326" s="8">
        <f t="shared" si="41"/>
        <v>12007</v>
      </c>
      <c r="AG326" s="19">
        <f t="shared" si="48"/>
        <v>9605.6</v>
      </c>
      <c r="AH326" s="19">
        <f t="shared" si="49"/>
        <v>9005.25</v>
      </c>
      <c r="AM326">
        <f t="shared" si="42"/>
        <v>0</v>
      </c>
      <c r="AP326">
        <f t="shared" si="43"/>
        <v>0</v>
      </c>
      <c r="AQ326">
        <f t="shared" si="44"/>
        <v>0</v>
      </c>
      <c r="AR326" s="33" t="str">
        <f t="shared" si="45"/>
        <v xml:space="preserve"> </v>
      </c>
      <c r="AS326">
        <f t="shared" si="46"/>
        <v>0</v>
      </c>
      <c r="AT326" s="33" t="str">
        <f t="shared" si="47"/>
        <v xml:space="preserve"> </v>
      </c>
      <c r="AU326" s="33" t="str" cm="1">
        <f t="array" ref="AU326">_xlfn.IFS(AO326=0," ",AT326=20%,20%,AT326=25%,25%,AT326&lt;20%,"MV",AT326=21%,"MV",AT326=22%,"MV",AT326=23%,"MV",AT326=24%,MV)</f>
        <v xml:space="preserve"> </v>
      </c>
    </row>
    <row r="327" spans="1:47">
      <c r="A327" s="3">
        <v>298</v>
      </c>
      <c r="B327" s="1" t="s">
        <v>277</v>
      </c>
      <c r="C327" s="2" t="s">
        <v>367</v>
      </c>
      <c r="D327" s="7">
        <v>20071</v>
      </c>
      <c r="E327" s="7">
        <v>648992</v>
      </c>
      <c r="F327" s="7">
        <v>432235</v>
      </c>
      <c r="G327" s="7">
        <v>695894</v>
      </c>
      <c r="H327" s="7">
        <v>22939</v>
      </c>
      <c r="I327" s="7">
        <v>817241</v>
      </c>
      <c r="J327" s="7">
        <v>610671</v>
      </c>
      <c r="K327" s="7">
        <v>2568394</v>
      </c>
      <c r="L327" s="7">
        <v>568641</v>
      </c>
      <c r="M327" s="7">
        <v>252345</v>
      </c>
      <c r="N327" s="7">
        <v>368381</v>
      </c>
      <c r="O327" s="7">
        <v>805030</v>
      </c>
      <c r="P327" s="7">
        <v>815580</v>
      </c>
      <c r="Q327" s="7">
        <v>535511</v>
      </c>
      <c r="R327" s="7">
        <v>353763</v>
      </c>
      <c r="S327" s="7">
        <v>551643</v>
      </c>
      <c r="T327" s="32">
        <v>529356</v>
      </c>
      <c r="U327" s="7">
        <v>423884</v>
      </c>
      <c r="V327" s="7">
        <v>481985</v>
      </c>
      <c r="W327" s="7">
        <v>467275</v>
      </c>
      <c r="X327" s="7">
        <v>528465</v>
      </c>
      <c r="Y327" s="7">
        <v>419794</v>
      </c>
      <c r="Z327" s="7">
        <v>848585</v>
      </c>
      <c r="AA327" s="7">
        <v>432661</v>
      </c>
      <c r="AB327" s="7">
        <v>846632</v>
      </c>
      <c r="AC327" s="7">
        <v>62250</v>
      </c>
      <c r="AE327" s="8">
        <f t="shared" ref="AE327:AE390" si="50">MAX(D327:AC327)</f>
        <v>2568394</v>
      </c>
      <c r="AF327" s="8">
        <f t="shared" ref="AF327:AF390" si="51">MIN(D327:AC327)</f>
        <v>20071</v>
      </c>
      <c r="AG327" s="19">
        <f t="shared" si="48"/>
        <v>16056.8</v>
      </c>
      <c r="AH327" s="19">
        <f t="shared" si="49"/>
        <v>15053.25</v>
      </c>
      <c r="AM327">
        <f t="shared" si="42"/>
        <v>0</v>
      </c>
      <c r="AP327">
        <f t="shared" si="43"/>
        <v>0</v>
      </c>
      <c r="AQ327">
        <f t="shared" si="44"/>
        <v>0</v>
      </c>
      <c r="AR327" s="33" t="str">
        <f t="shared" si="45"/>
        <v xml:space="preserve"> </v>
      </c>
      <c r="AS327">
        <f t="shared" si="46"/>
        <v>0</v>
      </c>
      <c r="AT327" s="33" t="str">
        <f t="shared" si="47"/>
        <v xml:space="preserve"> </v>
      </c>
      <c r="AU327" s="33" t="str" cm="1">
        <f t="array" ref="AU327">_xlfn.IFS(AO327=0," ",AT327=20%,20%,AT327=25%,25%,AT327&lt;20%,"MV",AT327=21%,"MV",AT327=22%,"MV",AT327=23%,"MV",AT327=24%,MV)</f>
        <v xml:space="preserve"> </v>
      </c>
    </row>
    <row r="328" spans="1:47">
      <c r="A328" s="3">
        <v>299</v>
      </c>
      <c r="B328" s="1" t="s">
        <v>278</v>
      </c>
      <c r="C328" s="2" t="s">
        <v>368</v>
      </c>
      <c r="D328" s="7">
        <v>4244</v>
      </c>
      <c r="E328" s="7">
        <v>23178</v>
      </c>
      <c r="F328" s="7">
        <v>11623</v>
      </c>
      <c r="G328" s="7">
        <v>17677</v>
      </c>
      <c r="H328" s="7">
        <v>4851</v>
      </c>
      <c r="I328" s="7">
        <v>16345</v>
      </c>
      <c r="J328" s="7">
        <v>21633</v>
      </c>
      <c r="K328" s="7">
        <v>54317</v>
      </c>
      <c r="L328" s="7">
        <v>10137</v>
      </c>
      <c r="M328" s="7">
        <v>6051</v>
      </c>
      <c r="N328" s="7">
        <v>10507</v>
      </c>
      <c r="O328" s="7">
        <v>16100</v>
      </c>
      <c r="P328" s="7">
        <v>7922</v>
      </c>
      <c r="Q328" s="7">
        <v>3337</v>
      </c>
      <c r="R328" s="7">
        <v>28538</v>
      </c>
      <c r="S328" s="7">
        <v>19921</v>
      </c>
      <c r="T328" s="32">
        <v>11470</v>
      </c>
      <c r="U328" s="7">
        <v>6866</v>
      </c>
      <c r="V328" s="7">
        <v>12876</v>
      </c>
      <c r="W328" s="7">
        <v>8122</v>
      </c>
      <c r="X328" s="7">
        <v>43266</v>
      </c>
      <c r="Y328" s="7">
        <v>9690</v>
      </c>
      <c r="Z328" s="7">
        <v>16972</v>
      </c>
      <c r="AA328" s="7">
        <v>21015</v>
      </c>
      <c r="AB328" s="7">
        <v>16933</v>
      </c>
      <c r="AC328" s="7">
        <v>10817</v>
      </c>
      <c r="AE328" s="8">
        <f t="shared" si="50"/>
        <v>54317</v>
      </c>
      <c r="AF328" s="8">
        <f t="shared" si="51"/>
        <v>3337</v>
      </c>
      <c r="AG328" s="19">
        <f t="shared" si="48"/>
        <v>2669.6</v>
      </c>
      <c r="AH328" s="19">
        <f t="shared" si="49"/>
        <v>2502.75</v>
      </c>
      <c r="AM328">
        <f t="shared" ref="AM328:AM391" si="52">AK328-AL328</f>
        <v>0</v>
      </c>
      <c r="AP328">
        <f t="shared" ref="AP328:AP391" si="53">IF(AK328&gt;0,T328,0)</f>
        <v>0</v>
      </c>
      <c r="AQ328">
        <f t="shared" ref="AQ328:AQ391" si="54">AP328-AO328</f>
        <v>0</v>
      </c>
      <c r="AR328" s="33" t="str">
        <f t="shared" ref="AR328:AR391" si="55">IF(AO328&gt;0,((AQ328*100%)/AP328)," ")</f>
        <v xml:space="preserve"> </v>
      </c>
      <c r="AS328">
        <f t="shared" ref="AS328:AS391" si="56">AK328*AO328</f>
        <v>0</v>
      </c>
      <c r="AT328" s="33" t="str">
        <f t="shared" ref="AT328:AT391" si="57">IF(AO328=0," ",ROUND(100%-(AO328/AF328),2))</f>
        <v xml:space="preserve"> </v>
      </c>
      <c r="AU328" s="33" t="str" cm="1">
        <f t="array" ref="AU328">_xlfn.IFS(AO328=0," ",AT328=20%,20%,AT328=25%,25%,AT328&lt;20%,"MV",AT328=21%,"MV",AT328=22%,"MV",AT328=23%,"MV",AT328=24%,MV)</f>
        <v xml:space="preserve"> </v>
      </c>
    </row>
    <row r="329" spans="1:47">
      <c r="A329" s="3">
        <v>300</v>
      </c>
      <c r="B329" s="1" t="s">
        <v>278</v>
      </c>
      <c r="C329" s="2" t="s">
        <v>367</v>
      </c>
      <c r="D329" s="7">
        <v>4244</v>
      </c>
      <c r="E329" s="7">
        <v>185426</v>
      </c>
      <c r="F329" s="7">
        <v>139476</v>
      </c>
      <c r="G329" s="7">
        <v>88387</v>
      </c>
      <c r="H329" s="7">
        <v>4851</v>
      </c>
      <c r="I329" s="7">
        <v>375948</v>
      </c>
      <c r="J329" s="7">
        <v>259844</v>
      </c>
      <c r="K329" s="7">
        <v>256298</v>
      </c>
      <c r="L329" s="7">
        <v>100439</v>
      </c>
      <c r="M329" s="7">
        <v>58816</v>
      </c>
      <c r="N329" s="7">
        <v>70462</v>
      </c>
      <c r="O329" s="7">
        <v>370330</v>
      </c>
      <c r="P329" s="7">
        <v>114074</v>
      </c>
      <c r="Q329" s="7">
        <v>39929</v>
      </c>
      <c r="R329" s="7">
        <v>114155</v>
      </c>
      <c r="S329" s="7">
        <v>239046</v>
      </c>
      <c r="T329" s="32">
        <v>243514</v>
      </c>
      <c r="U329" s="7">
        <v>164782</v>
      </c>
      <c r="V329" s="7">
        <v>154522</v>
      </c>
      <c r="W329" s="7">
        <v>109920</v>
      </c>
      <c r="X329" s="7">
        <v>129798</v>
      </c>
      <c r="Y329" s="7">
        <v>114763</v>
      </c>
      <c r="Z329" s="7">
        <v>389197</v>
      </c>
      <c r="AA329" s="7">
        <v>210150</v>
      </c>
      <c r="AB329" s="7">
        <v>389468</v>
      </c>
      <c r="AC329" s="7">
        <v>43266</v>
      </c>
      <c r="AE329" s="8">
        <f t="shared" si="50"/>
        <v>389468</v>
      </c>
      <c r="AF329" s="8">
        <f t="shared" si="51"/>
        <v>4244</v>
      </c>
      <c r="AG329" s="19">
        <f t="shared" si="48"/>
        <v>3395.2</v>
      </c>
      <c r="AH329" s="19">
        <f t="shared" si="49"/>
        <v>3183</v>
      </c>
      <c r="AM329">
        <f t="shared" si="52"/>
        <v>0</v>
      </c>
      <c r="AP329">
        <f t="shared" si="53"/>
        <v>0</v>
      </c>
      <c r="AQ329">
        <f t="shared" si="54"/>
        <v>0</v>
      </c>
      <c r="AR329" s="33" t="str">
        <f t="shared" si="55"/>
        <v xml:space="preserve"> </v>
      </c>
      <c r="AS329">
        <f t="shared" si="56"/>
        <v>0</v>
      </c>
      <c r="AT329" s="33" t="str">
        <f t="shared" si="57"/>
        <v xml:space="preserve"> </v>
      </c>
      <c r="AU329" s="33" t="str" cm="1">
        <f t="array" ref="AU329">_xlfn.IFS(AO329=0," ",AT329=20%,20%,AT329=25%,25%,AT329&lt;20%,"MV",AT329=21%,"MV",AT329=22%,"MV",AT329=23%,"MV",AT329=24%,MV)</f>
        <v xml:space="preserve"> </v>
      </c>
    </row>
    <row r="330" spans="1:47">
      <c r="A330" s="3">
        <v>301</v>
      </c>
      <c r="B330" s="1" t="s">
        <v>279</v>
      </c>
      <c r="C330" s="2" t="s">
        <v>368</v>
      </c>
      <c r="D330" s="7">
        <v>5759</v>
      </c>
      <c r="E330" s="7">
        <v>27041</v>
      </c>
      <c r="F330" s="7">
        <v>12798</v>
      </c>
      <c r="G330" s="7">
        <v>21757</v>
      </c>
      <c r="H330" s="7">
        <v>6582</v>
      </c>
      <c r="I330" s="7">
        <v>19096</v>
      </c>
      <c r="J330" s="7">
        <v>15266</v>
      </c>
      <c r="K330" s="7">
        <v>78499</v>
      </c>
      <c r="L330" s="7">
        <v>12695</v>
      </c>
      <c r="M330" s="7">
        <v>9514</v>
      </c>
      <c r="N330" s="7">
        <v>14587</v>
      </c>
      <c r="O330" s="7">
        <v>18809</v>
      </c>
      <c r="P330" s="7">
        <v>11321</v>
      </c>
      <c r="Q330" s="7">
        <v>4079</v>
      </c>
      <c r="R330" s="7">
        <v>34913</v>
      </c>
      <c r="S330" s="7">
        <v>22986</v>
      </c>
      <c r="T330" s="32">
        <v>13399</v>
      </c>
      <c r="U330" s="7">
        <v>8751</v>
      </c>
      <c r="V330" s="7">
        <v>15398</v>
      </c>
      <c r="W330" s="7">
        <v>11126</v>
      </c>
      <c r="X330" s="7">
        <v>64899</v>
      </c>
      <c r="Y330" s="7">
        <v>12294</v>
      </c>
      <c r="Z330" s="7">
        <v>19767</v>
      </c>
      <c r="AA330" s="7">
        <v>30904</v>
      </c>
      <c r="AB330" s="7">
        <v>19781</v>
      </c>
      <c r="AC330" s="7">
        <v>14216</v>
      </c>
      <c r="AE330" s="8">
        <f t="shared" si="50"/>
        <v>78499</v>
      </c>
      <c r="AF330" s="8">
        <f t="shared" si="51"/>
        <v>4079</v>
      </c>
      <c r="AG330" s="19">
        <f t="shared" si="48"/>
        <v>3263.2</v>
      </c>
      <c r="AH330" s="19">
        <f t="shared" si="49"/>
        <v>3059.25</v>
      </c>
      <c r="AK330">
        <v>1</v>
      </c>
      <c r="AL330" s="24">
        <v>1</v>
      </c>
      <c r="AM330">
        <f t="shared" si="52"/>
        <v>0</v>
      </c>
      <c r="AO330" s="28">
        <v>3263.2</v>
      </c>
      <c r="AP330">
        <f t="shared" si="53"/>
        <v>13399</v>
      </c>
      <c r="AQ330">
        <f t="shared" si="54"/>
        <v>10135.799999999999</v>
      </c>
      <c r="AR330" s="33">
        <f t="shared" si="55"/>
        <v>0.75645943727143816</v>
      </c>
      <c r="AS330">
        <f t="shared" si="56"/>
        <v>3263.2</v>
      </c>
      <c r="AT330" s="33">
        <f t="shared" si="57"/>
        <v>0.2</v>
      </c>
      <c r="AU330" s="33" cm="1">
        <f t="array" ref="AU330">_xlfn.IFS(AO330=0," ",AT330=20%,20%,AT330=25%,25%,AT330&lt;20%,"MV",AT330=21%,"MV",AT330=22%,"MV",AT330=23%,"MV",AT330=24%,MV)</f>
        <v>0.2</v>
      </c>
    </row>
    <row r="331" spans="1:47">
      <c r="A331" s="3">
        <v>302</v>
      </c>
      <c r="B331" s="1" t="s">
        <v>279</v>
      </c>
      <c r="C331" s="2" t="s">
        <v>367</v>
      </c>
      <c r="D331" s="7">
        <v>5759</v>
      </c>
      <c r="E331" s="7">
        <v>216331</v>
      </c>
      <c r="F331" s="7">
        <v>153577</v>
      </c>
      <c r="G331" s="7">
        <v>108784</v>
      </c>
      <c r="H331" s="7">
        <v>6582</v>
      </c>
      <c r="I331" s="7">
        <v>220882</v>
      </c>
      <c r="J331" s="7">
        <v>152667</v>
      </c>
      <c r="K331" s="7">
        <v>370415</v>
      </c>
      <c r="L331" s="7">
        <v>126955</v>
      </c>
      <c r="M331" s="7">
        <v>92474</v>
      </c>
      <c r="N331" s="7">
        <v>90241</v>
      </c>
      <c r="O331" s="7">
        <v>217582</v>
      </c>
      <c r="P331" s="7">
        <v>163027</v>
      </c>
      <c r="Q331" s="7">
        <v>47840</v>
      </c>
      <c r="R331" s="7">
        <v>139651</v>
      </c>
      <c r="S331" s="7">
        <v>275822</v>
      </c>
      <c r="T331" s="32">
        <v>143073</v>
      </c>
      <c r="U331" s="7">
        <v>210026</v>
      </c>
      <c r="V331" s="7">
        <v>183881</v>
      </c>
      <c r="W331" s="7">
        <v>142630</v>
      </c>
      <c r="X331" s="7">
        <v>194698</v>
      </c>
      <c r="Y331" s="7">
        <v>148414</v>
      </c>
      <c r="Z331" s="7">
        <v>228704</v>
      </c>
      <c r="AA331" s="7">
        <v>309044</v>
      </c>
      <c r="AB331" s="7">
        <v>228826</v>
      </c>
      <c r="AC331" s="7">
        <v>56864</v>
      </c>
      <c r="AE331" s="8">
        <f t="shared" si="50"/>
        <v>370415</v>
      </c>
      <c r="AF331" s="8">
        <f t="shared" si="51"/>
        <v>5759</v>
      </c>
      <c r="AG331" s="19">
        <f t="shared" si="48"/>
        <v>4607.2</v>
      </c>
      <c r="AH331" s="19">
        <f t="shared" si="49"/>
        <v>4319.25</v>
      </c>
      <c r="AM331">
        <f t="shared" si="52"/>
        <v>0</v>
      </c>
      <c r="AP331">
        <f t="shared" si="53"/>
        <v>0</v>
      </c>
      <c r="AQ331">
        <f t="shared" si="54"/>
        <v>0</v>
      </c>
      <c r="AR331" s="33" t="str">
        <f t="shared" si="55"/>
        <v xml:space="preserve"> </v>
      </c>
      <c r="AS331">
        <f t="shared" si="56"/>
        <v>0</v>
      </c>
      <c r="AT331" s="33" t="str">
        <f t="shared" si="57"/>
        <v xml:space="preserve"> </v>
      </c>
      <c r="AU331" s="33" t="str" cm="1">
        <f t="array" ref="AU331">_xlfn.IFS(AO331=0," ",AT331=20%,20%,AT331=25%,25%,AT331&lt;20%,"MV",AT331=21%,"MV",AT331=22%,"MV",AT331=23%,"MV",AT331=24%,MV)</f>
        <v xml:space="preserve"> </v>
      </c>
    </row>
    <row r="332" spans="1:47">
      <c r="A332" s="3">
        <v>303</v>
      </c>
      <c r="B332" s="1" t="s">
        <v>280</v>
      </c>
      <c r="C332" s="2" t="s">
        <v>368</v>
      </c>
      <c r="D332" s="7">
        <v>8787</v>
      </c>
      <c r="E332" s="7">
        <v>42494</v>
      </c>
      <c r="F332" s="7">
        <v>17452</v>
      </c>
      <c r="G332" s="7">
        <v>32635</v>
      </c>
      <c r="H332" s="7">
        <v>10043</v>
      </c>
      <c r="I332" s="7">
        <v>31450</v>
      </c>
      <c r="J332" s="7">
        <v>20867</v>
      </c>
      <c r="K332" s="7">
        <v>111010</v>
      </c>
      <c r="L332" s="7">
        <v>15946</v>
      </c>
      <c r="M332" s="7">
        <v>21633</v>
      </c>
      <c r="N332" s="7">
        <v>24477</v>
      </c>
      <c r="O332" s="7">
        <v>30980</v>
      </c>
      <c r="P332" s="7">
        <v>17502</v>
      </c>
      <c r="Q332" s="7">
        <v>13351</v>
      </c>
      <c r="R332" s="7">
        <v>44023</v>
      </c>
      <c r="S332" s="7">
        <v>30646</v>
      </c>
      <c r="T332" s="32">
        <v>22069</v>
      </c>
      <c r="U332" s="7">
        <v>16271</v>
      </c>
      <c r="V332" s="7">
        <v>23488</v>
      </c>
      <c r="W332" s="7">
        <v>17023</v>
      </c>
      <c r="X332" s="7">
        <v>86532</v>
      </c>
      <c r="Y332" s="7">
        <v>18079</v>
      </c>
      <c r="Z332" s="7">
        <v>32573</v>
      </c>
      <c r="AA332" s="7">
        <v>51919</v>
      </c>
      <c r="AB332" s="7">
        <v>32581</v>
      </c>
      <c r="AC332" s="7">
        <v>21633</v>
      </c>
      <c r="AE332" s="8">
        <f t="shared" si="50"/>
        <v>111010</v>
      </c>
      <c r="AF332" s="8">
        <f t="shared" si="51"/>
        <v>8787</v>
      </c>
      <c r="AG332" s="19">
        <f t="shared" si="48"/>
        <v>7029.6</v>
      </c>
      <c r="AH332" s="19">
        <f t="shared" si="49"/>
        <v>6590.25</v>
      </c>
      <c r="AM332">
        <f t="shared" si="52"/>
        <v>0</v>
      </c>
      <c r="AP332">
        <f t="shared" si="53"/>
        <v>0</v>
      </c>
      <c r="AQ332">
        <f t="shared" si="54"/>
        <v>0</v>
      </c>
      <c r="AR332" s="33" t="str">
        <f t="shared" si="55"/>
        <v xml:space="preserve"> </v>
      </c>
      <c r="AS332">
        <f t="shared" si="56"/>
        <v>0</v>
      </c>
      <c r="AT332" s="33" t="str">
        <f t="shared" si="57"/>
        <v xml:space="preserve"> </v>
      </c>
      <c r="AU332" s="33" t="str" cm="1">
        <f t="array" ref="AU332">_xlfn.IFS(AO332=0," ",AT332=20%,20%,AT332=25%,25%,AT332&lt;20%,"MV",AT332=21%,"MV",AT332=22%,"MV",AT332=23%,"MV",AT332=24%,MV)</f>
        <v xml:space="preserve"> </v>
      </c>
    </row>
    <row r="333" spans="1:47">
      <c r="A333" s="3">
        <v>304</v>
      </c>
      <c r="B333" s="1" t="s">
        <v>280</v>
      </c>
      <c r="C333" s="2" t="s">
        <v>367</v>
      </c>
      <c r="D333" s="7">
        <v>8787</v>
      </c>
      <c r="E333" s="7">
        <v>339948</v>
      </c>
      <c r="F333" s="7">
        <v>209422</v>
      </c>
      <c r="G333" s="7">
        <v>163175</v>
      </c>
      <c r="H333" s="7">
        <v>10043</v>
      </c>
      <c r="I333" s="7">
        <v>292572</v>
      </c>
      <c r="J333" s="7">
        <v>208667</v>
      </c>
      <c r="K333" s="7">
        <v>523818</v>
      </c>
      <c r="L333" s="7">
        <v>160084</v>
      </c>
      <c r="M333" s="7">
        <v>210273</v>
      </c>
      <c r="N333" s="7">
        <v>123371</v>
      </c>
      <c r="O333" s="7">
        <v>288201</v>
      </c>
      <c r="P333" s="7">
        <v>252031</v>
      </c>
      <c r="Q333" s="7">
        <v>159343</v>
      </c>
      <c r="R333" s="7">
        <v>176093</v>
      </c>
      <c r="S333" s="7">
        <v>367762</v>
      </c>
      <c r="T333" s="32">
        <v>189509</v>
      </c>
      <c r="U333" s="7">
        <v>390508</v>
      </c>
      <c r="V333" s="7">
        <v>275822</v>
      </c>
      <c r="W333" s="7">
        <v>195142</v>
      </c>
      <c r="X333" s="7">
        <v>259597</v>
      </c>
      <c r="Y333" s="7">
        <v>217069</v>
      </c>
      <c r="Z333" s="7">
        <v>304136</v>
      </c>
      <c r="AA333" s="7">
        <v>519194</v>
      </c>
      <c r="AB333" s="7">
        <v>303092</v>
      </c>
      <c r="AC333" s="7">
        <v>86532</v>
      </c>
      <c r="AE333" s="8">
        <f t="shared" si="50"/>
        <v>523818</v>
      </c>
      <c r="AF333" s="8">
        <f t="shared" si="51"/>
        <v>8787</v>
      </c>
      <c r="AG333" s="19">
        <f t="shared" si="48"/>
        <v>7029.6</v>
      </c>
      <c r="AH333" s="19">
        <f t="shared" si="49"/>
        <v>6590.25</v>
      </c>
      <c r="AM333">
        <f t="shared" si="52"/>
        <v>0</v>
      </c>
      <c r="AP333">
        <f t="shared" si="53"/>
        <v>0</v>
      </c>
      <c r="AQ333">
        <f t="shared" si="54"/>
        <v>0</v>
      </c>
      <c r="AR333" s="33" t="str">
        <f t="shared" si="55"/>
        <v xml:space="preserve"> </v>
      </c>
      <c r="AS333">
        <f t="shared" si="56"/>
        <v>0</v>
      </c>
      <c r="AT333" s="33" t="str">
        <f t="shared" si="57"/>
        <v xml:space="preserve"> </v>
      </c>
      <c r="AU333" s="33" t="str" cm="1">
        <f t="array" ref="AU333">_xlfn.IFS(AO333=0," ",AT333=20%,20%,AT333=25%,25%,AT333&lt;20%,"MV",AT333=21%,"MV",AT333=22%,"MV",AT333=23%,"MV",AT333=24%,MV)</f>
        <v xml:space="preserve"> </v>
      </c>
    </row>
    <row r="334" spans="1:47">
      <c r="A334" s="3">
        <v>305</v>
      </c>
      <c r="B334" s="1" t="s">
        <v>281</v>
      </c>
      <c r="C334" s="2" t="s">
        <v>367</v>
      </c>
      <c r="D334" s="7">
        <v>1324</v>
      </c>
      <c r="E334" s="7">
        <v>54083</v>
      </c>
      <c r="F334" s="7">
        <v>81255</v>
      </c>
      <c r="G334" s="7">
        <v>43513</v>
      </c>
      <c r="H334" s="7">
        <v>1514</v>
      </c>
      <c r="I334" s="7">
        <v>86210</v>
      </c>
      <c r="J334" s="7">
        <v>67124</v>
      </c>
      <c r="K334" s="7">
        <v>70120</v>
      </c>
      <c r="L334" s="7">
        <v>71574</v>
      </c>
      <c r="M334" s="7">
        <v>29038</v>
      </c>
      <c r="N334" s="7">
        <v>60326</v>
      </c>
      <c r="O334" s="7">
        <v>84921</v>
      </c>
      <c r="P334" s="7">
        <v>40037</v>
      </c>
      <c r="Q334" s="7">
        <v>99388</v>
      </c>
      <c r="R334" s="7">
        <v>85078</v>
      </c>
      <c r="S334" s="7">
        <v>73552</v>
      </c>
      <c r="T334" s="32">
        <v>55841</v>
      </c>
      <c r="U334" s="7">
        <v>44874</v>
      </c>
      <c r="V334" s="7">
        <v>58407</v>
      </c>
      <c r="W334" s="7">
        <v>55516</v>
      </c>
      <c r="X334" s="7">
        <v>37085</v>
      </c>
      <c r="Y334" s="7">
        <v>50351</v>
      </c>
      <c r="Z334" s="7">
        <v>89202</v>
      </c>
      <c r="AA334" s="7">
        <v>63045</v>
      </c>
      <c r="AB334" s="7">
        <v>89309</v>
      </c>
      <c r="AC334" s="7">
        <v>26825</v>
      </c>
      <c r="AE334" s="8">
        <f t="shared" si="50"/>
        <v>99388</v>
      </c>
      <c r="AF334" s="8">
        <f t="shared" si="51"/>
        <v>1324</v>
      </c>
      <c r="AG334" s="19">
        <f t="shared" si="48"/>
        <v>1059.2</v>
      </c>
      <c r="AH334" s="19">
        <f t="shared" si="49"/>
        <v>993</v>
      </c>
      <c r="AM334">
        <f t="shared" si="52"/>
        <v>0</v>
      </c>
      <c r="AP334">
        <f t="shared" si="53"/>
        <v>0</v>
      </c>
      <c r="AQ334">
        <f t="shared" si="54"/>
        <v>0</v>
      </c>
      <c r="AR334" s="33" t="str">
        <f t="shared" si="55"/>
        <v xml:space="preserve"> </v>
      </c>
      <c r="AS334">
        <f t="shared" si="56"/>
        <v>0</v>
      </c>
      <c r="AT334" s="33" t="str">
        <f t="shared" si="57"/>
        <v xml:space="preserve"> </v>
      </c>
      <c r="AU334" s="33" t="str" cm="1">
        <f t="array" ref="AU334">_xlfn.IFS(AO334=0," ",AT334=20%,20%,AT334=25%,25%,AT334&lt;20%,"MV",AT334=21%,"MV",AT334=22%,"MV",AT334=23%,"MV",AT334=24%,MV)</f>
        <v xml:space="preserve"> </v>
      </c>
    </row>
    <row r="335" spans="1:47">
      <c r="A335" s="3">
        <v>306</v>
      </c>
      <c r="B335" s="1" t="s">
        <v>282</v>
      </c>
      <c r="C335" s="2" t="s">
        <v>367</v>
      </c>
      <c r="D335" s="7">
        <v>1324</v>
      </c>
      <c r="E335" s="7">
        <v>54083</v>
      </c>
      <c r="F335" s="7">
        <v>73438</v>
      </c>
      <c r="G335" s="7">
        <v>43513</v>
      </c>
      <c r="H335" s="7">
        <v>1514</v>
      </c>
      <c r="I335" s="7">
        <v>86210</v>
      </c>
      <c r="J335" s="7">
        <v>67124</v>
      </c>
      <c r="K335" s="7">
        <v>74831</v>
      </c>
      <c r="L335" s="7">
        <v>71574</v>
      </c>
      <c r="M335" s="7">
        <v>24401</v>
      </c>
      <c r="N335" s="7">
        <v>60326</v>
      </c>
      <c r="O335" s="7">
        <v>84921</v>
      </c>
      <c r="P335" s="7">
        <v>40037</v>
      </c>
      <c r="Q335" s="7">
        <v>99388</v>
      </c>
      <c r="R335" s="7">
        <v>85078</v>
      </c>
      <c r="S335" s="7">
        <v>73552</v>
      </c>
      <c r="T335" s="32">
        <v>55841</v>
      </c>
      <c r="U335" s="7">
        <v>44874</v>
      </c>
      <c r="V335" s="7">
        <v>58407</v>
      </c>
      <c r="W335" s="7">
        <v>55516</v>
      </c>
      <c r="X335" s="7">
        <v>37085</v>
      </c>
      <c r="Y335" s="7">
        <v>49433</v>
      </c>
      <c r="Z335" s="7">
        <v>89104</v>
      </c>
      <c r="AA335" s="7">
        <v>63045</v>
      </c>
      <c r="AB335" s="7">
        <v>89309</v>
      </c>
      <c r="AC335" s="7">
        <v>26578</v>
      </c>
      <c r="AE335" s="8">
        <f t="shared" si="50"/>
        <v>99388</v>
      </c>
      <c r="AF335" s="8">
        <f t="shared" si="51"/>
        <v>1324</v>
      </c>
      <c r="AG335" s="19">
        <f t="shared" si="48"/>
        <v>1059.2</v>
      </c>
      <c r="AH335" s="19">
        <f t="shared" si="49"/>
        <v>993</v>
      </c>
      <c r="AM335">
        <f t="shared" si="52"/>
        <v>0</v>
      </c>
      <c r="AP335">
        <f t="shared" si="53"/>
        <v>0</v>
      </c>
      <c r="AQ335">
        <f t="shared" si="54"/>
        <v>0</v>
      </c>
      <c r="AR335" s="33" t="str">
        <f t="shared" si="55"/>
        <v xml:space="preserve"> </v>
      </c>
      <c r="AS335">
        <f t="shared" si="56"/>
        <v>0</v>
      </c>
      <c r="AT335" s="33" t="str">
        <f t="shared" si="57"/>
        <v xml:space="preserve"> </v>
      </c>
      <c r="AU335" s="33" t="str" cm="1">
        <f t="array" ref="AU335">_xlfn.IFS(AO335=0," ",AT335=20%,20%,AT335=25%,25%,AT335&lt;20%,"MV",AT335=21%,"MV",AT335=22%,"MV",AT335=23%,"MV",AT335=24%,MV)</f>
        <v xml:space="preserve"> </v>
      </c>
    </row>
    <row r="336" spans="1:47">
      <c r="A336" s="3">
        <v>307</v>
      </c>
      <c r="B336" s="1" t="s">
        <v>283</v>
      </c>
      <c r="C336" s="2" t="s">
        <v>367</v>
      </c>
      <c r="D336" s="7">
        <v>1324</v>
      </c>
      <c r="E336" s="7">
        <v>54083</v>
      </c>
      <c r="F336" s="7">
        <v>59754</v>
      </c>
      <c r="G336" s="7">
        <v>43513</v>
      </c>
      <c r="H336" s="7">
        <v>1514</v>
      </c>
      <c r="I336" s="7">
        <v>86210</v>
      </c>
      <c r="J336" s="7">
        <v>67124</v>
      </c>
      <c r="K336" s="7">
        <v>70120</v>
      </c>
      <c r="L336" s="7">
        <v>71574</v>
      </c>
      <c r="M336" s="7">
        <v>24401</v>
      </c>
      <c r="N336" s="7">
        <v>60326</v>
      </c>
      <c r="O336" s="7">
        <v>84921</v>
      </c>
      <c r="P336" s="7">
        <v>40037</v>
      </c>
      <c r="Q336" s="7">
        <v>99388</v>
      </c>
      <c r="R336" s="7">
        <v>85078</v>
      </c>
      <c r="S336" s="7">
        <v>73552</v>
      </c>
      <c r="T336" s="32">
        <v>55841</v>
      </c>
      <c r="U336" s="7">
        <v>44874</v>
      </c>
      <c r="V336" s="7">
        <v>58407</v>
      </c>
      <c r="W336" s="7">
        <v>55516</v>
      </c>
      <c r="X336" s="7">
        <v>37085</v>
      </c>
      <c r="Y336" s="7">
        <v>44112</v>
      </c>
      <c r="Z336" s="7">
        <v>89092</v>
      </c>
      <c r="AA336" s="7">
        <v>63045</v>
      </c>
      <c r="AB336" s="7">
        <v>89309</v>
      </c>
      <c r="AC336" s="7">
        <v>27195</v>
      </c>
      <c r="AE336" s="8">
        <f t="shared" si="50"/>
        <v>99388</v>
      </c>
      <c r="AF336" s="8">
        <f t="shared" si="51"/>
        <v>1324</v>
      </c>
      <c r="AG336" s="19">
        <f t="shared" si="48"/>
        <v>1059.2</v>
      </c>
      <c r="AH336" s="19">
        <f t="shared" si="49"/>
        <v>993</v>
      </c>
      <c r="AM336">
        <f t="shared" si="52"/>
        <v>0</v>
      </c>
      <c r="AP336">
        <f t="shared" si="53"/>
        <v>0</v>
      </c>
      <c r="AQ336">
        <f t="shared" si="54"/>
        <v>0</v>
      </c>
      <c r="AR336" s="33" t="str">
        <f t="shared" si="55"/>
        <v xml:space="preserve"> </v>
      </c>
      <c r="AS336">
        <f t="shared" si="56"/>
        <v>0</v>
      </c>
      <c r="AT336" s="33" t="str">
        <f t="shared" si="57"/>
        <v xml:space="preserve"> </v>
      </c>
      <c r="AU336" s="33" t="str" cm="1">
        <f t="array" ref="AU336">_xlfn.IFS(AO336=0," ",AT336=20%,20%,AT336=25%,25%,AT336&lt;20%,"MV",AT336=21%,"MV",AT336=22%,"MV",AT336=23%,"MV",AT336=24%,MV)</f>
        <v xml:space="preserve"> </v>
      </c>
    </row>
    <row r="337" spans="1:47">
      <c r="A337" s="3">
        <v>308</v>
      </c>
      <c r="B337" s="1" t="s">
        <v>284</v>
      </c>
      <c r="C337" s="2" t="s">
        <v>367</v>
      </c>
      <c r="D337" s="7">
        <v>1324</v>
      </c>
      <c r="E337" s="7">
        <v>54083</v>
      </c>
      <c r="F337" s="7">
        <v>81255</v>
      </c>
      <c r="G337" s="7">
        <v>43513</v>
      </c>
      <c r="H337" s="7">
        <v>1514</v>
      </c>
      <c r="I337" s="7">
        <v>86210</v>
      </c>
      <c r="J337" s="7">
        <v>67124</v>
      </c>
      <c r="K337" s="7">
        <v>74831</v>
      </c>
      <c r="L337" s="7">
        <v>71574</v>
      </c>
      <c r="M337" s="7">
        <v>24401</v>
      </c>
      <c r="N337" s="7">
        <v>60326</v>
      </c>
      <c r="O337" s="7">
        <v>84921</v>
      </c>
      <c r="P337" s="7">
        <v>40037</v>
      </c>
      <c r="Q337" s="7">
        <v>99388</v>
      </c>
      <c r="R337" s="7">
        <v>80351</v>
      </c>
      <c r="S337" s="7">
        <v>73552</v>
      </c>
      <c r="T337" s="32">
        <v>55841</v>
      </c>
      <c r="U337" s="7">
        <v>44874</v>
      </c>
      <c r="V337" s="7">
        <v>58407</v>
      </c>
      <c r="W337" s="7">
        <v>55516</v>
      </c>
      <c r="X337" s="7">
        <v>37085</v>
      </c>
      <c r="Y337" s="7">
        <v>50351</v>
      </c>
      <c r="Z337" s="7">
        <v>89327</v>
      </c>
      <c r="AA337" s="7">
        <v>63045</v>
      </c>
      <c r="AB337" s="7">
        <v>89309</v>
      </c>
      <c r="AC337" s="7">
        <v>26701</v>
      </c>
      <c r="AE337" s="8">
        <f t="shared" si="50"/>
        <v>99388</v>
      </c>
      <c r="AF337" s="8">
        <f t="shared" si="51"/>
        <v>1324</v>
      </c>
      <c r="AG337" s="19">
        <f t="shared" si="48"/>
        <v>1059.2</v>
      </c>
      <c r="AH337" s="19">
        <f t="shared" si="49"/>
        <v>993</v>
      </c>
      <c r="AM337">
        <f t="shared" si="52"/>
        <v>0</v>
      </c>
      <c r="AP337">
        <f t="shared" si="53"/>
        <v>0</v>
      </c>
      <c r="AQ337">
        <f t="shared" si="54"/>
        <v>0</v>
      </c>
      <c r="AR337" s="33" t="str">
        <f t="shared" si="55"/>
        <v xml:space="preserve"> </v>
      </c>
      <c r="AS337">
        <f t="shared" si="56"/>
        <v>0</v>
      </c>
      <c r="AT337" s="33" t="str">
        <f t="shared" si="57"/>
        <v xml:space="preserve"> </v>
      </c>
      <c r="AU337" s="33" t="str" cm="1">
        <f t="array" ref="AU337">_xlfn.IFS(AO337=0," ",AT337=20%,20%,AT337=25%,25%,AT337&lt;20%,"MV",AT337=21%,"MV",AT337=22%,"MV",AT337=23%,"MV",AT337=24%,MV)</f>
        <v xml:space="preserve"> </v>
      </c>
    </row>
    <row r="338" spans="1:47">
      <c r="A338" s="3">
        <v>309</v>
      </c>
      <c r="B338" s="1" t="s">
        <v>285</v>
      </c>
      <c r="C338" s="2" t="s">
        <v>367</v>
      </c>
      <c r="D338" s="7">
        <v>1656</v>
      </c>
      <c r="E338" s="7">
        <v>80351</v>
      </c>
      <c r="F338" s="7">
        <v>114472</v>
      </c>
      <c r="G338" s="7">
        <v>70710</v>
      </c>
      <c r="H338" s="7">
        <v>1892</v>
      </c>
      <c r="I338" s="7">
        <v>114804</v>
      </c>
      <c r="J338" s="7">
        <v>90426</v>
      </c>
      <c r="K338" s="7">
        <v>87648</v>
      </c>
      <c r="L338" s="7">
        <v>92590</v>
      </c>
      <c r="M338" s="7">
        <v>34246</v>
      </c>
      <c r="N338" s="7">
        <v>88510</v>
      </c>
      <c r="O338" s="7">
        <v>113087</v>
      </c>
      <c r="P338" s="7">
        <v>91971</v>
      </c>
      <c r="Q338" s="7">
        <v>137215</v>
      </c>
      <c r="R338" s="7">
        <v>105335</v>
      </c>
      <c r="S338" s="7">
        <v>88263</v>
      </c>
      <c r="T338" s="32">
        <v>74362</v>
      </c>
      <c r="U338" s="7">
        <v>44874</v>
      </c>
      <c r="V338" s="7">
        <v>82144</v>
      </c>
      <c r="W338" s="7">
        <v>45281</v>
      </c>
      <c r="X338" s="7">
        <v>68608</v>
      </c>
      <c r="Y338" s="7">
        <v>53733</v>
      </c>
      <c r="Z338" s="7">
        <v>118945</v>
      </c>
      <c r="AA338" s="7">
        <v>77879</v>
      </c>
      <c r="AB338" s="7">
        <v>118933</v>
      </c>
      <c r="AC338" s="7">
        <v>72069</v>
      </c>
      <c r="AE338" s="8">
        <f t="shared" si="50"/>
        <v>137215</v>
      </c>
      <c r="AF338" s="8">
        <f t="shared" si="51"/>
        <v>1656</v>
      </c>
      <c r="AG338" s="19">
        <f t="shared" si="48"/>
        <v>1324.8</v>
      </c>
      <c r="AH338" s="19">
        <f t="shared" si="49"/>
        <v>1242</v>
      </c>
      <c r="AM338">
        <f t="shared" si="52"/>
        <v>0</v>
      </c>
      <c r="AP338">
        <f t="shared" si="53"/>
        <v>0</v>
      </c>
      <c r="AQ338">
        <f t="shared" si="54"/>
        <v>0</v>
      </c>
      <c r="AR338" s="33" t="str">
        <f t="shared" si="55"/>
        <v xml:space="preserve"> </v>
      </c>
      <c r="AS338">
        <f t="shared" si="56"/>
        <v>0</v>
      </c>
      <c r="AT338" s="33" t="str">
        <f t="shared" si="57"/>
        <v xml:space="preserve"> </v>
      </c>
      <c r="AU338" s="33" t="str" cm="1">
        <f t="array" ref="AU338">_xlfn.IFS(AO338=0," ",AT338=20%,20%,AT338=25%,25%,AT338&lt;20%,"MV",AT338=21%,"MV",AT338=22%,"MV",AT338=23%,"MV",AT338=24%,MV)</f>
        <v xml:space="preserve"> </v>
      </c>
    </row>
    <row r="339" spans="1:47">
      <c r="A339" s="3">
        <v>310</v>
      </c>
      <c r="B339" s="1" t="s">
        <v>286</v>
      </c>
      <c r="C339" s="2" t="s">
        <v>367</v>
      </c>
      <c r="D339" s="7">
        <v>1656</v>
      </c>
      <c r="E339" s="7">
        <v>80351</v>
      </c>
      <c r="F339" s="7">
        <v>114472</v>
      </c>
      <c r="G339" s="7">
        <v>70710</v>
      </c>
      <c r="H339" s="7">
        <v>1892</v>
      </c>
      <c r="I339" s="7">
        <v>114804</v>
      </c>
      <c r="J339" s="7">
        <v>90426</v>
      </c>
      <c r="K339" s="7">
        <v>93539</v>
      </c>
      <c r="L339" s="7">
        <v>92590</v>
      </c>
      <c r="M339" s="7">
        <v>34246</v>
      </c>
      <c r="N339" s="7">
        <v>88510</v>
      </c>
      <c r="O339" s="7">
        <v>113087</v>
      </c>
      <c r="P339" s="7">
        <v>91971</v>
      </c>
      <c r="Q339" s="7">
        <v>137215</v>
      </c>
      <c r="R339" s="7">
        <v>105335</v>
      </c>
      <c r="S339" s="7">
        <v>88263</v>
      </c>
      <c r="T339" s="32">
        <v>74362</v>
      </c>
      <c r="U339" s="7">
        <v>49324</v>
      </c>
      <c r="V339" s="7">
        <v>82144</v>
      </c>
      <c r="W339" s="7">
        <v>75653</v>
      </c>
      <c r="X339" s="7">
        <v>68608</v>
      </c>
      <c r="Y339" s="7">
        <v>59418</v>
      </c>
      <c r="Z339" s="7">
        <v>118635</v>
      </c>
      <c r="AA339" s="7">
        <v>77879</v>
      </c>
      <c r="AB339" s="7">
        <v>118933</v>
      </c>
      <c r="AC339" s="7">
        <v>72440</v>
      </c>
      <c r="AE339" s="8">
        <f t="shared" si="50"/>
        <v>137215</v>
      </c>
      <c r="AF339" s="8">
        <f t="shared" si="51"/>
        <v>1656</v>
      </c>
      <c r="AG339" s="19">
        <f t="shared" si="48"/>
        <v>1324.8</v>
      </c>
      <c r="AH339" s="19">
        <f t="shared" si="49"/>
        <v>1242</v>
      </c>
      <c r="AM339">
        <f t="shared" si="52"/>
        <v>0</v>
      </c>
      <c r="AP339">
        <f t="shared" si="53"/>
        <v>0</v>
      </c>
      <c r="AQ339">
        <f t="shared" si="54"/>
        <v>0</v>
      </c>
      <c r="AR339" s="33" t="str">
        <f t="shared" si="55"/>
        <v xml:space="preserve"> </v>
      </c>
      <c r="AS339">
        <f t="shared" si="56"/>
        <v>0</v>
      </c>
      <c r="AT339" s="33" t="str">
        <f t="shared" si="57"/>
        <v xml:space="preserve"> </v>
      </c>
      <c r="AU339" s="33" t="str" cm="1">
        <f t="array" ref="AU339">_xlfn.IFS(AO339=0," ",AT339=20%,20%,AT339=25%,25%,AT339&lt;20%,"MV",AT339=21%,"MV",AT339=22%,"MV",AT339=23%,"MV",AT339=24%,MV)</f>
        <v xml:space="preserve"> </v>
      </c>
    </row>
    <row r="340" spans="1:47">
      <c r="A340" s="3">
        <v>311</v>
      </c>
      <c r="B340" s="1" t="s">
        <v>287</v>
      </c>
      <c r="C340" s="2" t="s">
        <v>367</v>
      </c>
      <c r="D340" s="7">
        <v>1656</v>
      </c>
      <c r="E340" s="7">
        <v>80351</v>
      </c>
      <c r="F340" s="7">
        <v>114472</v>
      </c>
      <c r="G340" s="7">
        <v>70710</v>
      </c>
      <c r="H340" s="7">
        <v>1892</v>
      </c>
      <c r="I340" s="7">
        <v>114804</v>
      </c>
      <c r="J340" s="7">
        <v>90426</v>
      </c>
      <c r="K340" s="7">
        <v>87648</v>
      </c>
      <c r="L340" s="7">
        <v>92590</v>
      </c>
      <c r="M340" s="7">
        <v>34246</v>
      </c>
      <c r="N340" s="7">
        <v>88510</v>
      </c>
      <c r="O340" s="7">
        <v>113087</v>
      </c>
      <c r="P340" s="7">
        <v>91971</v>
      </c>
      <c r="Q340" s="7">
        <v>137215</v>
      </c>
      <c r="R340" s="7">
        <v>105335</v>
      </c>
      <c r="S340" s="7">
        <v>88263</v>
      </c>
      <c r="T340" s="32">
        <v>74362</v>
      </c>
      <c r="U340" s="7">
        <v>49324</v>
      </c>
      <c r="V340" s="7">
        <v>82144</v>
      </c>
      <c r="W340" s="7">
        <v>75653</v>
      </c>
      <c r="X340" s="7">
        <v>68608</v>
      </c>
      <c r="Y340" s="7">
        <v>64732</v>
      </c>
      <c r="Z340" s="7">
        <v>119365</v>
      </c>
      <c r="AA340" s="7">
        <v>77879</v>
      </c>
      <c r="AB340" s="7">
        <v>118933</v>
      </c>
      <c r="AC340" s="7">
        <v>72935</v>
      </c>
      <c r="AE340" s="8">
        <f t="shared" si="50"/>
        <v>137215</v>
      </c>
      <c r="AF340" s="8">
        <f t="shared" si="51"/>
        <v>1656</v>
      </c>
      <c r="AG340" s="19">
        <f t="shared" si="48"/>
        <v>1324.8</v>
      </c>
      <c r="AH340" s="19">
        <f t="shared" si="49"/>
        <v>1242</v>
      </c>
      <c r="AM340">
        <f t="shared" si="52"/>
        <v>0</v>
      </c>
      <c r="AP340">
        <f t="shared" si="53"/>
        <v>0</v>
      </c>
      <c r="AQ340">
        <f t="shared" si="54"/>
        <v>0</v>
      </c>
      <c r="AR340" s="33" t="str">
        <f t="shared" si="55"/>
        <v xml:space="preserve"> </v>
      </c>
      <c r="AS340">
        <f t="shared" si="56"/>
        <v>0</v>
      </c>
      <c r="AT340" s="33" t="str">
        <f t="shared" si="57"/>
        <v xml:space="preserve"> </v>
      </c>
      <c r="AU340" s="33" t="str" cm="1">
        <f t="array" ref="AU340">_xlfn.IFS(AO340=0," ",AT340=20%,20%,AT340=25%,25%,AT340&lt;20%,"MV",AT340=21%,"MV",AT340=22%,"MV",AT340=23%,"MV",AT340=24%,MV)</f>
        <v xml:space="preserve"> </v>
      </c>
    </row>
    <row r="341" spans="1:47">
      <c r="A341" s="3">
        <v>312</v>
      </c>
      <c r="B341" s="1" t="s">
        <v>288</v>
      </c>
      <c r="C341" s="2" t="s">
        <v>367</v>
      </c>
      <c r="D341" s="7">
        <v>1656</v>
      </c>
      <c r="E341" s="7">
        <v>80351</v>
      </c>
      <c r="F341" s="7">
        <v>114472</v>
      </c>
      <c r="G341" s="7">
        <v>70710</v>
      </c>
      <c r="H341" s="7">
        <v>1892</v>
      </c>
      <c r="I341" s="7">
        <v>114804</v>
      </c>
      <c r="J341" s="7">
        <v>90426</v>
      </c>
      <c r="K341" s="7">
        <v>93539</v>
      </c>
      <c r="L341" s="7">
        <v>92590</v>
      </c>
      <c r="M341" s="7">
        <v>34246</v>
      </c>
      <c r="N341" s="7">
        <v>88510</v>
      </c>
      <c r="O341" s="7">
        <v>113087</v>
      </c>
      <c r="P341" s="7">
        <v>91971</v>
      </c>
      <c r="Q341" s="7">
        <v>137215</v>
      </c>
      <c r="R341" s="7">
        <v>105335</v>
      </c>
      <c r="S341" s="7">
        <v>88263</v>
      </c>
      <c r="T341" s="32">
        <v>74362</v>
      </c>
      <c r="U341" s="7">
        <v>49324</v>
      </c>
      <c r="V341" s="7">
        <v>82144</v>
      </c>
      <c r="W341" s="7">
        <v>75653</v>
      </c>
      <c r="X341" s="7">
        <v>68608</v>
      </c>
      <c r="Y341" s="7">
        <v>63595</v>
      </c>
      <c r="Z341" s="7">
        <v>119205</v>
      </c>
      <c r="AA341" s="7">
        <v>77879</v>
      </c>
      <c r="AB341" s="7">
        <v>118933</v>
      </c>
      <c r="AC341" s="7">
        <v>66754</v>
      </c>
      <c r="AE341" s="8">
        <f t="shared" si="50"/>
        <v>137215</v>
      </c>
      <c r="AF341" s="8">
        <f t="shared" si="51"/>
        <v>1656</v>
      </c>
      <c r="AG341" s="19">
        <f t="shared" si="48"/>
        <v>1324.8</v>
      </c>
      <c r="AH341" s="19">
        <f t="shared" si="49"/>
        <v>1242</v>
      </c>
      <c r="AM341">
        <f t="shared" si="52"/>
        <v>0</v>
      </c>
      <c r="AP341">
        <f t="shared" si="53"/>
        <v>0</v>
      </c>
      <c r="AQ341">
        <f t="shared" si="54"/>
        <v>0</v>
      </c>
      <c r="AR341" s="33" t="str">
        <f t="shared" si="55"/>
        <v xml:space="preserve"> </v>
      </c>
      <c r="AS341">
        <f t="shared" si="56"/>
        <v>0</v>
      </c>
      <c r="AT341" s="33" t="str">
        <f t="shared" si="57"/>
        <v xml:space="preserve"> </v>
      </c>
      <c r="AU341" s="33" t="str" cm="1">
        <f t="array" ref="AU341">_xlfn.IFS(AO341=0," ",AT341=20%,20%,AT341=25%,25%,AT341&lt;20%,"MV",AT341=21%,"MV",AT341=22%,"MV",AT341=23%,"MV",AT341=24%,MV)</f>
        <v xml:space="preserve"> </v>
      </c>
    </row>
    <row r="342" spans="1:47">
      <c r="A342" s="3">
        <v>313</v>
      </c>
      <c r="B342" s="1" t="s">
        <v>289</v>
      </c>
      <c r="C342" s="2" t="s">
        <v>367</v>
      </c>
      <c r="D342" s="7">
        <v>2483</v>
      </c>
      <c r="E342" s="7">
        <v>129798</v>
      </c>
      <c r="F342" s="7">
        <v>111149</v>
      </c>
      <c r="G342" s="7">
        <v>84987</v>
      </c>
      <c r="H342" s="7">
        <v>2838</v>
      </c>
      <c r="I342" s="7">
        <v>146999</v>
      </c>
      <c r="J342" s="7">
        <v>116201</v>
      </c>
      <c r="K342" s="7">
        <v>131474</v>
      </c>
      <c r="L342" s="7">
        <v>98894</v>
      </c>
      <c r="M342" s="7">
        <v>54609</v>
      </c>
      <c r="N342" s="7">
        <v>116201</v>
      </c>
      <c r="O342" s="7">
        <v>144801</v>
      </c>
      <c r="P342" s="7">
        <v>121046</v>
      </c>
      <c r="Q342" s="7">
        <v>167131</v>
      </c>
      <c r="R342" s="7">
        <v>116138</v>
      </c>
      <c r="S342" s="7">
        <v>110329</v>
      </c>
      <c r="T342" s="32">
        <v>95216</v>
      </c>
      <c r="U342" s="7">
        <v>70338</v>
      </c>
      <c r="V342" s="7">
        <v>101045</v>
      </c>
      <c r="W342" s="7">
        <v>91007</v>
      </c>
      <c r="X342" s="7">
        <v>107547</v>
      </c>
      <c r="Y342" s="7">
        <v>86243</v>
      </c>
      <c r="Z342" s="7">
        <v>152432</v>
      </c>
      <c r="AA342" s="7">
        <v>117437</v>
      </c>
      <c r="AB342" s="7">
        <v>152286</v>
      </c>
      <c r="AC342" s="7">
        <v>81587</v>
      </c>
      <c r="AE342" s="8">
        <f t="shared" si="50"/>
        <v>167131</v>
      </c>
      <c r="AF342" s="8">
        <f t="shared" si="51"/>
        <v>2483</v>
      </c>
      <c r="AG342" s="19">
        <f t="shared" si="48"/>
        <v>1986.4</v>
      </c>
      <c r="AH342" s="19">
        <f t="shared" si="49"/>
        <v>1862.25</v>
      </c>
      <c r="AM342">
        <f t="shared" si="52"/>
        <v>0</v>
      </c>
      <c r="AP342">
        <f t="shared" si="53"/>
        <v>0</v>
      </c>
      <c r="AQ342">
        <f t="shared" si="54"/>
        <v>0</v>
      </c>
      <c r="AR342" s="33" t="str">
        <f t="shared" si="55"/>
        <v xml:space="preserve"> </v>
      </c>
      <c r="AS342">
        <f t="shared" si="56"/>
        <v>0</v>
      </c>
      <c r="AT342" s="33" t="str">
        <f t="shared" si="57"/>
        <v xml:space="preserve"> </v>
      </c>
      <c r="AU342" s="33" t="str" cm="1">
        <f t="array" ref="AU342">_xlfn.IFS(AO342=0," ",AT342=20%,20%,AT342=25%,25%,AT342&lt;20%,"MV",AT342=21%,"MV",AT342=22%,"MV",AT342=23%,"MV",AT342=24%,MV)</f>
        <v xml:space="preserve"> </v>
      </c>
    </row>
    <row r="343" spans="1:47">
      <c r="A343" s="3">
        <v>314</v>
      </c>
      <c r="B343" s="1" t="s">
        <v>290</v>
      </c>
      <c r="C343" s="2" t="s">
        <v>367</v>
      </c>
      <c r="D343" s="7">
        <v>2483</v>
      </c>
      <c r="E343" s="7">
        <v>129798</v>
      </c>
      <c r="F343" s="7">
        <v>111149</v>
      </c>
      <c r="G343" s="7">
        <v>84987</v>
      </c>
      <c r="H343" s="7">
        <v>2838</v>
      </c>
      <c r="I343" s="7">
        <v>146999</v>
      </c>
      <c r="J343" s="7">
        <v>116201</v>
      </c>
      <c r="K343" s="7">
        <v>140308</v>
      </c>
      <c r="L343" s="7">
        <v>98894</v>
      </c>
      <c r="M343" s="7">
        <v>54609</v>
      </c>
      <c r="N343" s="7">
        <v>116201</v>
      </c>
      <c r="O343" s="7">
        <v>144801</v>
      </c>
      <c r="P343" s="7">
        <v>121046</v>
      </c>
      <c r="Q343" s="7">
        <v>167131</v>
      </c>
      <c r="R343" s="7">
        <v>116138</v>
      </c>
      <c r="S343" s="7">
        <v>110329</v>
      </c>
      <c r="T343" s="32">
        <v>95216</v>
      </c>
      <c r="U343" s="7">
        <v>70338</v>
      </c>
      <c r="V343" s="7">
        <v>101045</v>
      </c>
      <c r="W343" s="7">
        <v>91007</v>
      </c>
      <c r="X343" s="7">
        <v>107547</v>
      </c>
      <c r="Y343" s="7">
        <v>93131</v>
      </c>
      <c r="Z343" s="7">
        <v>152458</v>
      </c>
      <c r="AA343" s="7">
        <v>117437</v>
      </c>
      <c r="AB343" s="7">
        <v>152286</v>
      </c>
      <c r="AC343" s="7">
        <v>81711</v>
      </c>
      <c r="AE343" s="8">
        <f t="shared" si="50"/>
        <v>167131</v>
      </c>
      <c r="AF343" s="8">
        <f t="shared" si="51"/>
        <v>2483</v>
      </c>
      <c r="AG343" s="19">
        <f t="shared" si="48"/>
        <v>1986.4</v>
      </c>
      <c r="AH343" s="19">
        <f t="shared" si="49"/>
        <v>1862.25</v>
      </c>
      <c r="AM343">
        <f t="shared" si="52"/>
        <v>0</v>
      </c>
      <c r="AP343">
        <f t="shared" si="53"/>
        <v>0</v>
      </c>
      <c r="AQ343">
        <f t="shared" si="54"/>
        <v>0</v>
      </c>
      <c r="AR343" s="33" t="str">
        <f t="shared" si="55"/>
        <v xml:space="preserve"> </v>
      </c>
      <c r="AS343">
        <f t="shared" si="56"/>
        <v>0</v>
      </c>
      <c r="AT343" s="33" t="str">
        <f t="shared" si="57"/>
        <v xml:space="preserve"> </v>
      </c>
      <c r="AU343" s="33" t="str" cm="1">
        <f t="array" ref="AU343">_xlfn.IFS(AO343=0," ",AT343=20%,20%,AT343=25%,25%,AT343&lt;20%,"MV",AT343=21%,"MV",AT343=22%,"MV",AT343=23%,"MV",AT343=24%,MV)</f>
        <v xml:space="preserve"> </v>
      </c>
    </row>
    <row r="344" spans="1:47">
      <c r="A344" s="3">
        <v>315</v>
      </c>
      <c r="B344" s="1" t="s">
        <v>291</v>
      </c>
      <c r="C344" s="2" t="s">
        <v>367</v>
      </c>
      <c r="D344" s="7">
        <v>2483</v>
      </c>
      <c r="E344" s="7">
        <v>129798</v>
      </c>
      <c r="F344" s="7">
        <v>111149</v>
      </c>
      <c r="G344" s="7">
        <v>84987</v>
      </c>
      <c r="H344" s="7">
        <v>2838</v>
      </c>
      <c r="I344" s="7">
        <v>146999</v>
      </c>
      <c r="J344" s="7">
        <v>116201</v>
      </c>
      <c r="K344" s="7">
        <v>131474</v>
      </c>
      <c r="L344" s="7">
        <v>98894</v>
      </c>
      <c r="M344" s="7">
        <v>54609</v>
      </c>
      <c r="N344" s="7">
        <v>116201</v>
      </c>
      <c r="O344" s="7">
        <v>144801</v>
      </c>
      <c r="P344" s="7">
        <v>121046</v>
      </c>
      <c r="Q344" s="7">
        <v>167131</v>
      </c>
      <c r="R344" s="7">
        <v>188928</v>
      </c>
      <c r="S344" s="7">
        <v>110329</v>
      </c>
      <c r="T344" s="32">
        <v>95216</v>
      </c>
      <c r="U344" s="7">
        <v>70338</v>
      </c>
      <c r="V344" s="7">
        <v>101045</v>
      </c>
      <c r="W344" s="7">
        <v>91007</v>
      </c>
      <c r="X344" s="7">
        <v>107547</v>
      </c>
      <c r="Y344" s="7">
        <v>93131</v>
      </c>
      <c r="Z344" s="7">
        <v>152334</v>
      </c>
      <c r="AA344" s="7">
        <v>117437</v>
      </c>
      <c r="AB344" s="7">
        <v>152286</v>
      </c>
      <c r="AC344" s="7">
        <v>81340</v>
      </c>
      <c r="AE344" s="8">
        <f t="shared" si="50"/>
        <v>188928</v>
      </c>
      <c r="AF344" s="8">
        <f t="shared" si="51"/>
        <v>2483</v>
      </c>
      <c r="AG344" s="19">
        <f t="shared" si="48"/>
        <v>1986.4</v>
      </c>
      <c r="AH344" s="19">
        <f t="shared" si="49"/>
        <v>1862.25</v>
      </c>
      <c r="AM344">
        <f t="shared" si="52"/>
        <v>0</v>
      </c>
      <c r="AP344">
        <f t="shared" si="53"/>
        <v>0</v>
      </c>
      <c r="AQ344">
        <f t="shared" si="54"/>
        <v>0</v>
      </c>
      <c r="AR344" s="33" t="str">
        <f t="shared" si="55"/>
        <v xml:space="preserve"> </v>
      </c>
      <c r="AS344">
        <f t="shared" si="56"/>
        <v>0</v>
      </c>
      <c r="AT344" s="33" t="str">
        <f t="shared" si="57"/>
        <v xml:space="preserve"> </v>
      </c>
      <c r="AU344" s="33" t="str" cm="1">
        <f t="array" ref="AU344">_xlfn.IFS(AO344=0," ",AT344=20%,20%,AT344=25%,25%,AT344&lt;20%,"MV",AT344=21%,"MV",AT344=22%,"MV",AT344=23%,"MV",AT344=24%,MV)</f>
        <v xml:space="preserve"> </v>
      </c>
    </row>
    <row r="345" spans="1:47">
      <c r="A345" s="3">
        <v>316</v>
      </c>
      <c r="B345" s="1" t="s">
        <v>292</v>
      </c>
      <c r="C345" s="2" t="s">
        <v>367</v>
      </c>
      <c r="D345" s="7">
        <v>2483</v>
      </c>
      <c r="E345" s="7">
        <v>129798</v>
      </c>
      <c r="F345" s="7">
        <v>111149</v>
      </c>
      <c r="G345" s="7">
        <v>84987</v>
      </c>
      <c r="H345" s="7">
        <v>2838</v>
      </c>
      <c r="I345" s="7">
        <v>146999</v>
      </c>
      <c r="J345" s="7">
        <v>116201</v>
      </c>
      <c r="K345" s="7">
        <v>140308</v>
      </c>
      <c r="L345" s="7">
        <v>98894</v>
      </c>
      <c r="M345" s="7">
        <v>54609</v>
      </c>
      <c r="N345" s="7">
        <v>116201</v>
      </c>
      <c r="O345" s="7">
        <v>144801</v>
      </c>
      <c r="P345" s="7">
        <v>121046</v>
      </c>
      <c r="Q345" s="7">
        <v>167131</v>
      </c>
      <c r="R345" s="7">
        <v>155167</v>
      </c>
      <c r="S345" s="7">
        <v>110329</v>
      </c>
      <c r="T345" s="32">
        <v>95216</v>
      </c>
      <c r="U345" s="7">
        <v>70338</v>
      </c>
      <c r="V345" s="7">
        <v>101045</v>
      </c>
      <c r="W345" s="7">
        <v>91007</v>
      </c>
      <c r="X345" s="7">
        <v>107547</v>
      </c>
      <c r="Y345" s="7">
        <v>93131</v>
      </c>
      <c r="Z345" s="7">
        <v>152446</v>
      </c>
      <c r="AA345" s="7">
        <v>117437</v>
      </c>
      <c r="AB345" s="7">
        <v>152286</v>
      </c>
      <c r="AC345" s="7">
        <v>82206</v>
      </c>
      <c r="AE345" s="8">
        <f t="shared" si="50"/>
        <v>167131</v>
      </c>
      <c r="AF345" s="8">
        <f t="shared" si="51"/>
        <v>2483</v>
      </c>
      <c r="AG345" s="19">
        <f t="shared" si="48"/>
        <v>1986.4</v>
      </c>
      <c r="AH345" s="19">
        <f t="shared" si="49"/>
        <v>1862.25</v>
      </c>
      <c r="AM345">
        <f t="shared" si="52"/>
        <v>0</v>
      </c>
      <c r="AP345">
        <f t="shared" si="53"/>
        <v>0</v>
      </c>
      <c r="AQ345">
        <f t="shared" si="54"/>
        <v>0</v>
      </c>
      <c r="AR345" s="33" t="str">
        <f t="shared" si="55"/>
        <v xml:space="preserve"> </v>
      </c>
      <c r="AS345">
        <f t="shared" si="56"/>
        <v>0</v>
      </c>
      <c r="AT345" s="33" t="str">
        <f t="shared" si="57"/>
        <v xml:space="preserve"> </v>
      </c>
      <c r="AU345" s="33" t="str" cm="1">
        <f t="array" ref="AU345">_xlfn.IFS(AO345=0," ",AT345=20%,20%,AT345=25%,25%,AT345&lt;20%,"MV",AT345=21%,"MV",AT345=22%,"MV",AT345=23%,"MV",AT345=24%,MV)</f>
        <v xml:space="preserve"> </v>
      </c>
    </row>
    <row r="346" spans="1:47">
      <c r="A346" s="3">
        <v>317</v>
      </c>
      <c r="B346" s="1" t="s">
        <v>293</v>
      </c>
      <c r="C346" s="2" t="s">
        <v>367</v>
      </c>
      <c r="D346" s="7">
        <v>5722</v>
      </c>
      <c r="E346" s="7">
        <v>556279</v>
      </c>
      <c r="F346" s="7">
        <v>137732</v>
      </c>
      <c r="G346" s="7">
        <v>326351</v>
      </c>
      <c r="H346" s="7">
        <v>6538</v>
      </c>
      <c r="I346" s="7">
        <v>292223</v>
      </c>
      <c r="J346" s="7">
        <v>214353</v>
      </c>
      <c r="K346" s="7">
        <v>753782</v>
      </c>
      <c r="L346" s="7">
        <v>184190</v>
      </c>
      <c r="M346" s="7">
        <v>180908</v>
      </c>
      <c r="N346" s="7">
        <v>182954</v>
      </c>
      <c r="O346" s="7">
        <v>287856</v>
      </c>
      <c r="P346" s="7">
        <v>240312</v>
      </c>
      <c r="Q346" s="7">
        <v>248966</v>
      </c>
      <c r="R346" s="7">
        <v>244429</v>
      </c>
      <c r="S346" s="7">
        <v>239046</v>
      </c>
      <c r="T346" s="32">
        <v>189283</v>
      </c>
      <c r="U346" s="7">
        <v>111132</v>
      </c>
      <c r="V346" s="7">
        <v>197102</v>
      </c>
      <c r="W346" s="7">
        <v>177453</v>
      </c>
      <c r="X346" s="7">
        <v>129798</v>
      </c>
      <c r="Y346" s="7">
        <v>191844</v>
      </c>
      <c r="Z346" s="7">
        <v>301763</v>
      </c>
      <c r="AA346" s="7">
        <v>267014</v>
      </c>
      <c r="AB346" s="7">
        <v>302732</v>
      </c>
      <c r="AC346" s="7">
        <v>197788</v>
      </c>
      <c r="AE346" s="8">
        <f t="shared" si="50"/>
        <v>753782</v>
      </c>
      <c r="AF346" s="8">
        <f t="shared" si="51"/>
        <v>5722</v>
      </c>
      <c r="AG346" s="19">
        <f t="shared" si="48"/>
        <v>4577.6000000000004</v>
      </c>
      <c r="AH346" s="19">
        <f t="shared" si="49"/>
        <v>4291.5</v>
      </c>
      <c r="AM346">
        <f t="shared" si="52"/>
        <v>0</v>
      </c>
      <c r="AP346">
        <f t="shared" si="53"/>
        <v>0</v>
      </c>
      <c r="AQ346">
        <f t="shared" si="54"/>
        <v>0</v>
      </c>
      <c r="AR346" s="33" t="str">
        <f t="shared" si="55"/>
        <v xml:space="preserve"> </v>
      </c>
      <c r="AS346">
        <f t="shared" si="56"/>
        <v>0</v>
      </c>
      <c r="AT346" s="33" t="str">
        <f t="shared" si="57"/>
        <v xml:space="preserve"> </v>
      </c>
      <c r="AU346" s="33" t="str" cm="1">
        <f t="array" ref="AU346">_xlfn.IFS(AO346=0," ",AT346=20%,20%,AT346=25%,25%,AT346&lt;20%,"MV",AT346=21%,"MV",AT346=22%,"MV",AT346=23%,"MV",AT346=24%,MV)</f>
        <v xml:space="preserve"> </v>
      </c>
    </row>
    <row r="347" spans="1:47">
      <c r="A347" s="3">
        <v>318</v>
      </c>
      <c r="B347" s="1" t="s">
        <v>294</v>
      </c>
      <c r="C347" s="2" t="s">
        <v>367</v>
      </c>
      <c r="D347" s="7">
        <v>5722</v>
      </c>
      <c r="E347" s="7">
        <v>556279</v>
      </c>
      <c r="F347" s="7">
        <v>137732</v>
      </c>
      <c r="G347" s="7">
        <v>326351</v>
      </c>
      <c r="H347" s="7">
        <v>6538</v>
      </c>
      <c r="I347" s="7">
        <v>292223</v>
      </c>
      <c r="J347" s="7">
        <v>214353</v>
      </c>
      <c r="K347" s="7">
        <v>804435</v>
      </c>
      <c r="L347" s="7">
        <v>184190</v>
      </c>
      <c r="M347" s="7">
        <v>180908</v>
      </c>
      <c r="N347" s="7">
        <v>182954</v>
      </c>
      <c r="O347" s="7">
        <v>287856</v>
      </c>
      <c r="P347" s="7">
        <v>240312</v>
      </c>
      <c r="Q347" s="7">
        <v>248966</v>
      </c>
      <c r="R347" s="7">
        <v>486035</v>
      </c>
      <c r="S347" s="7">
        <v>239046</v>
      </c>
      <c r="T347" s="32">
        <v>189283</v>
      </c>
      <c r="U347" s="7">
        <v>111132</v>
      </c>
      <c r="V347" s="7">
        <v>197102</v>
      </c>
      <c r="W347" s="7">
        <v>177453</v>
      </c>
      <c r="X347" s="7">
        <v>129798</v>
      </c>
      <c r="Y347" s="7">
        <v>193886</v>
      </c>
      <c r="Z347" s="7">
        <v>303803</v>
      </c>
      <c r="AA347" s="7">
        <v>267014</v>
      </c>
      <c r="AB347" s="7">
        <v>302732</v>
      </c>
      <c r="AC347" s="7">
        <v>200260</v>
      </c>
      <c r="AE347" s="8">
        <f t="shared" si="50"/>
        <v>804435</v>
      </c>
      <c r="AF347" s="8">
        <f t="shared" si="51"/>
        <v>5722</v>
      </c>
      <c r="AG347" s="19">
        <f t="shared" si="48"/>
        <v>4577.6000000000004</v>
      </c>
      <c r="AH347" s="19">
        <f t="shared" si="49"/>
        <v>4291.5</v>
      </c>
      <c r="AM347">
        <f t="shared" si="52"/>
        <v>0</v>
      </c>
      <c r="AP347">
        <f t="shared" si="53"/>
        <v>0</v>
      </c>
      <c r="AQ347">
        <f t="shared" si="54"/>
        <v>0</v>
      </c>
      <c r="AR347" s="33" t="str">
        <f t="shared" si="55"/>
        <v xml:space="preserve"> </v>
      </c>
      <c r="AS347">
        <f t="shared" si="56"/>
        <v>0</v>
      </c>
      <c r="AT347" s="33" t="str">
        <f t="shared" si="57"/>
        <v xml:space="preserve"> </v>
      </c>
      <c r="AU347" s="33" t="str" cm="1">
        <f t="array" ref="AU347">_xlfn.IFS(AO347=0," ",AT347=20%,20%,AT347=25%,25%,AT347&lt;20%,"MV",AT347=21%,"MV",AT347=22%,"MV",AT347=23%,"MV",AT347=24%,MV)</f>
        <v xml:space="preserve"> </v>
      </c>
    </row>
    <row r="348" spans="1:47">
      <c r="A348" s="3">
        <v>319</v>
      </c>
      <c r="B348" s="1" t="s">
        <v>295</v>
      </c>
      <c r="C348" s="2" t="s">
        <v>367</v>
      </c>
      <c r="D348" s="7">
        <v>5722</v>
      </c>
      <c r="E348" s="7">
        <v>556279</v>
      </c>
      <c r="F348" s="7">
        <v>137732</v>
      </c>
      <c r="G348" s="7">
        <v>326351</v>
      </c>
      <c r="H348" s="7">
        <v>6538</v>
      </c>
      <c r="I348" s="7">
        <v>292223</v>
      </c>
      <c r="J348" s="7">
        <v>214353</v>
      </c>
      <c r="K348" s="7">
        <v>753782</v>
      </c>
      <c r="L348" s="7">
        <v>184190</v>
      </c>
      <c r="M348" s="7">
        <v>180908</v>
      </c>
      <c r="N348" s="7">
        <v>182954</v>
      </c>
      <c r="O348" s="7">
        <v>287856</v>
      </c>
      <c r="P348" s="7">
        <v>240312</v>
      </c>
      <c r="Q348" s="7">
        <v>248966</v>
      </c>
      <c r="R348" s="7">
        <v>265091</v>
      </c>
      <c r="S348" s="7">
        <v>239046</v>
      </c>
      <c r="T348" s="32">
        <v>189283</v>
      </c>
      <c r="U348" s="7">
        <v>111132</v>
      </c>
      <c r="V348" s="7">
        <v>197102</v>
      </c>
      <c r="W348" s="7">
        <v>177453</v>
      </c>
      <c r="X348" s="7">
        <v>129798</v>
      </c>
      <c r="Y348" s="7">
        <v>193886</v>
      </c>
      <c r="Z348" s="7">
        <v>302356</v>
      </c>
      <c r="AA348" s="7">
        <v>267014</v>
      </c>
      <c r="AB348" s="7">
        <v>302732</v>
      </c>
      <c r="AC348" s="7">
        <v>200878</v>
      </c>
      <c r="AE348" s="8">
        <f t="shared" si="50"/>
        <v>753782</v>
      </c>
      <c r="AF348" s="8">
        <f t="shared" si="51"/>
        <v>5722</v>
      </c>
      <c r="AG348" s="19">
        <f t="shared" si="48"/>
        <v>4577.6000000000004</v>
      </c>
      <c r="AH348" s="19">
        <f t="shared" si="49"/>
        <v>4291.5</v>
      </c>
      <c r="AM348">
        <f t="shared" si="52"/>
        <v>0</v>
      </c>
      <c r="AP348">
        <f t="shared" si="53"/>
        <v>0</v>
      </c>
      <c r="AQ348">
        <f t="shared" si="54"/>
        <v>0</v>
      </c>
      <c r="AR348" s="33" t="str">
        <f t="shared" si="55"/>
        <v xml:space="preserve"> </v>
      </c>
      <c r="AS348">
        <f t="shared" si="56"/>
        <v>0</v>
      </c>
      <c r="AT348" s="33" t="str">
        <f t="shared" si="57"/>
        <v xml:space="preserve"> </v>
      </c>
      <c r="AU348" s="33" t="str" cm="1">
        <f t="array" ref="AU348">_xlfn.IFS(AO348=0," ",AT348=20%,20%,AT348=25%,25%,AT348&lt;20%,"MV",AT348=21%,"MV",AT348=22%,"MV",AT348=23%,"MV",AT348=24%,MV)</f>
        <v xml:space="preserve"> </v>
      </c>
    </row>
    <row r="349" spans="1:47">
      <c r="A349" s="3">
        <v>320</v>
      </c>
      <c r="B349" s="1" t="s">
        <v>296</v>
      </c>
      <c r="C349" s="2" t="s">
        <v>367</v>
      </c>
      <c r="D349" s="7">
        <v>5722</v>
      </c>
      <c r="E349" s="7">
        <v>556279</v>
      </c>
      <c r="F349" s="7">
        <v>137732</v>
      </c>
      <c r="G349" s="7">
        <v>326351</v>
      </c>
      <c r="H349" s="7">
        <v>6538</v>
      </c>
      <c r="I349" s="7">
        <v>292223</v>
      </c>
      <c r="J349" s="7">
        <v>214353</v>
      </c>
      <c r="K349" s="7">
        <v>804435</v>
      </c>
      <c r="L349" s="7">
        <v>184190</v>
      </c>
      <c r="M349" s="7">
        <v>180908</v>
      </c>
      <c r="N349" s="7">
        <v>182954</v>
      </c>
      <c r="O349" s="7">
        <v>287856</v>
      </c>
      <c r="P349" s="7">
        <v>240312</v>
      </c>
      <c r="Q349" s="7">
        <v>248966</v>
      </c>
      <c r="R349" s="7">
        <v>448638</v>
      </c>
      <c r="S349" s="7">
        <v>239046</v>
      </c>
      <c r="T349" s="32">
        <v>189283</v>
      </c>
      <c r="U349" s="7">
        <v>111132</v>
      </c>
      <c r="V349" s="7">
        <v>197102</v>
      </c>
      <c r="W349" s="7">
        <v>177453</v>
      </c>
      <c r="X349" s="7">
        <v>129798</v>
      </c>
      <c r="Y349" s="7">
        <v>193886</v>
      </c>
      <c r="Z349" s="7">
        <v>302567</v>
      </c>
      <c r="AA349" s="7">
        <v>267014</v>
      </c>
      <c r="AB349" s="7">
        <v>302732</v>
      </c>
      <c r="AC349" s="7">
        <v>201497</v>
      </c>
      <c r="AE349" s="8">
        <f t="shared" si="50"/>
        <v>804435</v>
      </c>
      <c r="AF349" s="8">
        <f t="shared" si="51"/>
        <v>5722</v>
      </c>
      <c r="AG349" s="19">
        <f t="shared" si="48"/>
        <v>4577.6000000000004</v>
      </c>
      <c r="AH349" s="19">
        <f t="shared" si="49"/>
        <v>4291.5</v>
      </c>
      <c r="AM349">
        <f t="shared" si="52"/>
        <v>0</v>
      </c>
      <c r="AP349">
        <f t="shared" si="53"/>
        <v>0</v>
      </c>
      <c r="AQ349">
        <f t="shared" si="54"/>
        <v>0</v>
      </c>
      <c r="AR349" s="33" t="str">
        <f t="shared" si="55"/>
        <v xml:space="preserve"> </v>
      </c>
      <c r="AS349">
        <f t="shared" si="56"/>
        <v>0</v>
      </c>
      <c r="AT349" s="33" t="str">
        <f t="shared" si="57"/>
        <v xml:space="preserve"> </v>
      </c>
      <c r="AU349" s="33" t="str" cm="1">
        <f t="array" ref="AU349">_xlfn.IFS(AO349=0," ",AT349=20%,20%,AT349=25%,25%,AT349&lt;20%,"MV",AT349=21%,"MV",AT349=22%,"MV",AT349=23%,"MV",AT349=24%,MV)</f>
        <v xml:space="preserve"> </v>
      </c>
    </row>
    <row r="350" spans="1:47">
      <c r="A350" s="3">
        <v>321</v>
      </c>
      <c r="B350" s="1" t="s">
        <v>297</v>
      </c>
      <c r="C350" s="2" t="s">
        <v>367</v>
      </c>
      <c r="D350" s="7">
        <v>17037</v>
      </c>
      <c r="E350" s="7">
        <v>602635</v>
      </c>
      <c r="F350" s="7">
        <v>814096</v>
      </c>
      <c r="G350" s="7">
        <v>666162</v>
      </c>
      <c r="H350" s="7">
        <v>19472</v>
      </c>
      <c r="I350" s="7">
        <v>744686</v>
      </c>
      <c r="J350" s="7">
        <v>708329</v>
      </c>
      <c r="K350" s="7">
        <v>1016728</v>
      </c>
      <c r="L350" s="7">
        <v>568641</v>
      </c>
      <c r="M350" s="7">
        <v>445873</v>
      </c>
      <c r="N350" s="7">
        <v>534027</v>
      </c>
      <c r="O350" s="7">
        <v>733558</v>
      </c>
      <c r="P350" s="7">
        <v>990918</v>
      </c>
      <c r="Q350" s="7">
        <v>975713</v>
      </c>
      <c r="R350" s="7">
        <v>737801</v>
      </c>
      <c r="S350" s="7">
        <v>588419</v>
      </c>
      <c r="T350" s="32">
        <v>482360</v>
      </c>
      <c r="U350" s="7">
        <v>802155</v>
      </c>
      <c r="V350" s="7">
        <v>934548</v>
      </c>
      <c r="W350" s="7">
        <v>578531</v>
      </c>
      <c r="X350" s="7">
        <v>296682</v>
      </c>
      <c r="Y350" s="7">
        <v>657368</v>
      </c>
      <c r="Z350" s="7">
        <v>769124</v>
      </c>
      <c r="AA350" s="7">
        <v>1081653</v>
      </c>
      <c r="AB350" s="7">
        <v>771468</v>
      </c>
      <c r="AC350" s="7">
        <v>477163</v>
      </c>
      <c r="AE350" s="8">
        <f t="shared" si="50"/>
        <v>1081653</v>
      </c>
      <c r="AF350" s="8">
        <f t="shared" si="51"/>
        <v>17037</v>
      </c>
      <c r="AG350" s="19">
        <f t="shared" si="48"/>
        <v>13629.6</v>
      </c>
      <c r="AH350" s="19">
        <f t="shared" si="49"/>
        <v>12777.75</v>
      </c>
      <c r="AM350">
        <f t="shared" si="52"/>
        <v>0</v>
      </c>
      <c r="AP350">
        <f t="shared" si="53"/>
        <v>0</v>
      </c>
      <c r="AQ350">
        <f t="shared" si="54"/>
        <v>0</v>
      </c>
      <c r="AR350" s="33" t="str">
        <f t="shared" si="55"/>
        <v xml:space="preserve"> </v>
      </c>
      <c r="AS350">
        <f t="shared" si="56"/>
        <v>0</v>
      </c>
      <c r="AT350" s="33" t="str">
        <f t="shared" si="57"/>
        <v xml:space="preserve"> </v>
      </c>
      <c r="AU350" s="33" t="str" cm="1">
        <f t="array" ref="AU350">_xlfn.IFS(AO350=0," ",AT350=20%,20%,AT350=25%,25%,AT350&lt;20%,"MV",AT350=21%,"MV",AT350=22%,"MV",AT350=23%,"MV",AT350=24%,MV)</f>
        <v xml:space="preserve"> </v>
      </c>
    </row>
    <row r="351" spans="1:47">
      <c r="A351" s="3">
        <v>322</v>
      </c>
      <c r="B351" s="1" t="s">
        <v>298</v>
      </c>
      <c r="C351" s="2" t="s">
        <v>367</v>
      </c>
      <c r="D351" s="7">
        <v>17037</v>
      </c>
      <c r="E351" s="7">
        <v>602635</v>
      </c>
      <c r="F351" s="7">
        <v>814096</v>
      </c>
      <c r="G351" s="7">
        <v>910381</v>
      </c>
      <c r="H351" s="7">
        <v>19472</v>
      </c>
      <c r="I351" s="7">
        <v>744686</v>
      </c>
      <c r="J351" s="7">
        <v>708329</v>
      </c>
      <c r="K351" s="7">
        <v>1085053</v>
      </c>
      <c r="L351" s="7">
        <v>568641</v>
      </c>
      <c r="M351" s="7">
        <v>445873</v>
      </c>
      <c r="N351" s="7">
        <v>534027</v>
      </c>
      <c r="O351" s="7">
        <v>733558</v>
      </c>
      <c r="P351" s="7">
        <v>990918</v>
      </c>
      <c r="Q351" s="7">
        <v>975713</v>
      </c>
      <c r="R351" s="7">
        <v>683921</v>
      </c>
      <c r="S351" s="7">
        <v>588419</v>
      </c>
      <c r="T351" s="32">
        <v>482360</v>
      </c>
      <c r="U351" s="7">
        <v>802155</v>
      </c>
      <c r="V351" s="7">
        <v>934548</v>
      </c>
      <c r="W351" s="7">
        <v>578531</v>
      </c>
      <c r="X351" s="7">
        <v>296682</v>
      </c>
      <c r="Y351" s="7">
        <v>657368</v>
      </c>
      <c r="Z351" s="7">
        <v>771744</v>
      </c>
      <c r="AA351" s="7">
        <v>1081653</v>
      </c>
      <c r="AB351" s="7">
        <v>771468</v>
      </c>
      <c r="AC351" s="7">
        <v>477163</v>
      </c>
      <c r="AE351" s="8">
        <f t="shared" si="50"/>
        <v>1085053</v>
      </c>
      <c r="AF351" s="8">
        <f t="shared" si="51"/>
        <v>17037</v>
      </c>
      <c r="AG351" s="19">
        <f t="shared" ref="AG351:AG414" si="58">AF351-(AF351*$AG$3)</f>
        <v>13629.6</v>
      </c>
      <c r="AH351" s="19">
        <f t="shared" ref="AH351:AH414" si="59">AF351-(AF351*$AH$3)</f>
        <v>12777.75</v>
      </c>
      <c r="AM351">
        <f t="shared" si="52"/>
        <v>0</v>
      </c>
      <c r="AP351">
        <f t="shared" si="53"/>
        <v>0</v>
      </c>
      <c r="AQ351">
        <f t="shared" si="54"/>
        <v>0</v>
      </c>
      <c r="AR351" s="33" t="str">
        <f t="shared" si="55"/>
        <v xml:space="preserve"> </v>
      </c>
      <c r="AS351">
        <f t="shared" si="56"/>
        <v>0</v>
      </c>
      <c r="AT351" s="33" t="str">
        <f t="shared" si="57"/>
        <v xml:space="preserve"> </v>
      </c>
      <c r="AU351" s="33" t="str" cm="1">
        <f t="array" ref="AU351">_xlfn.IFS(AO351=0," ",AT351=20%,20%,AT351=25%,25%,AT351&lt;20%,"MV",AT351=21%,"MV",AT351=22%,"MV",AT351=23%,"MV",AT351=24%,MV)</f>
        <v xml:space="preserve"> </v>
      </c>
    </row>
    <row r="352" spans="1:47">
      <c r="A352" s="3">
        <v>323</v>
      </c>
      <c r="B352" s="1" t="s">
        <v>299</v>
      </c>
      <c r="C352" s="2" t="s">
        <v>367</v>
      </c>
      <c r="D352" s="7">
        <v>17037</v>
      </c>
      <c r="E352" s="7">
        <v>602635</v>
      </c>
      <c r="F352" s="7">
        <v>814096</v>
      </c>
      <c r="G352" s="7">
        <v>769507</v>
      </c>
      <c r="H352" s="7">
        <v>19472</v>
      </c>
      <c r="I352" s="7">
        <v>744686</v>
      </c>
      <c r="J352" s="7">
        <v>708329</v>
      </c>
      <c r="K352" s="7">
        <v>1016728</v>
      </c>
      <c r="L352" s="7">
        <v>568641</v>
      </c>
      <c r="M352" s="7">
        <v>445873</v>
      </c>
      <c r="N352" s="7">
        <v>534027</v>
      </c>
      <c r="O352" s="7">
        <v>733558</v>
      </c>
      <c r="P352" s="7">
        <v>990918</v>
      </c>
      <c r="Q352" s="7">
        <v>975713</v>
      </c>
      <c r="R352" s="7">
        <v>683921</v>
      </c>
      <c r="S352" s="7">
        <v>588419</v>
      </c>
      <c r="T352" s="32">
        <v>482360</v>
      </c>
      <c r="U352" s="7">
        <v>802155</v>
      </c>
      <c r="V352" s="7">
        <v>934548</v>
      </c>
      <c r="W352" s="7">
        <v>578531</v>
      </c>
      <c r="X352" s="7">
        <v>296682</v>
      </c>
      <c r="Y352" s="7">
        <v>657368</v>
      </c>
      <c r="Z352" s="7">
        <v>773178</v>
      </c>
      <c r="AA352" s="7">
        <v>1081653</v>
      </c>
      <c r="AB352" s="7">
        <v>771468</v>
      </c>
      <c r="AC352" s="7">
        <v>477163</v>
      </c>
      <c r="AE352" s="8">
        <f t="shared" si="50"/>
        <v>1081653</v>
      </c>
      <c r="AF352" s="8">
        <f t="shared" si="51"/>
        <v>17037</v>
      </c>
      <c r="AG352" s="19">
        <f t="shared" si="58"/>
        <v>13629.6</v>
      </c>
      <c r="AH352" s="19">
        <f t="shared" si="59"/>
        <v>12777.75</v>
      </c>
      <c r="AM352">
        <f t="shared" si="52"/>
        <v>0</v>
      </c>
      <c r="AP352">
        <f t="shared" si="53"/>
        <v>0</v>
      </c>
      <c r="AQ352">
        <f t="shared" si="54"/>
        <v>0</v>
      </c>
      <c r="AR352" s="33" t="str">
        <f t="shared" si="55"/>
        <v xml:space="preserve"> </v>
      </c>
      <c r="AS352">
        <f t="shared" si="56"/>
        <v>0</v>
      </c>
      <c r="AT352" s="33" t="str">
        <f t="shared" si="57"/>
        <v xml:space="preserve"> </v>
      </c>
      <c r="AU352" s="33" t="str" cm="1">
        <f t="array" ref="AU352">_xlfn.IFS(AO352=0," ",AT352=20%,20%,AT352=25%,25%,AT352&lt;20%,"MV",AT352=21%,"MV",AT352=22%,"MV",AT352=23%,"MV",AT352=24%,MV)</f>
        <v xml:space="preserve"> </v>
      </c>
    </row>
    <row r="353" spans="1:47">
      <c r="A353" s="3">
        <v>324</v>
      </c>
      <c r="B353" s="1" t="s">
        <v>300</v>
      </c>
      <c r="C353" s="2" t="s">
        <v>367</v>
      </c>
      <c r="D353" s="7">
        <v>16329</v>
      </c>
      <c r="E353" s="7">
        <v>741705</v>
      </c>
      <c r="F353" s="7">
        <v>980237</v>
      </c>
      <c r="G353" s="7">
        <v>796703</v>
      </c>
      <c r="H353" s="7">
        <v>18662</v>
      </c>
      <c r="I353" s="7">
        <v>1027024</v>
      </c>
      <c r="J353" s="7">
        <v>780967</v>
      </c>
      <c r="K353" s="7">
        <v>1487270</v>
      </c>
      <c r="L353" s="7">
        <v>568641</v>
      </c>
      <c r="M353" s="7">
        <v>365475</v>
      </c>
      <c r="N353" s="7">
        <v>598803</v>
      </c>
      <c r="O353" s="7">
        <v>1011678</v>
      </c>
      <c r="P353" s="7">
        <v>1177827</v>
      </c>
      <c r="Q353" s="7">
        <v>915882</v>
      </c>
      <c r="R353" s="7">
        <v>964424</v>
      </c>
      <c r="S353" s="7">
        <v>882629</v>
      </c>
      <c r="T353" s="32">
        <v>665240</v>
      </c>
      <c r="U353" s="7">
        <v>1042096</v>
      </c>
      <c r="V353" s="7">
        <v>1011495</v>
      </c>
      <c r="W353" s="7">
        <v>773228</v>
      </c>
      <c r="X353" s="7">
        <v>519194</v>
      </c>
      <c r="Y353" s="7">
        <v>798359</v>
      </c>
      <c r="Z353" s="7">
        <v>1061936</v>
      </c>
      <c r="AA353" s="7">
        <v>1297984</v>
      </c>
      <c r="AB353" s="7">
        <v>1063960</v>
      </c>
      <c r="AC353" s="7">
        <v>581621</v>
      </c>
      <c r="AE353" s="8">
        <f t="shared" si="50"/>
        <v>1487270</v>
      </c>
      <c r="AF353" s="8">
        <f t="shared" si="51"/>
        <v>16329</v>
      </c>
      <c r="AG353" s="19">
        <f t="shared" si="58"/>
        <v>13063.2</v>
      </c>
      <c r="AH353" s="19">
        <f t="shared" si="59"/>
        <v>12246.75</v>
      </c>
      <c r="AM353">
        <f t="shared" si="52"/>
        <v>0</v>
      </c>
      <c r="AP353">
        <f t="shared" si="53"/>
        <v>0</v>
      </c>
      <c r="AQ353">
        <f t="shared" si="54"/>
        <v>0</v>
      </c>
      <c r="AR353" s="33" t="str">
        <f t="shared" si="55"/>
        <v xml:space="preserve"> </v>
      </c>
      <c r="AS353">
        <f t="shared" si="56"/>
        <v>0</v>
      </c>
      <c r="AT353" s="33" t="str">
        <f t="shared" si="57"/>
        <v xml:space="preserve"> </v>
      </c>
      <c r="AU353" s="33" t="str" cm="1">
        <f t="array" ref="AU353">_xlfn.IFS(AO353=0," ",AT353=20%,20%,AT353=25%,25%,AT353&lt;20%,"MV",AT353=21%,"MV",AT353=22%,"MV",AT353=23%,"MV",AT353=24%,MV)</f>
        <v xml:space="preserve"> </v>
      </c>
    </row>
    <row r="354" spans="1:47">
      <c r="A354" s="3">
        <v>325</v>
      </c>
      <c r="B354" s="1" t="s">
        <v>301</v>
      </c>
      <c r="C354" s="2" t="s">
        <v>367</v>
      </c>
      <c r="D354" s="7">
        <v>16329</v>
      </c>
      <c r="E354" s="7">
        <v>741705</v>
      </c>
      <c r="F354" s="7">
        <v>980237</v>
      </c>
      <c r="G354" s="7">
        <v>796703</v>
      </c>
      <c r="H354" s="7">
        <v>18662</v>
      </c>
      <c r="I354" s="7">
        <v>1027024</v>
      </c>
      <c r="J354" s="7">
        <v>780967</v>
      </c>
      <c r="K354" s="7">
        <v>1393618</v>
      </c>
      <c r="L354" s="7">
        <v>568641</v>
      </c>
      <c r="M354" s="7">
        <v>365475</v>
      </c>
      <c r="N354" s="7">
        <v>598803</v>
      </c>
      <c r="O354" s="7">
        <v>1011678</v>
      </c>
      <c r="P354" s="7">
        <v>1177827</v>
      </c>
      <c r="Q354" s="7">
        <v>915882</v>
      </c>
      <c r="R354" s="7">
        <v>964424</v>
      </c>
      <c r="S354" s="7">
        <v>882629</v>
      </c>
      <c r="T354" s="32">
        <v>665240</v>
      </c>
      <c r="U354" s="7">
        <v>1042096</v>
      </c>
      <c r="V354" s="7">
        <v>1011495</v>
      </c>
      <c r="W354" s="7">
        <v>773228</v>
      </c>
      <c r="X354" s="7">
        <v>519194</v>
      </c>
      <c r="Y354" s="7">
        <v>798359</v>
      </c>
      <c r="Z354" s="7">
        <v>1060898</v>
      </c>
      <c r="AA354" s="7">
        <v>1297984</v>
      </c>
      <c r="AB354" s="7">
        <v>1063960</v>
      </c>
      <c r="AC354" s="7">
        <v>581621</v>
      </c>
      <c r="AE354" s="8">
        <f t="shared" si="50"/>
        <v>1393618</v>
      </c>
      <c r="AF354" s="8">
        <f t="shared" si="51"/>
        <v>16329</v>
      </c>
      <c r="AG354" s="19">
        <f t="shared" si="58"/>
        <v>13063.2</v>
      </c>
      <c r="AH354" s="19">
        <f t="shared" si="59"/>
        <v>12246.75</v>
      </c>
      <c r="AM354">
        <f t="shared" si="52"/>
        <v>0</v>
      </c>
      <c r="AP354">
        <f t="shared" si="53"/>
        <v>0</v>
      </c>
      <c r="AQ354">
        <f t="shared" si="54"/>
        <v>0</v>
      </c>
      <c r="AR354" s="33" t="str">
        <f t="shared" si="55"/>
        <v xml:space="preserve"> </v>
      </c>
      <c r="AS354">
        <f t="shared" si="56"/>
        <v>0</v>
      </c>
      <c r="AT354" s="33" t="str">
        <f t="shared" si="57"/>
        <v xml:space="preserve"> </v>
      </c>
      <c r="AU354" s="33" t="str" cm="1">
        <f t="array" ref="AU354">_xlfn.IFS(AO354=0," ",AT354=20%,20%,AT354=25%,25%,AT354&lt;20%,"MV",AT354=21%,"MV",AT354=22%,"MV",AT354=23%,"MV",AT354=24%,MV)</f>
        <v xml:space="preserve"> </v>
      </c>
    </row>
    <row r="355" spans="1:47">
      <c r="A355" s="3">
        <v>326</v>
      </c>
      <c r="B355" s="1" t="s">
        <v>302</v>
      </c>
      <c r="C355" s="2" t="s">
        <v>367</v>
      </c>
      <c r="D355" s="7">
        <v>16329</v>
      </c>
      <c r="E355" s="7">
        <v>741705</v>
      </c>
      <c r="F355" s="7">
        <v>980237</v>
      </c>
      <c r="G355" s="7">
        <v>796703</v>
      </c>
      <c r="H355" s="7">
        <v>18662</v>
      </c>
      <c r="I355" s="7">
        <v>1027024</v>
      </c>
      <c r="J355" s="7">
        <v>780967</v>
      </c>
      <c r="K355" s="7">
        <v>1487270</v>
      </c>
      <c r="L355" s="7">
        <v>568641</v>
      </c>
      <c r="M355" s="7">
        <v>365475</v>
      </c>
      <c r="N355" s="7">
        <v>598803</v>
      </c>
      <c r="O355" s="7">
        <v>1011678</v>
      </c>
      <c r="P355" s="7">
        <v>1177827</v>
      </c>
      <c r="Q355" s="7">
        <v>915882</v>
      </c>
      <c r="R355" s="7">
        <v>964424</v>
      </c>
      <c r="S355" s="7">
        <v>882629</v>
      </c>
      <c r="T355" s="32">
        <v>665240</v>
      </c>
      <c r="U355" s="7">
        <v>1042096</v>
      </c>
      <c r="V355" s="7">
        <v>1011495</v>
      </c>
      <c r="W355" s="7">
        <v>773228</v>
      </c>
      <c r="X355" s="7">
        <v>519194</v>
      </c>
      <c r="Y355" s="7">
        <v>798359</v>
      </c>
      <c r="Z355" s="7">
        <v>1064866</v>
      </c>
      <c r="AA355" s="7">
        <v>1297984</v>
      </c>
      <c r="AB355" s="7">
        <v>1063960</v>
      </c>
      <c r="AC355" s="7">
        <v>581621</v>
      </c>
      <c r="AE355" s="8">
        <f t="shared" si="50"/>
        <v>1487270</v>
      </c>
      <c r="AF355" s="8">
        <f t="shared" si="51"/>
        <v>16329</v>
      </c>
      <c r="AG355" s="19">
        <f t="shared" si="58"/>
        <v>13063.2</v>
      </c>
      <c r="AH355" s="19">
        <f t="shared" si="59"/>
        <v>12246.75</v>
      </c>
      <c r="AM355">
        <f t="shared" si="52"/>
        <v>0</v>
      </c>
      <c r="AP355">
        <f t="shared" si="53"/>
        <v>0</v>
      </c>
      <c r="AQ355">
        <f t="shared" si="54"/>
        <v>0</v>
      </c>
      <c r="AR355" s="33" t="str">
        <f t="shared" si="55"/>
        <v xml:space="preserve"> </v>
      </c>
      <c r="AS355">
        <f t="shared" si="56"/>
        <v>0</v>
      </c>
      <c r="AT355" s="33" t="str">
        <f t="shared" si="57"/>
        <v xml:space="preserve"> </v>
      </c>
      <c r="AU355" s="33" t="str" cm="1">
        <f t="array" ref="AU355">_xlfn.IFS(AO355=0," ",AT355=20%,20%,AT355=25%,25%,AT355&lt;20%,"MV",AT355=21%,"MV",AT355=22%,"MV",AT355=23%,"MV",AT355=24%,MV)</f>
        <v xml:space="preserve"> </v>
      </c>
    </row>
    <row r="356" spans="1:47">
      <c r="A356" s="3">
        <v>327</v>
      </c>
      <c r="B356" s="1" t="s">
        <v>303</v>
      </c>
      <c r="C356" s="2" t="s">
        <v>367</v>
      </c>
      <c r="D356" s="7">
        <v>29983</v>
      </c>
      <c r="E356" s="7">
        <v>1236175</v>
      </c>
      <c r="F356" s="7">
        <v>1046973</v>
      </c>
      <c r="G356" s="7">
        <v>747886</v>
      </c>
      <c r="H356" s="7">
        <v>34267</v>
      </c>
      <c r="I356" s="7">
        <v>2317200</v>
      </c>
      <c r="J356" s="7">
        <v>1289123</v>
      </c>
      <c r="K356" s="7">
        <v>1682861</v>
      </c>
      <c r="L356" s="7">
        <v>913534</v>
      </c>
      <c r="M356" s="7">
        <v>361731</v>
      </c>
      <c r="N356" s="7">
        <v>784229</v>
      </c>
      <c r="O356" s="7">
        <v>2282575</v>
      </c>
      <c r="P356" s="7">
        <v>1335069</v>
      </c>
      <c r="Q356" s="7">
        <v>1971453</v>
      </c>
      <c r="R356" s="7">
        <v>1060981</v>
      </c>
      <c r="S356" s="7">
        <v>1471049</v>
      </c>
      <c r="T356" s="32">
        <v>1500932</v>
      </c>
      <c r="U356" s="7">
        <v>1174243</v>
      </c>
      <c r="V356" s="7">
        <v>1222615</v>
      </c>
      <c r="W356" s="7">
        <v>1006864</v>
      </c>
      <c r="X356" s="7">
        <v>611907</v>
      </c>
      <c r="Y356" s="7">
        <v>1024409</v>
      </c>
      <c r="Z356" s="7">
        <v>2393051</v>
      </c>
      <c r="AA356" s="7">
        <v>1433963</v>
      </c>
      <c r="AB356" s="7">
        <v>2400534</v>
      </c>
      <c r="AC356" s="7">
        <v>768654</v>
      </c>
      <c r="AE356" s="8">
        <f t="shared" si="50"/>
        <v>2400534</v>
      </c>
      <c r="AF356" s="8">
        <f t="shared" si="51"/>
        <v>29983</v>
      </c>
      <c r="AG356" s="19">
        <f t="shared" si="58"/>
        <v>23986.400000000001</v>
      </c>
      <c r="AH356" s="19">
        <f t="shared" si="59"/>
        <v>22487.25</v>
      </c>
      <c r="AM356">
        <f t="shared" si="52"/>
        <v>0</v>
      </c>
      <c r="AP356">
        <f t="shared" si="53"/>
        <v>0</v>
      </c>
      <c r="AQ356">
        <f t="shared" si="54"/>
        <v>0</v>
      </c>
      <c r="AR356" s="33" t="str">
        <f t="shared" si="55"/>
        <v xml:space="preserve"> </v>
      </c>
      <c r="AS356">
        <f t="shared" si="56"/>
        <v>0</v>
      </c>
      <c r="AT356" s="33" t="str">
        <f t="shared" si="57"/>
        <v xml:space="preserve"> </v>
      </c>
      <c r="AU356" s="33" t="str" cm="1">
        <f t="array" ref="AU356">_xlfn.IFS(AO356=0," ",AT356=20%,20%,AT356=25%,25%,AT356&lt;20%,"MV",AT356=21%,"MV",AT356=22%,"MV",AT356=23%,"MV",AT356=24%,MV)</f>
        <v xml:space="preserve"> </v>
      </c>
    </row>
    <row r="357" spans="1:47">
      <c r="A357" s="3">
        <v>328</v>
      </c>
      <c r="B357" s="1" t="s">
        <v>304</v>
      </c>
      <c r="C357" s="2" t="s">
        <v>367</v>
      </c>
      <c r="D357" s="7">
        <v>29983</v>
      </c>
      <c r="E357" s="7">
        <v>1236175</v>
      </c>
      <c r="F357" s="7">
        <v>1046973</v>
      </c>
      <c r="G357" s="7">
        <v>747886</v>
      </c>
      <c r="H357" s="7">
        <v>34267</v>
      </c>
      <c r="I357" s="7">
        <v>2317200</v>
      </c>
      <c r="J357" s="7">
        <v>1289123</v>
      </c>
      <c r="K357" s="7">
        <v>1795949</v>
      </c>
      <c r="L357" s="7">
        <v>913534</v>
      </c>
      <c r="M357" s="7">
        <v>361731</v>
      </c>
      <c r="N357" s="7">
        <v>784229</v>
      </c>
      <c r="O357" s="7">
        <v>2282575</v>
      </c>
      <c r="P357" s="7">
        <v>1335069</v>
      </c>
      <c r="Q357" s="7">
        <v>1971453</v>
      </c>
      <c r="R357" s="7">
        <v>1060981</v>
      </c>
      <c r="S357" s="7">
        <v>1471049</v>
      </c>
      <c r="T357" s="32">
        <v>1500932</v>
      </c>
      <c r="U357" s="7">
        <v>1174243</v>
      </c>
      <c r="V357" s="7">
        <v>1222615</v>
      </c>
      <c r="W357" s="7">
        <v>1006864</v>
      </c>
      <c r="X357" s="7">
        <v>611907</v>
      </c>
      <c r="Y357" s="7">
        <v>1024409</v>
      </c>
      <c r="Z357" s="7">
        <v>2406648</v>
      </c>
      <c r="AA357" s="7">
        <v>1433963</v>
      </c>
      <c r="AB357" s="7">
        <v>2400534</v>
      </c>
      <c r="AC357" s="7">
        <v>768654</v>
      </c>
      <c r="AE357" s="8">
        <f t="shared" si="50"/>
        <v>2406648</v>
      </c>
      <c r="AF357" s="8">
        <f t="shared" si="51"/>
        <v>29983</v>
      </c>
      <c r="AG357" s="19">
        <f t="shared" si="58"/>
        <v>23986.400000000001</v>
      </c>
      <c r="AH357" s="19">
        <f t="shared" si="59"/>
        <v>22487.25</v>
      </c>
      <c r="AM357">
        <f t="shared" si="52"/>
        <v>0</v>
      </c>
      <c r="AP357">
        <f t="shared" si="53"/>
        <v>0</v>
      </c>
      <c r="AQ357">
        <f t="shared" si="54"/>
        <v>0</v>
      </c>
      <c r="AR357" s="33" t="str">
        <f t="shared" si="55"/>
        <v xml:space="preserve"> </v>
      </c>
      <c r="AS357">
        <f t="shared" si="56"/>
        <v>0</v>
      </c>
      <c r="AT357" s="33" t="str">
        <f t="shared" si="57"/>
        <v xml:space="preserve"> </v>
      </c>
      <c r="AU357" s="33" t="str" cm="1">
        <f t="array" ref="AU357">_xlfn.IFS(AO357=0," ",AT357=20%,20%,AT357=25%,25%,AT357&lt;20%,"MV",AT357=21%,"MV",AT357=22%,"MV",AT357=23%,"MV",AT357=24%,MV)</f>
        <v xml:space="preserve"> </v>
      </c>
    </row>
    <row r="358" spans="1:47">
      <c r="A358" s="3">
        <v>329</v>
      </c>
      <c r="B358" s="1" t="s">
        <v>305</v>
      </c>
      <c r="C358" s="2" t="s">
        <v>367</v>
      </c>
      <c r="D358" s="7">
        <v>29983</v>
      </c>
      <c r="E358" s="7">
        <v>1236175</v>
      </c>
      <c r="F358" s="7">
        <v>1046973</v>
      </c>
      <c r="G358" s="7">
        <v>979050</v>
      </c>
      <c r="H358" s="7">
        <v>34267</v>
      </c>
      <c r="I358" s="7">
        <v>2317200</v>
      </c>
      <c r="J358" s="7">
        <v>1289123</v>
      </c>
      <c r="K358" s="7">
        <v>1682861</v>
      </c>
      <c r="L358" s="7">
        <v>913534</v>
      </c>
      <c r="M358" s="7">
        <v>361731</v>
      </c>
      <c r="N358" s="7">
        <v>784229</v>
      </c>
      <c r="O358" s="7">
        <v>2282575</v>
      </c>
      <c r="P358" s="7">
        <v>1335069</v>
      </c>
      <c r="Q358" s="7">
        <v>1971453</v>
      </c>
      <c r="R358" s="7">
        <v>1060981</v>
      </c>
      <c r="S358" s="7">
        <v>1471049</v>
      </c>
      <c r="T358" s="32">
        <v>1500932</v>
      </c>
      <c r="U358" s="7">
        <v>1174243</v>
      </c>
      <c r="V358" s="7">
        <v>1222615</v>
      </c>
      <c r="W358" s="7">
        <v>1006864</v>
      </c>
      <c r="X358" s="7">
        <v>611907</v>
      </c>
      <c r="Y358" s="7">
        <v>1024409</v>
      </c>
      <c r="Z358" s="7">
        <v>2393433</v>
      </c>
      <c r="AA358" s="7">
        <v>1433963</v>
      </c>
      <c r="AB358" s="7">
        <v>2400534</v>
      </c>
      <c r="AC358" s="7">
        <v>768654</v>
      </c>
      <c r="AE358" s="8">
        <f t="shared" si="50"/>
        <v>2400534</v>
      </c>
      <c r="AF358" s="8">
        <f t="shared" si="51"/>
        <v>29983</v>
      </c>
      <c r="AG358" s="19">
        <f t="shared" si="58"/>
        <v>23986.400000000001</v>
      </c>
      <c r="AH358" s="19">
        <f t="shared" si="59"/>
        <v>22487.25</v>
      </c>
      <c r="AM358">
        <f t="shared" si="52"/>
        <v>0</v>
      </c>
      <c r="AP358">
        <f t="shared" si="53"/>
        <v>0</v>
      </c>
      <c r="AQ358">
        <f t="shared" si="54"/>
        <v>0</v>
      </c>
      <c r="AR358" s="33" t="str">
        <f t="shared" si="55"/>
        <v xml:space="preserve"> </v>
      </c>
      <c r="AS358">
        <f t="shared" si="56"/>
        <v>0</v>
      </c>
      <c r="AT358" s="33" t="str">
        <f t="shared" si="57"/>
        <v xml:space="preserve"> </v>
      </c>
      <c r="AU358" s="33" t="str" cm="1">
        <f t="array" ref="AU358">_xlfn.IFS(AO358=0," ",AT358=20%,20%,AT358=25%,25%,AT358&lt;20%,"MV",AT358=21%,"MV",AT358=22%,"MV",AT358=23%,"MV",AT358=24%,MV)</f>
        <v xml:space="preserve"> </v>
      </c>
    </row>
    <row r="359" spans="1:47">
      <c r="A359" s="3">
        <v>330</v>
      </c>
      <c r="B359" s="1" t="s">
        <v>306</v>
      </c>
      <c r="C359" s="2" t="s">
        <v>367</v>
      </c>
      <c r="D359" s="7">
        <v>86581</v>
      </c>
      <c r="E359" s="7">
        <v>2935916</v>
      </c>
      <c r="F359" s="7">
        <v>2359355</v>
      </c>
      <c r="G359" s="7">
        <v>2038330</v>
      </c>
      <c r="H359" s="7">
        <v>98950</v>
      </c>
      <c r="I359" s="7">
        <v>5569795</v>
      </c>
      <c r="J359" s="7">
        <v>4112310</v>
      </c>
      <c r="K359" s="7">
        <v>3909930</v>
      </c>
      <c r="L359" s="7">
        <v>2087900</v>
      </c>
      <c r="M359" s="7">
        <v>1775333</v>
      </c>
      <c r="N359" s="7">
        <v>1771192</v>
      </c>
      <c r="O359" s="7">
        <v>5486566</v>
      </c>
      <c r="P359" s="7">
        <v>2966821</v>
      </c>
      <c r="Q359" s="7">
        <v>4265670</v>
      </c>
      <c r="R359" s="7">
        <v>2106568</v>
      </c>
      <c r="S359" s="7">
        <v>4045384</v>
      </c>
      <c r="T359" s="32">
        <v>3607754</v>
      </c>
      <c r="U359" s="7">
        <v>1605792</v>
      </c>
      <c r="V359" s="7">
        <v>4190171</v>
      </c>
      <c r="W359" s="7">
        <v>1525441</v>
      </c>
      <c r="X359" s="7">
        <v>2633054</v>
      </c>
      <c r="Y359" s="7">
        <v>2604946</v>
      </c>
      <c r="Z359" s="7">
        <v>5781531</v>
      </c>
      <c r="AA359" s="7">
        <v>2595968</v>
      </c>
      <c r="AB359" s="7">
        <v>5770101</v>
      </c>
      <c r="AC359" s="7">
        <v>1607028</v>
      </c>
      <c r="AE359" s="8">
        <f t="shared" si="50"/>
        <v>5781531</v>
      </c>
      <c r="AF359" s="8">
        <f t="shared" si="51"/>
        <v>86581</v>
      </c>
      <c r="AG359" s="19">
        <f t="shared" si="58"/>
        <v>69264.800000000003</v>
      </c>
      <c r="AH359" s="19">
        <f t="shared" si="59"/>
        <v>64935.75</v>
      </c>
      <c r="AM359">
        <f t="shared" si="52"/>
        <v>0</v>
      </c>
      <c r="AP359">
        <f t="shared" si="53"/>
        <v>0</v>
      </c>
      <c r="AQ359">
        <f t="shared" si="54"/>
        <v>0</v>
      </c>
      <c r="AR359" s="33" t="str">
        <f t="shared" si="55"/>
        <v xml:space="preserve"> </v>
      </c>
      <c r="AS359">
        <f t="shared" si="56"/>
        <v>0</v>
      </c>
      <c r="AT359" s="33" t="str">
        <f t="shared" si="57"/>
        <v xml:space="preserve"> </v>
      </c>
      <c r="AU359" s="33" t="str" cm="1">
        <f t="array" ref="AU359">_xlfn.IFS(AO359=0," ",AT359=20%,20%,AT359=25%,25%,AT359&lt;20%,"MV",AT359=21%,"MV",AT359=22%,"MV",AT359=23%,"MV",AT359=24%,MV)</f>
        <v xml:space="preserve"> </v>
      </c>
    </row>
    <row r="360" spans="1:47">
      <c r="A360" s="3">
        <v>331</v>
      </c>
      <c r="B360" s="1" t="s">
        <v>307</v>
      </c>
      <c r="C360" s="2" t="s">
        <v>367</v>
      </c>
      <c r="D360" s="7">
        <v>86581</v>
      </c>
      <c r="E360" s="7">
        <v>2935916</v>
      </c>
      <c r="F360" s="7">
        <v>2359355</v>
      </c>
      <c r="G360" s="7">
        <v>2038330</v>
      </c>
      <c r="H360" s="7">
        <v>98950</v>
      </c>
      <c r="I360" s="7">
        <v>5569795</v>
      </c>
      <c r="J360" s="7">
        <v>4112310</v>
      </c>
      <c r="K360" s="7">
        <v>3663728</v>
      </c>
      <c r="L360" s="7">
        <v>2087900</v>
      </c>
      <c r="M360" s="7">
        <v>1775333</v>
      </c>
      <c r="N360" s="7">
        <v>1771192</v>
      </c>
      <c r="O360" s="7">
        <v>5486566</v>
      </c>
      <c r="P360" s="7">
        <v>2966821</v>
      </c>
      <c r="Q360" s="7">
        <v>4265670</v>
      </c>
      <c r="R360" s="7">
        <v>2106568</v>
      </c>
      <c r="S360" s="7">
        <v>4045384</v>
      </c>
      <c r="T360" s="32">
        <v>3607754</v>
      </c>
      <c r="U360" s="7">
        <v>1605792</v>
      </c>
      <c r="V360" s="7">
        <v>4190171</v>
      </c>
      <c r="W360" s="7">
        <v>1525441</v>
      </c>
      <c r="X360" s="7">
        <v>2633054</v>
      </c>
      <c r="Y360" s="7">
        <v>2604946</v>
      </c>
      <c r="Z360" s="7">
        <v>5762851</v>
      </c>
      <c r="AA360" s="7">
        <v>2595968</v>
      </c>
      <c r="AB360" s="7">
        <v>5770101</v>
      </c>
      <c r="AC360" s="7">
        <v>1607028</v>
      </c>
      <c r="AE360" s="8">
        <f t="shared" si="50"/>
        <v>5770101</v>
      </c>
      <c r="AF360" s="8">
        <f t="shared" si="51"/>
        <v>86581</v>
      </c>
      <c r="AG360" s="19">
        <f t="shared" si="58"/>
        <v>69264.800000000003</v>
      </c>
      <c r="AH360" s="19">
        <f t="shared" si="59"/>
        <v>64935.75</v>
      </c>
      <c r="AM360">
        <f t="shared" si="52"/>
        <v>0</v>
      </c>
      <c r="AP360">
        <f t="shared" si="53"/>
        <v>0</v>
      </c>
      <c r="AQ360">
        <f t="shared" si="54"/>
        <v>0</v>
      </c>
      <c r="AR360" s="33" t="str">
        <f t="shared" si="55"/>
        <v xml:space="preserve"> </v>
      </c>
      <c r="AS360">
        <f t="shared" si="56"/>
        <v>0</v>
      </c>
      <c r="AT360" s="33" t="str">
        <f t="shared" si="57"/>
        <v xml:space="preserve"> </v>
      </c>
      <c r="AU360" s="33" t="str" cm="1">
        <f t="array" ref="AU360">_xlfn.IFS(AO360=0," ",AT360=20%,20%,AT360=25%,25%,AT360&lt;20%,"MV",AT360=21%,"MV",AT360=22%,"MV",AT360=23%,"MV",AT360=24%,MV)</f>
        <v xml:space="preserve"> </v>
      </c>
    </row>
    <row r="361" spans="1:47">
      <c r="A361" s="3">
        <v>332</v>
      </c>
      <c r="B361" s="1" t="s">
        <v>308</v>
      </c>
      <c r="C361" s="2" t="s">
        <v>367</v>
      </c>
      <c r="D361" s="7">
        <v>86581</v>
      </c>
      <c r="E361" s="7">
        <v>2935916</v>
      </c>
      <c r="F361" s="7">
        <v>2359355</v>
      </c>
      <c r="G361" s="7">
        <v>2038330</v>
      </c>
      <c r="H361" s="7">
        <v>98950</v>
      </c>
      <c r="I361" s="7">
        <v>5569795</v>
      </c>
      <c r="J361" s="7">
        <v>4112310</v>
      </c>
      <c r="K361" s="7">
        <v>3909930</v>
      </c>
      <c r="L361" s="7">
        <v>2087900</v>
      </c>
      <c r="M361" s="7">
        <v>1775333</v>
      </c>
      <c r="N361" s="7">
        <v>1771192</v>
      </c>
      <c r="O361" s="7">
        <v>5486566</v>
      </c>
      <c r="P361" s="7">
        <v>2966821</v>
      </c>
      <c r="Q361" s="7">
        <v>4265670</v>
      </c>
      <c r="R361" s="7">
        <v>2106568</v>
      </c>
      <c r="S361" s="7">
        <v>4045384</v>
      </c>
      <c r="T361" s="32">
        <v>3607754</v>
      </c>
      <c r="U361" s="7">
        <v>1605792</v>
      </c>
      <c r="V361" s="7">
        <v>4190171</v>
      </c>
      <c r="W361" s="7">
        <v>1525441</v>
      </c>
      <c r="X361" s="7">
        <v>2633054</v>
      </c>
      <c r="Y361" s="7">
        <v>2604946</v>
      </c>
      <c r="Z361" s="7">
        <v>5772185</v>
      </c>
      <c r="AA361" s="7">
        <v>2595968</v>
      </c>
      <c r="AB361" s="7">
        <v>5770101</v>
      </c>
      <c r="AC361" s="7">
        <v>1607028</v>
      </c>
      <c r="AE361" s="8">
        <f t="shared" si="50"/>
        <v>5772185</v>
      </c>
      <c r="AF361" s="8">
        <f t="shared" si="51"/>
        <v>86581</v>
      </c>
      <c r="AG361" s="19">
        <f t="shared" si="58"/>
        <v>69264.800000000003</v>
      </c>
      <c r="AH361" s="19">
        <f t="shared" si="59"/>
        <v>64935.75</v>
      </c>
      <c r="AM361">
        <f t="shared" si="52"/>
        <v>0</v>
      </c>
      <c r="AP361">
        <f t="shared" si="53"/>
        <v>0</v>
      </c>
      <c r="AQ361">
        <f t="shared" si="54"/>
        <v>0</v>
      </c>
      <c r="AR361" s="33" t="str">
        <f t="shared" si="55"/>
        <v xml:space="preserve"> </v>
      </c>
      <c r="AS361">
        <f t="shared" si="56"/>
        <v>0</v>
      </c>
      <c r="AT361" s="33" t="str">
        <f t="shared" si="57"/>
        <v xml:space="preserve"> </v>
      </c>
      <c r="AU361" s="33" t="str" cm="1">
        <f t="array" ref="AU361">_xlfn.IFS(AO361=0," ",AT361=20%,20%,AT361=25%,25%,AT361&lt;20%,"MV",AT361=21%,"MV",AT361=22%,"MV",AT361=23%,"MV",AT361=24%,MV)</f>
        <v xml:space="preserve"> </v>
      </c>
    </row>
    <row r="362" spans="1:47">
      <c r="A362" s="3">
        <v>333</v>
      </c>
      <c r="B362" s="1" t="s">
        <v>309</v>
      </c>
      <c r="C362" s="2" t="s">
        <v>367</v>
      </c>
      <c r="D362" s="7">
        <v>87170</v>
      </c>
      <c r="E362" s="7">
        <v>3399482</v>
      </c>
      <c r="F362" s="7">
        <v>2498971</v>
      </c>
      <c r="G362" s="7">
        <v>2175669</v>
      </c>
      <c r="H362" s="7">
        <v>99623</v>
      </c>
      <c r="I362" s="7">
        <v>8553888</v>
      </c>
      <c r="J362" s="7">
        <v>3561112</v>
      </c>
      <c r="K362" s="7">
        <v>4189623</v>
      </c>
      <c r="L362" s="7">
        <v>3090438</v>
      </c>
      <c r="M362" s="7">
        <v>1742166</v>
      </c>
      <c r="N362" s="7">
        <v>2284453</v>
      </c>
      <c r="O362" s="7">
        <v>8426069</v>
      </c>
      <c r="P362" s="7">
        <v>3411844</v>
      </c>
      <c r="Q362" s="7">
        <v>3210100</v>
      </c>
      <c r="R362" s="7">
        <v>2417159</v>
      </c>
      <c r="S362" s="7">
        <v>4597027</v>
      </c>
      <c r="T362" s="32">
        <v>5540654</v>
      </c>
      <c r="U362" s="7">
        <v>2954336</v>
      </c>
      <c r="V362" s="7">
        <v>3660624</v>
      </c>
      <c r="W362" s="7">
        <v>1774654</v>
      </c>
      <c r="X362" s="7">
        <v>4450231</v>
      </c>
      <c r="Y362" s="7">
        <v>3286936</v>
      </c>
      <c r="Z362" s="7">
        <v>8884801</v>
      </c>
      <c r="AA362" s="7">
        <v>2867927</v>
      </c>
      <c r="AB362" s="7">
        <v>8861511</v>
      </c>
      <c r="AC362" s="7">
        <v>1773602</v>
      </c>
      <c r="AE362" s="8">
        <f t="shared" si="50"/>
        <v>8884801</v>
      </c>
      <c r="AF362" s="8">
        <f t="shared" si="51"/>
        <v>87170</v>
      </c>
      <c r="AG362" s="19">
        <f t="shared" si="58"/>
        <v>69736</v>
      </c>
      <c r="AH362" s="19">
        <f t="shared" si="59"/>
        <v>65377.5</v>
      </c>
      <c r="AM362">
        <f t="shared" si="52"/>
        <v>0</v>
      </c>
      <c r="AP362">
        <f t="shared" si="53"/>
        <v>0</v>
      </c>
      <c r="AQ362">
        <f t="shared" si="54"/>
        <v>0</v>
      </c>
      <c r="AR362" s="33" t="str">
        <f t="shared" si="55"/>
        <v xml:space="preserve"> </v>
      </c>
      <c r="AS362">
        <f t="shared" si="56"/>
        <v>0</v>
      </c>
      <c r="AT362" s="33" t="str">
        <f t="shared" si="57"/>
        <v xml:space="preserve"> </v>
      </c>
      <c r="AU362" s="33" t="str" cm="1">
        <f t="array" ref="AU362">_xlfn.IFS(AO362=0," ",AT362=20%,20%,AT362=25%,25%,AT362&lt;20%,"MV",AT362=21%,"MV",AT362=22%,"MV",AT362=23%,"MV",AT362=24%,MV)</f>
        <v xml:space="preserve"> </v>
      </c>
    </row>
    <row r="363" spans="1:47">
      <c r="A363" s="3">
        <v>334</v>
      </c>
      <c r="B363" s="1" t="s">
        <v>310</v>
      </c>
      <c r="C363" s="2" t="s">
        <v>367</v>
      </c>
      <c r="D363" s="7">
        <v>87170</v>
      </c>
      <c r="E363" s="7">
        <v>3399482</v>
      </c>
      <c r="F363" s="7">
        <v>2498971</v>
      </c>
      <c r="G363" s="7">
        <v>2175669</v>
      </c>
      <c r="H363" s="7">
        <v>99623</v>
      </c>
      <c r="I363" s="7">
        <v>8415510</v>
      </c>
      <c r="J363" s="7">
        <v>3561112</v>
      </c>
      <c r="K363" s="7">
        <v>4471165</v>
      </c>
      <c r="L363" s="7">
        <v>3090438</v>
      </c>
      <c r="M363" s="7">
        <v>1742166</v>
      </c>
      <c r="N363" s="7">
        <v>2284453</v>
      </c>
      <c r="O363" s="7">
        <v>8289759</v>
      </c>
      <c r="P363" s="7">
        <v>3411844</v>
      </c>
      <c r="Q363" s="7">
        <v>3210100</v>
      </c>
      <c r="R363" s="7">
        <v>2417159</v>
      </c>
      <c r="S363" s="7">
        <v>4597027</v>
      </c>
      <c r="T363" s="32">
        <v>5451022</v>
      </c>
      <c r="U363" s="7">
        <v>2954336</v>
      </c>
      <c r="V363" s="7">
        <v>3660624</v>
      </c>
      <c r="W363" s="7">
        <v>1774654</v>
      </c>
      <c r="X363" s="7">
        <v>4264805</v>
      </c>
      <c r="Y363" s="7">
        <v>3286936</v>
      </c>
      <c r="Z363" s="7">
        <v>8707199</v>
      </c>
      <c r="AA363" s="7">
        <v>2867927</v>
      </c>
      <c r="AB363" s="7">
        <v>8718155</v>
      </c>
      <c r="AC363" s="7">
        <v>1773602</v>
      </c>
      <c r="AE363" s="8">
        <f t="shared" si="50"/>
        <v>8718155</v>
      </c>
      <c r="AF363" s="8">
        <f t="shared" si="51"/>
        <v>87170</v>
      </c>
      <c r="AG363" s="19">
        <f t="shared" si="58"/>
        <v>69736</v>
      </c>
      <c r="AH363" s="19">
        <f t="shared" si="59"/>
        <v>65377.5</v>
      </c>
      <c r="AM363">
        <f t="shared" si="52"/>
        <v>0</v>
      </c>
      <c r="AP363">
        <f t="shared" si="53"/>
        <v>0</v>
      </c>
      <c r="AQ363">
        <f t="shared" si="54"/>
        <v>0</v>
      </c>
      <c r="AR363" s="33" t="str">
        <f t="shared" si="55"/>
        <v xml:space="preserve"> </v>
      </c>
      <c r="AS363">
        <f t="shared" si="56"/>
        <v>0</v>
      </c>
      <c r="AT363" s="33" t="str">
        <f t="shared" si="57"/>
        <v xml:space="preserve"> </v>
      </c>
      <c r="AU363" s="33" t="str" cm="1">
        <f t="array" ref="AU363">_xlfn.IFS(AO363=0," ",AT363=20%,20%,AT363=25%,25%,AT363&lt;20%,"MV",AT363=21%,"MV",AT363=22%,"MV",AT363=23%,"MV",AT363=24%,MV)</f>
        <v xml:space="preserve"> </v>
      </c>
    </row>
    <row r="364" spans="1:47">
      <c r="A364" s="3">
        <v>335</v>
      </c>
      <c r="B364" s="1" t="s">
        <v>311</v>
      </c>
      <c r="C364" s="2" t="s">
        <v>367</v>
      </c>
      <c r="D364" s="7">
        <v>12846</v>
      </c>
      <c r="E364" s="7">
        <v>463566</v>
      </c>
      <c r="F364" s="7">
        <v>527412</v>
      </c>
      <c r="G364" s="7">
        <v>380742</v>
      </c>
      <c r="H364" s="7">
        <v>14681</v>
      </c>
      <c r="I364" s="7">
        <v>486453</v>
      </c>
      <c r="J364" s="7">
        <v>400462</v>
      </c>
      <c r="K364" s="7">
        <v>666133</v>
      </c>
      <c r="L364" s="7">
        <v>233514</v>
      </c>
      <c r="M364" s="7">
        <v>158947</v>
      </c>
      <c r="N364" s="7">
        <v>215837</v>
      </c>
      <c r="O364" s="7">
        <v>479184</v>
      </c>
      <c r="P364" s="7">
        <v>280216</v>
      </c>
      <c r="Q364" s="7">
        <v>398296</v>
      </c>
      <c r="R364" s="7">
        <v>673018</v>
      </c>
      <c r="S364" s="7">
        <v>367762</v>
      </c>
      <c r="T364" s="32">
        <v>315092</v>
      </c>
      <c r="U364" s="7">
        <v>333767</v>
      </c>
      <c r="V364" s="7">
        <v>367762</v>
      </c>
      <c r="W364" s="7">
        <v>219792</v>
      </c>
      <c r="X364" s="7">
        <v>268868</v>
      </c>
      <c r="Y364" s="7">
        <v>323091</v>
      </c>
      <c r="Z364" s="7">
        <v>505472</v>
      </c>
      <c r="AA364" s="7">
        <v>457385</v>
      </c>
      <c r="AB364" s="7">
        <v>503948</v>
      </c>
      <c r="AC364" s="7">
        <v>173065</v>
      </c>
      <c r="AE364" s="8">
        <f t="shared" si="50"/>
        <v>673018</v>
      </c>
      <c r="AF364" s="8">
        <f t="shared" si="51"/>
        <v>12846</v>
      </c>
      <c r="AG364" s="19">
        <f t="shared" si="58"/>
        <v>10276.799999999999</v>
      </c>
      <c r="AH364" s="19">
        <f t="shared" si="59"/>
        <v>9634.5</v>
      </c>
      <c r="AM364">
        <f t="shared" si="52"/>
        <v>0</v>
      </c>
      <c r="AP364">
        <f t="shared" si="53"/>
        <v>0</v>
      </c>
      <c r="AQ364">
        <f t="shared" si="54"/>
        <v>0</v>
      </c>
      <c r="AR364" s="33" t="str">
        <f t="shared" si="55"/>
        <v xml:space="preserve"> </v>
      </c>
      <c r="AS364">
        <f t="shared" si="56"/>
        <v>0</v>
      </c>
      <c r="AT364" s="33" t="str">
        <f t="shared" si="57"/>
        <v xml:space="preserve"> </v>
      </c>
      <c r="AU364" s="33" t="str" cm="1">
        <f t="array" ref="AU364">_xlfn.IFS(AO364=0," ",AT364=20%,20%,AT364=25%,25%,AT364&lt;20%,"MV",AT364=21%,"MV",AT364=22%,"MV",AT364=23%,"MV",AT364=24%,MV)</f>
        <v xml:space="preserve"> </v>
      </c>
    </row>
    <row r="365" spans="1:47">
      <c r="A365" s="3">
        <v>336</v>
      </c>
      <c r="B365" s="1" t="s">
        <v>312</v>
      </c>
      <c r="C365" s="2" t="s">
        <v>367</v>
      </c>
      <c r="D365" s="7">
        <v>13971</v>
      </c>
      <c r="E365" s="7">
        <v>587183</v>
      </c>
      <c r="F365" s="7">
        <v>570326</v>
      </c>
      <c r="G365" s="7">
        <v>435133</v>
      </c>
      <c r="H365" s="7">
        <v>15967</v>
      </c>
      <c r="I365" s="7">
        <v>525176</v>
      </c>
      <c r="J365" s="7">
        <v>439809</v>
      </c>
      <c r="K365" s="7">
        <v>767020</v>
      </c>
      <c r="L365" s="7">
        <v>296435</v>
      </c>
      <c r="M365" s="7">
        <v>201775</v>
      </c>
      <c r="N365" s="7">
        <v>247977</v>
      </c>
      <c r="O365" s="7">
        <v>517327</v>
      </c>
      <c r="P365" s="7">
        <v>356019</v>
      </c>
      <c r="Q365" s="7">
        <v>477659</v>
      </c>
      <c r="R365" s="7">
        <v>791691</v>
      </c>
      <c r="S365" s="7">
        <v>551643</v>
      </c>
      <c r="T365" s="32">
        <v>340174</v>
      </c>
      <c r="U365" s="7">
        <v>420176</v>
      </c>
      <c r="V365" s="7">
        <v>430613</v>
      </c>
      <c r="W365" s="7">
        <v>354411</v>
      </c>
      <c r="X365" s="7">
        <v>305953</v>
      </c>
      <c r="Y365" s="7">
        <v>416038</v>
      </c>
      <c r="Z365" s="7">
        <v>542409</v>
      </c>
      <c r="AA365" s="7">
        <v>494470</v>
      </c>
      <c r="AB365" s="7">
        <v>544060</v>
      </c>
      <c r="AC365" s="7">
        <v>259597</v>
      </c>
      <c r="AE365" s="8">
        <f t="shared" si="50"/>
        <v>791691</v>
      </c>
      <c r="AF365" s="8">
        <f t="shared" si="51"/>
        <v>13971</v>
      </c>
      <c r="AG365" s="19">
        <f t="shared" si="58"/>
        <v>11176.8</v>
      </c>
      <c r="AH365" s="19">
        <f t="shared" si="59"/>
        <v>10478.25</v>
      </c>
      <c r="AM365">
        <f t="shared" si="52"/>
        <v>0</v>
      </c>
      <c r="AP365">
        <f t="shared" si="53"/>
        <v>0</v>
      </c>
      <c r="AQ365">
        <f t="shared" si="54"/>
        <v>0</v>
      </c>
      <c r="AR365" s="33" t="str">
        <f t="shared" si="55"/>
        <v xml:space="preserve"> </v>
      </c>
      <c r="AS365">
        <f t="shared" si="56"/>
        <v>0</v>
      </c>
      <c r="AT365" s="33" t="str">
        <f t="shared" si="57"/>
        <v xml:space="preserve"> </v>
      </c>
      <c r="AU365" s="33" t="str" cm="1">
        <f t="array" ref="AU365">_xlfn.IFS(AO365=0," ",AT365=20%,20%,AT365=25%,25%,AT365&lt;20%,"MV",AT365=21%,"MV",AT365=22%,"MV",AT365=23%,"MV",AT365=24%,MV)</f>
        <v xml:space="preserve"> </v>
      </c>
    </row>
    <row r="366" spans="1:47">
      <c r="A366" s="3">
        <v>337</v>
      </c>
      <c r="B366" s="1" t="s">
        <v>313</v>
      </c>
      <c r="C366" s="2" t="s">
        <v>367</v>
      </c>
      <c r="D366" s="7">
        <v>15571</v>
      </c>
      <c r="E366" s="7">
        <v>695349</v>
      </c>
      <c r="F366" s="7">
        <v>446490</v>
      </c>
      <c r="G366" s="7">
        <v>447372</v>
      </c>
      <c r="H366" s="7">
        <v>17795</v>
      </c>
      <c r="I366" s="7">
        <v>891147</v>
      </c>
      <c r="J366" s="7">
        <v>615616</v>
      </c>
      <c r="K366" s="7">
        <v>718723</v>
      </c>
      <c r="L366" s="7">
        <v>296435</v>
      </c>
      <c r="M366" s="7">
        <v>201775</v>
      </c>
      <c r="N366" s="7">
        <v>253416</v>
      </c>
      <c r="O366" s="7">
        <v>877829</v>
      </c>
      <c r="P366" s="7">
        <v>498426</v>
      </c>
      <c r="Q366" s="7">
        <v>477659</v>
      </c>
      <c r="R366" s="7">
        <v>431872</v>
      </c>
      <c r="S366" s="7">
        <v>882629</v>
      </c>
      <c r="T366" s="32">
        <v>577227</v>
      </c>
      <c r="U366" s="7">
        <v>481985</v>
      </c>
      <c r="V366" s="7">
        <v>430613</v>
      </c>
      <c r="W366" s="7">
        <v>401138</v>
      </c>
      <c r="X366" s="7">
        <v>305953</v>
      </c>
      <c r="Y366" s="7">
        <v>466837</v>
      </c>
      <c r="Z366" s="7">
        <v>924572</v>
      </c>
      <c r="AA366" s="7">
        <v>618088</v>
      </c>
      <c r="AB366" s="7">
        <v>923194</v>
      </c>
      <c r="AC366" s="7">
        <v>269350</v>
      </c>
      <c r="AE366" s="8">
        <f t="shared" si="50"/>
        <v>924572</v>
      </c>
      <c r="AF366" s="8">
        <f t="shared" si="51"/>
        <v>15571</v>
      </c>
      <c r="AG366" s="19">
        <f t="shared" si="58"/>
        <v>12456.8</v>
      </c>
      <c r="AH366" s="19">
        <f t="shared" si="59"/>
        <v>11678.25</v>
      </c>
      <c r="AM366">
        <f t="shared" si="52"/>
        <v>0</v>
      </c>
      <c r="AP366">
        <f t="shared" si="53"/>
        <v>0</v>
      </c>
      <c r="AQ366">
        <f t="shared" si="54"/>
        <v>0</v>
      </c>
      <c r="AR366" s="33" t="str">
        <f t="shared" si="55"/>
        <v xml:space="preserve"> </v>
      </c>
      <c r="AS366">
        <f t="shared" si="56"/>
        <v>0</v>
      </c>
      <c r="AT366" s="33" t="str">
        <f t="shared" si="57"/>
        <v xml:space="preserve"> </v>
      </c>
      <c r="AU366" s="33" t="str" cm="1">
        <f t="array" ref="AU366">_xlfn.IFS(AO366=0," ",AT366=20%,20%,AT366=25%,25%,AT366&lt;20%,"MV",AT366=21%,"MV",AT366=22%,"MV",AT366=23%,"MV",AT366=24%,MV)</f>
        <v xml:space="preserve"> </v>
      </c>
    </row>
    <row r="367" spans="1:47">
      <c r="A367" s="3">
        <v>338</v>
      </c>
      <c r="B367" s="1" t="s">
        <v>314</v>
      </c>
      <c r="C367" s="2" t="s">
        <v>367</v>
      </c>
      <c r="D367" s="7">
        <v>16322</v>
      </c>
      <c r="E367" s="7">
        <v>772610</v>
      </c>
      <c r="F367" s="7">
        <v>928300</v>
      </c>
      <c r="G367" s="7">
        <v>890528</v>
      </c>
      <c r="H367" s="7">
        <v>18654</v>
      </c>
      <c r="I367" s="7">
        <v>1176276</v>
      </c>
      <c r="J367" s="7">
        <v>803514</v>
      </c>
      <c r="K367" s="7">
        <v>920424</v>
      </c>
      <c r="L367" s="7">
        <v>342420</v>
      </c>
      <c r="M367" s="7">
        <v>214565</v>
      </c>
      <c r="N367" s="7">
        <v>309044</v>
      </c>
      <c r="O367" s="7">
        <v>1158699</v>
      </c>
      <c r="P367" s="7">
        <v>711295</v>
      </c>
      <c r="Q367" s="7">
        <v>489525</v>
      </c>
      <c r="R367" s="7">
        <v>828840</v>
      </c>
      <c r="S367" s="7">
        <v>1011346</v>
      </c>
      <c r="T367" s="32">
        <v>761915</v>
      </c>
      <c r="U367" s="7">
        <v>809571</v>
      </c>
      <c r="V367" s="7">
        <v>509351</v>
      </c>
      <c r="W367" s="7">
        <v>454480</v>
      </c>
      <c r="X367" s="7">
        <v>454294</v>
      </c>
      <c r="Y367" s="7">
        <v>482905</v>
      </c>
      <c r="Z367" s="7">
        <v>1213986</v>
      </c>
      <c r="AA367" s="7">
        <v>618088</v>
      </c>
      <c r="AB367" s="7">
        <v>1218577</v>
      </c>
      <c r="AC367" s="7">
        <v>312753</v>
      </c>
      <c r="AE367" s="8">
        <f t="shared" si="50"/>
        <v>1218577</v>
      </c>
      <c r="AF367" s="8">
        <f t="shared" si="51"/>
        <v>16322</v>
      </c>
      <c r="AG367" s="19">
        <f t="shared" si="58"/>
        <v>13057.6</v>
      </c>
      <c r="AH367" s="19">
        <f t="shared" si="59"/>
        <v>12241.5</v>
      </c>
      <c r="AM367">
        <f t="shared" si="52"/>
        <v>0</v>
      </c>
      <c r="AP367">
        <f t="shared" si="53"/>
        <v>0</v>
      </c>
      <c r="AQ367">
        <f t="shared" si="54"/>
        <v>0</v>
      </c>
      <c r="AR367" s="33" t="str">
        <f t="shared" si="55"/>
        <v xml:space="preserve"> </v>
      </c>
      <c r="AS367">
        <f t="shared" si="56"/>
        <v>0</v>
      </c>
      <c r="AT367" s="33" t="str">
        <f t="shared" si="57"/>
        <v xml:space="preserve"> </v>
      </c>
      <c r="AU367" s="33" t="str" cm="1">
        <f t="array" ref="AU367">_xlfn.IFS(AO367=0," ",AT367=20%,20%,AT367=25%,25%,AT367&lt;20%,"MV",AT367=21%,"MV",AT367=22%,"MV",AT367=23%,"MV",AT367=24%,MV)</f>
        <v xml:space="preserve"> </v>
      </c>
    </row>
    <row r="368" spans="1:47">
      <c r="A368" s="3">
        <v>339</v>
      </c>
      <c r="B368" s="1" t="s">
        <v>315</v>
      </c>
      <c r="C368" s="2" t="s">
        <v>367</v>
      </c>
      <c r="D368" s="7">
        <v>15434</v>
      </c>
      <c r="E368" s="7">
        <v>849871</v>
      </c>
      <c r="F368" s="7">
        <v>914339</v>
      </c>
      <c r="G368" s="7">
        <v>2039689</v>
      </c>
      <c r="H368" s="7">
        <v>17639</v>
      </c>
      <c r="I368" s="7">
        <v>1246047</v>
      </c>
      <c r="J368" s="7">
        <v>860378</v>
      </c>
      <c r="K368" s="7">
        <v>862466</v>
      </c>
      <c r="L368" s="7">
        <v>343657</v>
      </c>
      <c r="M368" s="7">
        <v>283478</v>
      </c>
      <c r="N368" s="7">
        <v>319428</v>
      </c>
      <c r="O368" s="7">
        <v>1227426</v>
      </c>
      <c r="P368" s="7">
        <v>1240131</v>
      </c>
      <c r="Q368" s="7">
        <v>489525</v>
      </c>
      <c r="R368" s="7">
        <v>816374</v>
      </c>
      <c r="S368" s="7">
        <v>1195227</v>
      </c>
      <c r="T368" s="32">
        <v>807108</v>
      </c>
      <c r="U368" s="7">
        <v>852838</v>
      </c>
      <c r="V368" s="7">
        <v>564515</v>
      </c>
      <c r="W368" s="7">
        <v>536253</v>
      </c>
      <c r="X368" s="7">
        <v>454294</v>
      </c>
      <c r="Y368" s="7">
        <v>534806</v>
      </c>
      <c r="Z368" s="7">
        <v>1288194</v>
      </c>
      <c r="AA368" s="7">
        <v>803514</v>
      </c>
      <c r="AB368" s="7">
        <v>1290858</v>
      </c>
      <c r="AC368" s="7">
        <v>333767</v>
      </c>
      <c r="AE368" s="8">
        <f t="shared" si="50"/>
        <v>2039689</v>
      </c>
      <c r="AF368" s="8">
        <f t="shared" si="51"/>
        <v>15434</v>
      </c>
      <c r="AG368" s="19">
        <f t="shared" si="58"/>
        <v>12347.2</v>
      </c>
      <c r="AH368" s="19">
        <f t="shared" si="59"/>
        <v>11575.5</v>
      </c>
      <c r="AM368">
        <f t="shared" si="52"/>
        <v>0</v>
      </c>
      <c r="AP368">
        <f t="shared" si="53"/>
        <v>0</v>
      </c>
      <c r="AQ368">
        <f t="shared" si="54"/>
        <v>0</v>
      </c>
      <c r="AR368" s="33" t="str">
        <f t="shared" si="55"/>
        <v xml:space="preserve"> </v>
      </c>
      <c r="AS368">
        <f t="shared" si="56"/>
        <v>0</v>
      </c>
      <c r="AT368" s="33" t="str">
        <f t="shared" si="57"/>
        <v xml:space="preserve"> </v>
      </c>
      <c r="AU368" s="33" t="str" cm="1">
        <f t="array" ref="AU368">_xlfn.IFS(AO368=0," ",AT368=20%,20%,AT368=25%,25%,AT368&lt;20%,"MV",AT368=21%,"MV",AT368=22%,"MV",AT368=23%,"MV",AT368=24%,MV)</f>
        <v xml:space="preserve"> </v>
      </c>
    </row>
    <row r="369" spans="1:47">
      <c r="A369" s="3">
        <v>340</v>
      </c>
      <c r="B369" s="1" t="s">
        <v>316</v>
      </c>
      <c r="C369" s="2" t="s">
        <v>367</v>
      </c>
      <c r="D369" s="7">
        <v>31750</v>
      </c>
      <c r="E369" s="7">
        <v>1390697</v>
      </c>
      <c r="F369" s="7">
        <v>1570530</v>
      </c>
      <c r="G369" s="7">
        <v>1495772</v>
      </c>
      <c r="H369" s="7">
        <v>36285</v>
      </c>
      <c r="I369" s="7">
        <v>1261957</v>
      </c>
      <c r="J369" s="7">
        <v>927132</v>
      </c>
      <c r="K369" s="7">
        <v>1964319</v>
      </c>
      <c r="L369" s="7">
        <v>1710867</v>
      </c>
      <c r="M369" s="7">
        <v>1135846</v>
      </c>
      <c r="N369" s="7">
        <v>640833</v>
      </c>
      <c r="O369" s="7">
        <v>1243099</v>
      </c>
      <c r="P369" s="7">
        <v>1631751</v>
      </c>
      <c r="Q369" s="7">
        <v>2369748</v>
      </c>
      <c r="R369" s="7">
        <v>1343831</v>
      </c>
      <c r="S369" s="7">
        <v>2574335</v>
      </c>
      <c r="T369" s="32">
        <v>817413</v>
      </c>
      <c r="U369" s="7">
        <v>1441627</v>
      </c>
      <c r="V369" s="7">
        <v>1338654</v>
      </c>
      <c r="W369" s="7">
        <v>835407</v>
      </c>
      <c r="X369" s="7">
        <v>1010573</v>
      </c>
      <c r="Y369" s="7">
        <v>1047202</v>
      </c>
      <c r="Z369" s="7">
        <v>1307490</v>
      </c>
      <c r="AA369" s="7">
        <v>1174367</v>
      </c>
      <c r="AB369" s="7">
        <v>1307341</v>
      </c>
      <c r="AC369" s="7">
        <v>501677</v>
      </c>
      <c r="AE369" s="8">
        <f t="shared" si="50"/>
        <v>2574335</v>
      </c>
      <c r="AF369" s="8">
        <f t="shared" si="51"/>
        <v>31750</v>
      </c>
      <c r="AG369" s="19">
        <f t="shared" si="58"/>
        <v>25400</v>
      </c>
      <c r="AH369" s="19">
        <f t="shared" si="59"/>
        <v>23812.5</v>
      </c>
      <c r="AM369">
        <f t="shared" si="52"/>
        <v>0</v>
      </c>
      <c r="AP369">
        <f t="shared" si="53"/>
        <v>0</v>
      </c>
      <c r="AQ369">
        <f t="shared" si="54"/>
        <v>0</v>
      </c>
      <c r="AR369" s="33" t="str">
        <f t="shared" si="55"/>
        <v xml:space="preserve"> </v>
      </c>
      <c r="AS369">
        <f t="shared" si="56"/>
        <v>0</v>
      </c>
      <c r="AT369" s="33" t="str">
        <f t="shared" si="57"/>
        <v xml:space="preserve"> </v>
      </c>
      <c r="AU369" s="33" t="str" cm="1">
        <f t="array" ref="AU369">_xlfn.IFS(AO369=0," ",AT369=20%,20%,AT369=25%,25%,AT369&lt;20%,"MV",AT369=21%,"MV",AT369=22%,"MV",AT369=23%,"MV",AT369=24%,MV)</f>
        <v xml:space="preserve"> </v>
      </c>
    </row>
    <row r="370" spans="1:47">
      <c r="A370" s="3">
        <v>341</v>
      </c>
      <c r="B370" s="1" t="s">
        <v>317</v>
      </c>
      <c r="C370" s="2" t="s">
        <v>367</v>
      </c>
      <c r="D370" s="7">
        <v>911</v>
      </c>
      <c r="E370" s="7">
        <v>30750</v>
      </c>
      <c r="F370" s="7">
        <v>43031</v>
      </c>
      <c r="G370" s="7">
        <v>46913</v>
      </c>
      <c r="H370" s="7">
        <v>1041</v>
      </c>
      <c r="I370" s="7">
        <v>87562</v>
      </c>
      <c r="J370" s="7">
        <v>62921</v>
      </c>
      <c r="K370" s="7">
        <v>154262</v>
      </c>
      <c r="L370" s="7">
        <v>71574</v>
      </c>
      <c r="M370" s="7">
        <v>22046</v>
      </c>
      <c r="N370" s="7">
        <v>149330</v>
      </c>
      <c r="O370" s="7">
        <v>86253</v>
      </c>
      <c r="P370" s="7">
        <v>29520</v>
      </c>
      <c r="Q370" s="7">
        <v>38940</v>
      </c>
      <c r="R370" s="7">
        <v>188928</v>
      </c>
      <c r="S370" s="7">
        <v>72449</v>
      </c>
      <c r="T370" s="32">
        <v>56716</v>
      </c>
      <c r="U370" s="7">
        <v>30781</v>
      </c>
      <c r="V370" s="7">
        <v>34018</v>
      </c>
      <c r="W370" s="7">
        <v>24477</v>
      </c>
      <c r="X370" s="7">
        <v>51919</v>
      </c>
      <c r="Y370" s="7">
        <v>40801</v>
      </c>
      <c r="Z370" s="7">
        <v>90710</v>
      </c>
      <c r="AA370" s="7">
        <v>44502</v>
      </c>
      <c r="AB370" s="7">
        <v>90710</v>
      </c>
      <c r="AC370" s="7">
        <v>8243</v>
      </c>
      <c r="AE370" s="8">
        <f t="shared" si="50"/>
        <v>188928</v>
      </c>
      <c r="AF370" s="8">
        <f t="shared" si="51"/>
        <v>911</v>
      </c>
      <c r="AG370" s="19">
        <f t="shared" si="58"/>
        <v>728.8</v>
      </c>
      <c r="AH370" s="19">
        <f t="shared" si="59"/>
        <v>683.25</v>
      </c>
      <c r="AM370">
        <f t="shared" si="52"/>
        <v>0</v>
      </c>
      <c r="AP370">
        <f t="shared" si="53"/>
        <v>0</v>
      </c>
      <c r="AQ370">
        <f t="shared" si="54"/>
        <v>0</v>
      </c>
      <c r="AR370" s="33" t="str">
        <f t="shared" si="55"/>
        <v xml:space="preserve"> </v>
      </c>
      <c r="AS370">
        <f t="shared" si="56"/>
        <v>0</v>
      </c>
      <c r="AT370" s="33" t="str">
        <f t="shared" si="57"/>
        <v xml:space="preserve"> </v>
      </c>
      <c r="AU370" s="33" t="str" cm="1">
        <f t="array" ref="AU370">_xlfn.IFS(AO370=0," ",AT370=20%,20%,AT370=25%,25%,AT370&lt;20%,"MV",AT370=21%,"MV",AT370=22%,"MV",AT370=23%,"MV",AT370=24%,MV)</f>
        <v xml:space="preserve"> </v>
      </c>
    </row>
    <row r="371" spans="1:47">
      <c r="A371" s="3">
        <v>342</v>
      </c>
      <c r="B371" s="1" t="s">
        <v>318</v>
      </c>
      <c r="C371" s="2" t="s">
        <v>367</v>
      </c>
      <c r="D371" s="7">
        <v>811</v>
      </c>
      <c r="E371" s="7">
        <v>44811</v>
      </c>
      <c r="F371" s="7">
        <v>60309</v>
      </c>
      <c r="G371" s="7">
        <v>24477</v>
      </c>
      <c r="H371" s="7">
        <v>927</v>
      </c>
      <c r="I371" s="7">
        <v>86210</v>
      </c>
      <c r="J371" s="7">
        <v>59337</v>
      </c>
      <c r="K371" s="7">
        <v>74831</v>
      </c>
      <c r="L371" s="7">
        <v>71574</v>
      </c>
      <c r="M371" s="7">
        <v>25158</v>
      </c>
      <c r="N371" s="7">
        <v>59089</v>
      </c>
      <c r="O371" s="7">
        <v>84921</v>
      </c>
      <c r="P371" s="7">
        <v>29520</v>
      </c>
      <c r="Q371" s="7">
        <v>38940</v>
      </c>
      <c r="R371" s="7">
        <v>71034</v>
      </c>
      <c r="S371" s="7">
        <v>68919</v>
      </c>
      <c r="T371" s="32">
        <v>55841</v>
      </c>
      <c r="U371" s="7">
        <v>35726</v>
      </c>
      <c r="V371" s="7">
        <v>29700</v>
      </c>
      <c r="W371" s="7">
        <v>55516</v>
      </c>
      <c r="X371" s="7">
        <v>37085</v>
      </c>
      <c r="Y371" s="7">
        <v>36583</v>
      </c>
      <c r="Z371" s="7">
        <v>89004</v>
      </c>
      <c r="AA371" s="7">
        <v>59337</v>
      </c>
      <c r="AB371" s="7">
        <v>89309</v>
      </c>
      <c r="AC371" s="7">
        <v>7398</v>
      </c>
      <c r="AE371" s="8">
        <f t="shared" si="50"/>
        <v>89309</v>
      </c>
      <c r="AF371" s="8">
        <f t="shared" si="51"/>
        <v>811</v>
      </c>
      <c r="AG371" s="19">
        <f t="shared" si="58"/>
        <v>648.79999999999995</v>
      </c>
      <c r="AH371" s="19">
        <f t="shared" si="59"/>
        <v>608.25</v>
      </c>
      <c r="AM371">
        <f t="shared" si="52"/>
        <v>0</v>
      </c>
      <c r="AP371">
        <f t="shared" si="53"/>
        <v>0</v>
      </c>
      <c r="AQ371">
        <f t="shared" si="54"/>
        <v>0</v>
      </c>
      <c r="AR371" s="33" t="str">
        <f t="shared" si="55"/>
        <v xml:space="preserve"> </v>
      </c>
      <c r="AS371">
        <f t="shared" si="56"/>
        <v>0</v>
      </c>
      <c r="AT371" s="33" t="str">
        <f t="shared" si="57"/>
        <v xml:space="preserve"> </v>
      </c>
      <c r="AU371" s="33" t="str" cm="1">
        <f t="array" ref="AU371">_xlfn.IFS(AO371=0," ",AT371=20%,20%,AT371=25%,25%,AT371&lt;20%,"MV",AT371=21%,"MV",AT371=22%,"MV",AT371=23%,"MV",AT371=24%,MV)</f>
        <v xml:space="preserve"> </v>
      </c>
    </row>
    <row r="372" spans="1:47">
      <c r="A372" s="3">
        <v>343</v>
      </c>
      <c r="B372" s="1" t="s">
        <v>319</v>
      </c>
      <c r="C372" s="2" t="s">
        <v>367</v>
      </c>
      <c r="D372" s="7">
        <v>527</v>
      </c>
      <c r="E372" s="7">
        <v>18389</v>
      </c>
      <c r="F372" s="7">
        <v>55705</v>
      </c>
      <c r="G372" s="7">
        <v>24477</v>
      </c>
      <c r="H372" s="7">
        <v>602</v>
      </c>
      <c r="I372" s="7">
        <v>32416</v>
      </c>
      <c r="J372" s="7">
        <v>25466</v>
      </c>
      <c r="K372" s="7">
        <v>70120</v>
      </c>
      <c r="L372" s="7">
        <v>71574</v>
      </c>
      <c r="M372" s="7">
        <v>15062</v>
      </c>
      <c r="N372" s="7">
        <v>15823</v>
      </c>
      <c r="O372" s="7">
        <v>31933</v>
      </c>
      <c r="P372" s="7">
        <v>50436</v>
      </c>
      <c r="Q372" s="7">
        <v>38940</v>
      </c>
      <c r="R372" s="7">
        <v>53883</v>
      </c>
      <c r="S372" s="7">
        <v>34938</v>
      </c>
      <c r="T372" s="32">
        <v>20998</v>
      </c>
      <c r="U372" s="7">
        <v>18419</v>
      </c>
      <c r="V372" s="7">
        <v>10113</v>
      </c>
      <c r="W372" s="7">
        <v>26590</v>
      </c>
      <c r="X372" s="7">
        <v>25959</v>
      </c>
      <c r="Y372" s="7">
        <v>23048</v>
      </c>
      <c r="Z372" s="7">
        <v>33587</v>
      </c>
      <c r="AA372" s="7">
        <v>29668</v>
      </c>
      <c r="AB372" s="7">
        <v>33582</v>
      </c>
      <c r="AC372" s="7">
        <v>5294</v>
      </c>
      <c r="AE372" s="8">
        <f t="shared" si="50"/>
        <v>71574</v>
      </c>
      <c r="AF372" s="8">
        <f t="shared" si="51"/>
        <v>527</v>
      </c>
      <c r="AG372" s="19">
        <f t="shared" si="58"/>
        <v>421.6</v>
      </c>
      <c r="AH372" s="19">
        <f t="shared" si="59"/>
        <v>395.25</v>
      </c>
      <c r="AM372">
        <f t="shared" si="52"/>
        <v>0</v>
      </c>
      <c r="AP372">
        <f t="shared" si="53"/>
        <v>0</v>
      </c>
      <c r="AQ372">
        <f t="shared" si="54"/>
        <v>0</v>
      </c>
      <c r="AR372" s="33" t="str">
        <f t="shared" si="55"/>
        <v xml:space="preserve"> </v>
      </c>
      <c r="AS372">
        <f t="shared" si="56"/>
        <v>0</v>
      </c>
      <c r="AT372" s="33" t="str">
        <f t="shared" si="57"/>
        <v xml:space="preserve"> </v>
      </c>
      <c r="AU372" s="33" t="str" cm="1">
        <f t="array" ref="AU372">_xlfn.IFS(AO372=0," ",AT372=20%,20%,AT372=25%,25%,AT372&lt;20%,"MV",AT372=21%,"MV",AT372=22%,"MV",AT372=23%,"MV",AT372=24%,MV)</f>
        <v xml:space="preserve"> </v>
      </c>
    </row>
    <row r="373" spans="1:47">
      <c r="A373" s="3">
        <v>344</v>
      </c>
      <c r="B373" s="1" t="s">
        <v>320</v>
      </c>
      <c r="C373" s="2" t="s">
        <v>367</v>
      </c>
      <c r="D373" s="7">
        <v>685</v>
      </c>
      <c r="E373" s="7">
        <v>49447</v>
      </c>
      <c r="F373" s="7">
        <v>14787</v>
      </c>
      <c r="G373" s="7">
        <v>61190</v>
      </c>
      <c r="H373" s="7">
        <v>782</v>
      </c>
      <c r="I373" s="7">
        <v>23155</v>
      </c>
      <c r="J373" s="7">
        <v>30286</v>
      </c>
      <c r="K373" s="7">
        <v>56124</v>
      </c>
      <c r="L373" s="7">
        <v>43266</v>
      </c>
      <c r="M373" s="7">
        <v>10855</v>
      </c>
      <c r="N373" s="7">
        <v>29668</v>
      </c>
      <c r="O373" s="7">
        <v>22809</v>
      </c>
      <c r="P373" s="7">
        <v>12460</v>
      </c>
      <c r="Q373" s="7">
        <v>29792</v>
      </c>
      <c r="R373" s="7">
        <v>12052</v>
      </c>
      <c r="S373" s="7">
        <v>18389</v>
      </c>
      <c r="T373" s="32">
        <v>14999</v>
      </c>
      <c r="U373" s="7">
        <v>43143</v>
      </c>
      <c r="V373" s="7">
        <v>23178</v>
      </c>
      <c r="W373" s="7">
        <v>9325</v>
      </c>
      <c r="X373" s="7">
        <v>18543</v>
      </c>
      <c r="Y373" s="7">
        <v>27624</v>
      </c>
      <c r="Z373" s="7">
        <v>23883</v>
      </c>
      <c r="AA373" s="7">
        <v>25959</v>
      </c>
      <c r="AB373" s="7">
        <v>23988</v>
      </c>
      <c r="AC373" s="7">
        <v>7788</v>
      </c>
      <c r="AE373" s="8">
        <f t="shared" si="50"/>
        <v>61190</v>
      </c>
      <c r="AF373" s="8">
        <f t="shared" si="51"/>
        <v>685</v>
      </c>
      <c r="AG373" s="19">
        <f t="shared" si="58"/>
        <v>548</v>
      </c>
      <c r="AH373" s="19">
        <f t="shared" si="59"/>
        <v>513.75</v>
      </c>
      <c r="AM373">
        <f t="shared" si="52"/>
        <v>0</v>
      </c>
      <c r="AP373">
        <f t="shared" si="53"/>
        <v>0</v>
      </c>
      <c r="AQ373">
        <f t="shared" si="54"/>
        <v>0</v>
      </c>
      <c r="AR373" s="33" t="str">
        <f t="shared" si="55"/>
        <v xml:space="preserve"> </v>
      </c>
      <c r="AS373">
        <f t="shared" si="56"/>
        <v>0</v>
      </c>
      <c r="AT373" s="33" t="str">
        <f t="shared" si="57"/>
        <v xml:space="preserve"> </v>
      </c>
      <c r="AU373" s="33" t="str" cm="1">
        <f t="array" ref="AU373">_xlfn.IFS(AO373=0," ",AT373=20%,20%,AT373=25%,25%,AT373&lt;20%,"MV",AT373=21%,"MV",AT373=22%,"MV",AT373=23%,"MV",AT373=24%,MV)</f>
        <v xml:space="preserve"> </v>
      </c>
    </row>
    <row r="374" spans="1:47">
      <c r="A374" s="3">
        <v>345</v>
      </c>
      <c r="B374" s="1" t="s">
        <v>321</v>
      </c>
      <c r="C374" s="2" t="s">
        <v>367</v>
      </c>
      <c r="D374" s="7">
        <v>865</v>
      </c>
      <c r="E374" s="7">
        <v>54083</v>
      </c>
      <c r="F374" s="7">
        <v>81256</v>
      </c>
      <c r="G374" s="7">
        <v>65950</v>
      </c>
      <c r="H374" s="7">
        <v>989</v>
      </c>
      <c r="I374" s="7">
        <v>86210</v>
      </c>
      <c r="J374" s="7">
        <v>59584</v>
      </c>
      <c r="K374" s="7">
        <v>70120</v>
      </c>
      <c r="L374" s="7">
        <v>71574</v>
      </c>
      <c r="M374" s="7">
        <v>24401</v>
      </c>
      <c r="N374" s="7">
        <v>44255</v>
      </c>
      <c r="O374" s="7">
        <v>84921</v>
      </c>
      <c r="P374" s="7">
        <v>88263</v>
      </c>
      <c r="Q374" s="7">
        <v>115335</v>
      </c>
      <c r="R374" s="7">
        <v>78596</v>
      </c>
      <c r="S374" s="7">
        <v>82747</v>
      </c>
      <c r="T374" s="32">
        <v>55841</v>
      </c>
      <c r="U374" s="7">
        <v>36962</v>
      </c>
      <c r="V374" s="7">
        <v>29719</v>
      </c>
      <c r="W374" s="7">
        <v>16604</v>
      </c>
      <c r="X374" s="7">
        <v>37085</v>
      </c>
      <c r="Y374" s="7">
        <v>36368</v>
      </c>
      <c r="Z374" s="7">
        <v>89190</v>
      </c>
      <c r="AA374" s="7">
        <v>46975</v>
      </c>
      <c r="AB374" s="7">
        <v>89309</v>
      </c>
      <c r="AC374" s="7">
        <v>59954</v>
      </c>
      <c r="AE374" s="8">
        <f t="shared" si="50"/>
        <v>115335</v>
      </c>
      <c r="AF374" s="8">
        <f t="shared" si="51"/>
        <v>865</v>
      </c>
      <c r="AG374" s="19">
        <f t="shared" si="58"/>
        <v>692</v>
      </c>
      <c r="AH374" s="19">
        <f t="shared" si="59"/>
        <v>648.75</v>
      </c>
      <c r="AM374">
        <f t="shared" si="52"/>
        <v>0</v>
      </c>
      <c r="AP374">
        <f t="shared" si="53"/>
        <v>0</v>
      </c>
      <c r="AQ374">
        <f t="shared" si="54"/>
        <v>0</v>
      </c>
      <c r="AR374" s="33" t="str">
        <f t="shared" si="55"/>
        <v xml:space="preserve"> </v>
      </c>
      <c r="AS374">
        <f t="shared" si="56"/>
        <v>0</v>
      </c>
      <c r="AT374" s="33" t="str">
        <f t="shared" si="57"/>
        <v xml:space="preserve"> </v>
      </c>
      <c r="AU374" s="33" t="str" cm="1">
        <f t="array" ref="AU374">_xlfn.IFS(AO374=0," ",AT374=20%,20%,AT374=25%,25%,AT374&lt;20%,"MV",AT374=21%,"MV",AT374=22%,"MV",AT374=23%,"MV",AT374=24%,MV)</f>
        <v xml:space="preserve"> </v>
      </c>
    </row>
    <row r="375" spans="1:47">
      <c r="A375" s="3">
        <v>346</v>
      </c>
      <c r="B375" s="1" t="s">
        <v>322</v>
      </c>
      <c r="C375" s="2" t="s">
        <v>367</v>
      </c>
      <c r="D375" s="7">
        <v>1329</v>
      </c>
      <c r="E375" s="7">
        <v>80351</v>
      </c>
      <c r="F375" s="7">
        <v>86141</v>
      </c>
      <c r="G375" s="7">
        <v>65950</v>
      </c>
      <c r="H375" s="7">
        <v>1518</v>
      </c>
      <c r="I375" s="7">
        <v>114804</v>
      </c>
      <c r="J375" s="7">
        <v>84060</v>
      </c>
      <c r="K375" s="7">
        <v>93539</v>
      </c>
      <c r="L375" s="7">
        <v>71574</v>
      </c>
      <c r="M375" s="7">
        <v>34246</v>
      </c>
      <c r="N375" s="7">
        <v>62551</v>
      </c>
      <c r="O375" s="7">
        <v>113087</v>
      </c>
      <c r="P375" s="7">
        <v>109920</v>
      </c>
      <c r="Q375" s="7">
        <v>149207</v>
      </c>
      <c r="R375" s="7">
        <v>93045</v>
      </c>
      <c r="S375" s="7">
        <v>90102</v>
      </c>
      <c r="T375" s="32">
        <v>74362</v>
      </c>
      <c r="U375" s="7">
        <v>36962</v>
      </c>
      <c r="V375" s="7">
        <v>50769</v>
      </c>
      <c r="W375" s="7">
        <v>30066</v>
      </c>
      <c r="X375" s="7">
        <v>74171</v>
      </c>
      <c r="Y375" s="7">
        <v>62279</v>
      </c>
      <c r="Z375" s="7">
        <v>119192</v>
      </c>
      <c r="AA375" s="7">
        <v>56864</v>
      </c>
      <c r="AB375" s="7">
        <v>118933</v>
      </c>
      <c r="AC375" s="7">
        <v>77879</v>
      </c>
      <c r="AE375" s="8">
        <f t="shared" si="50"/>
        <v>149207</v>
      </c>
      <c r="AF375" s="8">
        <f t="shared" si="51"/>
        <v>1329</v>
      </c>
      <c r="AG375" s="19">
        <f t="shared" si="58"/>
        <v>1063.2</v>
      </c>
      <c r="AH375" s="19">
        <f t="shared" si="59"/>
        <v>996.75</v>
      </c>
      <c r="AM375">
        <f t="shared" si="52"/>
        <v>0</v>
      </c>
      <c r="AP375">
        <f t="shared" si="53"/>
        <v>0</v>
      </c>
      <c r="AQ375">
        <f t="shared" si="54"/>
        <v>0</v>
      </c>
      <c r="AR375" s="33" t="str">
        <f t="shared" si="55"/>
        <v xml:space="preserve"> </v>
      </c>
      <c r="AS375">
        <f t="shared" si="56"/>
        <v>0</v>
      </c>
      <c r="AT375" s="33" t="str">
        <f t="shared" si="57"/>
        <v xml:space="preserve"> </v>
      </c>
      <c r="AU375" s="33" t="str" cm="1">
        <f t="array" ref="AU375">_xlfn.IFS(AO375=0," ",AT375=20%,20%,AT375=25%,25%,AT375&lt;20%,"MV",AT375=21%,"MV",AT375=22%,"MV",AT375=23%,"MV",AT375=24%,MV)</f>
        <v xml:space="preserve"> </v>
      </c>
    </row>
    <row r="376" spans="1:47">
      <c r="A376" s="3">
        <v>347</v>
      </c>
      <c r="B376" s="1" t="s">
        <v>323</v>
      </c>
      <c r="C376" s="2" t="s">
        <v>367</v>
      </c>
      <c r="D376" s="7">
        <v>938</v>
      </c>
      <c r="E376" s="7">
        <v>37085</v>
      </c>
      <c r="F376" s="7">
        <v>37556</v>
      </c>
      <c r="G376" s="7">
        <v>38754</v>
      </c>
      <c r="H376" s="7">
        <v>1071</v>
      </c>
      <c r="I376" s="7">
        <v>120611</v>
      </c>
      <c r="J376" s="7">
        <v>35231</v>
      </c>
      <c r="K376" s="7">
        <v>52590</v>
      </c>
      <c r="L376" s="7">
        <v>42030</v>
      </c>
      <c r="M376" s="7">
        <v>15019</v>
      </c>
      <c r="N376" s="7">
        <v>33871</v>
      </c>
      <c r="O376" s="7">
        <v>118810</v>
      </c>
      <c r="P376" s="7">
        <v>39904</v>
      </c>
      <c r="Q376" s="7">
        <v>50683</v>
      </c>
      <c r="R376" s="7">
        <v>40818</v>
      </c>
      <c r="S376" s="7">
        <v>64359</v>
      </c>
      <c r="T376" s="32">
        <v>78124</v>
      </c>
      <c r="U376" s="7">
        <v>37968</v>
      </c>
      <c r="V376" s="7">
        <v>43462</v>
      </c>
      <c r="W376" s="7">
        <v>18939</v>
      </c>
      <c r="X376" s="7">
        <v>48025</v>
      </c>
      <c r="Y376" s="7">
        <v>34812</v>
      </c>
      <c r="Z376" s="7">
        <v>124421</v>
      </c>
      <c r="AA376" s="7">
        <v>37085</v>
      </c>
      <c r="AB376" s="7">
        <v>124949</v>
      </c>
      <c r="AC376" s="7">
        <v>31275</v>
      </c>
      <c r="AE376" s="8">
        <f t="shared" si="50"/>
        <v>124949</v>
      </c>
      <c r="AF376" s="8">
        <f t="shared" si="51"/>
        <v>938</v>
      </c>
      <c r="AG376" s="19">
        <f t="shared" si="58"/>
        <v>750.4</v>
      </c>
      <c r="AH376" s="19">
        <f t="shared" si="59"/>
        <v>703.5</v>
      </c>
      <c r="AM376">
        <f t="shared" si="52"/>
        <v>0</v>
      </c>
      <c r="AP376">
        <f t="shared" si="53"/>
        <v>0</v>
      </c>
      <c r="AQ376">
        <f t="shared" si="54"/>
        <v>0</v>
      </c>
      <c r="AR376" s="33" t="str">
        <f t="shared" si="55"/>
        <v xml:space="preserve"> </v>
      </c>
      <c r="AS376">
        <f t="shared" si="56"/>
        <v>0</v>
      </c>
      <c r="AT376" s="33" t="str">
        <f t="shared" si="57"/>
        <v xml:space="preserve"> </v>
      </c>
      <c r="AU376" s="33" t="str" cm="1">
        <f t="array" ref="AU376">_xlfn.IFS(AO376=0," ",AT376=20%,20%,AT376=25%,25%,AT376&lt;20%,"MV",AT376=21%,"MV",AT376=22%,"MV",AT376=23%,"MV",AT376=24%,MV)</f>
        <v xml:space="preserve"> </v>
      </c>
    </row>
    <row r="377" spans="1:47">
      <c r="A377" s="3">
        <v>348</v>
      </c>
      <c r="B377" s="1" t="s">
        <v>324</v>
      </c>
      <c r="C377" s="2" t="s">
        <v>367</v>
      </c>
      <c r="D377" s="7">
        <v>938</v>
      </c>
      <c r="E377" s="7">
        <v>37085</v>
      </c>
      <c r="F377" s="7">
        <v>37556</v>
      </c>
      <c r="G377" s="7">
        <v>38754</v>
      </c>
      <c r="H377" s="7">
        <v>1071</v>
      </c>
      <c r="I377" s="7">
        <v>120611</v>
      </c>
      <c r="J377" s="7">
        <v>35231</v>
      </c>
      <c r="K377" s="7">
        <v>56124</v>
      </c>
      <c r="L377" s="7">
        <v>65765</v>
      </c>
      <c r="M377" s="7">
        <v>15019</v>
      </c>
      <c r="N377" s="7">
        <v>33871</v>
      </c>
      <c r="O377" s="7">
        <v>118810</v>
      </c>
      <c r="P377" s="7">
        <v>39904</v>
      </c>
      <c r="Q377" s="7">
        <v>50683</v>
      </c>
      <c r="R377" s="7">
        <v>40818</v>
      </c>
      <c r="S377" s="7">
        <v>73552</v>
      </c>
      <c r="T377" s="32">
        <v>78124</v>
      </c>
      <c r="U377" s="7">
        <v>43143</v>
      </c>
      <c r="V377" s="7">
        <v>135925</v>
      </c>
      <c r="W377" s="7">
        <v>20436</v>
      </c>
      <c r="X377" s="7">
        <v>48025</v>
      </c>
      <c r="Y377" s="7">
        <v>34812</v>
      </c>
      <c r="Z377" s="7">
        <v>125188</v>
      </c>
      <c r="AA377" s="7">
        <v>37085</v>
      </c>
      <c r="AB377" s="7">
        <v>124949</v>
      </c>
      <c r="AC377" s="7">
        <v>30904</v>
      </c>
      <c r="AE377" s="8">
        <f t="shared" si="50"/>
        <v>135925</v>
      </c>
      <c r="AF377" s="8">
        <f t="shared" si="51"/>
        <v>938</v>
      </c>
      <c r="AG377" s="19">
        <f t="shared" si="58"/>
        <v>750.4</v>
      </c>
      <c r="AH377" s="19">
        <f t="shared" si="59"/>
        <v>703.5</v>
      </c>
      <c r="AM377">
        <f t="shared" si="52"/>
        <v>0</v>
      </c>
      <c r="AP377">
        <f t="shared" si="53"/>
        <v>0</v>
      </c>
      <c r="AQ377">
        <f t="shared" si="54"/>
        <v>0</v>
      </c>
      <c r="AR377" s="33" t="str">
        <f t="shared" si="55"/>
        <v xml:space="preserve"> </v>
      </c>
      <c r="AS377">
        <f t="shared" si="56"/>
        <v>0</v>
      </c>
      <c r="AT377" s="33" t="str">
        <f t="shared" si="57"/>
        <v xml:space="preserve"> </v>
      </c>
      <c r="AU377" s="33" t="str" cm="1">
        <f t="array" ref="AU377">_xlfn.IFS(AO377=0," ",AT377=20%,20%,AT377=25%,25%,AT377&lt;20%,"MV",AT377=21%,"MV",AT377=22%,"MV",AT377=23%,"MV",AT377=24%,MV)</f>
        <v xml:space="preserve"> </v>
      </c>
    </row>
    <row r="378" spans="1:47">
      <c r="A378" s="3">
        <v>349</v>
      </c>
      <c r="B378" s="1" t="s">
        <v>325</v>
      </c>
      <c r="C378" s="2" t="s">
        <v>367</v>
      </c>
      <c r="D378" s="7">
        <v>938</v>
      </c>
      <c r="E378" s="7">
        <v>37085</v>
      </c>
      <c r="F378" s="7">
        <v>37556</v>
      </c>
      <c r="G378" s="7">
        <v>28556</v>
      </c>
      <c r="H378" s="7">
        <v>1071</v>
      </c>
      <c r="I378" s="7">
        <v>58981</v>
      </c>
      <c r="J378" s="7">
        <v>35231</v>
      </c>
      <c r="K378" s="7">
        <v>52590</v>
      </c>
      <c r="L378" s="7">
        <v>65765</v>
      </c>
      <c r="M378" s="7">
        <v>15019</v>
      </c>
      <c r="N378" s="7">
        <v>33871</v>
      </c>
      <c r="O378" s="7">
        <v>58099</v>
      </c>
      <c r="P378" s="7">
        <v>39904</v>
      </c>
      <c r="Q378" s="7">
        <v>50683</v>
      </c>
      <c r="R378" s="7">
        <v>40818</v>
      </c>
      <c r="S378" s="7">
        <v>73552</v>
      </c>
      <c r="T378" s="32">
        <v>38203</v>
      </c>
      <c r="U378" s="7">
        <v>45342</v>
      </c>
      <c r="V378" s="7">
        <v>48383</v>
      </c>
      <c r="W378" s="7">
        <v>20314</v>
      </c>
      <c r="X378" s="7">
        <v>48025</v>
      </c>
      <c r="Y378" s="7">
        <v>34812</v>
      </c>
      <c r="Z378" s="7">
        <v>61080</v>
      </c>
      <c r="AA378" s="7">
        <v>37085</v>
      </c>
      <c r="AB378" s="7">
        <v>61102</v>
      </c>
      <c r="AC378" s="7">
        <v>32140</v>
      </c>
      <c r="AE378" s="8">
        <f t="shared" si="50"/>
        <v>73552</v>
      </c>
      <c r="AF378" s="8">
        <f t="shared" si="51"/>
        <v>938</v>
      </c>
      <c r="AG378" s="19">
        <f t="shared" si="58"/>
        <v>750.4</v>
      </c>
      <c r="AH378" s="19">
        <f t="shared" si="59"/>
        <v>703.5</v>
      </c>
      <c r="AK378">
        <v>2</v>
      </c>
      <c r="AL378" s="24">
        <v>2</v>
      </c>
      <c r="AM378">
        <f t="shared" si="52"/>
        <v>0</v>
      </c>
      <c r="AO378" s="28">
        <v>750.4</v>
      </c>
      <c r="AP378">
        <f t="shared" si="53"/>
        <v>38203</v>
      </c>
      <c r="AQ378">
        <f t="shared" si="54"/>
        <v>37452.6</v>
      </c>
      <c r="AR378" s="33">
        <f t="shared" si="55"/>
        <v>0.98035756354213011</v>
      </c>
      <c r="AS378">
        <f t="shared" si="56"/>
        <v>1500.8</v>
      </c>
      <c r="AT378" s="33">
        <f t="shared" si="57"/>
        <v>0.2</v>
      </c>
      <c r="AU378" s="33" cm="1">
        <f t="array" ref="AU378">_xlfn.IFS(AO378=0," ",AT378=20%,20%,AT378=25%,25%,AT378&lt;20%,"MV",AT378=21%,"MV",AT378=22%,"MV",AT378=23%,"MV",AT378=24%,MV)</f>
        <v>0.2</v>
      </c>
    </row>
    <row r="379" spans="1:47">
      <c r="A379" s="3">
        <v>350</v>
      </c>
      <c r="B379" s="1" t="s">
        <v>326</v>
      </c>
      <c r="C379" s="2" t="s">
        <v>367</v>
      </c>
      <c r="D379" s="7">
        <v>1375</v>
      </c>
      <c r="E379" s="7">
        <v>38630</v>
      </c>
      <c r="F379" s="7">
        <v>72459</v>
      </c>
      <c r="G379" s="7">
        <v>54392</v>
      </c>
      <c r="H379" s="7">
        <v>1570</v>
      </c>
      <c r="I379" s="7">
        <v>81453</v>
      </c>
      <c r="J379" s="7">
        <v>59954</v>
      </c>
      <c r="K379" s="7">
        <v>352362</v>
      </c>
      <c r="L379" s="7">
        <v>54392</v>
      </c>
      <c r="M379" s="7">
        <v>23130</v>
      </c>
      <c r="N379" s="7">
        <v>49817</v>
      </c>
      <c r="O379" s="7">
        <v>80237</v>
      </c>
      <c r="P379" s="7">
        <v>192843</v>
      </c>
      <c r="Q379" s="7">
        <v>103467</v>
      </c>
      <c r="R379" s="7">
        <v>152297</v>
      </c>
      <c r="S379" s="7">
        <v>82747</v>
      </c>
      <c r="T379" s="32">
        <v>52760</v>
      </c>
      <c r="U379" s="7">
        <v>61685</v>
      </c>
      <c r="V379" s="7">
        <v>57694</v>
      </c>
      <c r="W379" s="7">
        <v>64529</v>
      </c>
      <c r="X379" s="7">
        <v>70462</v>
      </c>
      <c r="Y379" s="7">
        <v>54291</v>
      </c>
      <c r="Z379" s="7">
        <v>84171</v>
      </c>
      <c r="AA379" s="7">
        <v>92713</v>
      </c>
      <c r="AB379" s="7">
        <v>84382</v>
      </c>
      <c r="AC379" s="7">
        <v>22728</v>
      </c>
      <c r="AE379" s="8">
        <f t="shared" si="50"/>
        <v>352362</v>
      </c>
      <c r="AF379" s="8">
        <f t="shared" si="51"/>
        <v>1375</v>
      </c>
      <c r="AG379" s="19">
        <f t="shared" si="58"/>
        <v>1100</v>
      </c>
      <c r="AH379" s="19">
        <f t="shared" si="59"/>
        <v>1031.25</v>
      </c>
      <c r="AM379">
        <f t="shared" si="52"/>
        <v>0</v>
      </c>
      <c r="AP379">
        <f t="shared" si="53"/>
        <v>0</v>
      </c>
      <c r="AQ379">
        <f t="shared" si="54"/>
        <v>0</v>
      </c>
      <c r="AR379" s="33" t="str">
        <f t="shared" si="55"/>
        <v xml:space="preserve"> </v>
      </c>
      <c r="AS379">
        <f t="shared" si="56"/>
        <v>0</v>
      </c>
      <c r="AT379" s="33" t="str">
        <f t="shared" si="57"/>
        <v xml:space="preserve"> </v>
      </c>
      <c r="AU379" s="33" t="str" cm="1">
        <f t="array" ref="AU379">_xlfn.IFS(AO379=0," ",AT379=20%,20%,AT379=25%,25%,AT379&lt;20%,"MV",AT379=21%,"MV",AT379=22%,"MV",AT379=23%,"MV",AT379=24%,MV)</f>
        <v xml:space="preserve"> </v>
      </c>
    </row>
    <row r="380" spans="1:47">
      <c r="A380" s="3">
        <v>351</v>
      </c>
      <c r="B380" s="1" t="s">
        <v>327</v>
      </c>
      <c r="C380" s="2" t="s">
        <v>367</v>
      </c>
      <c r="D380" s="7">
        <v>4123</v>
      </c>
      <c r="E380" s="7">
        <v>154522</v>
      </c>
      <c r="F380" s="7">
        <v>153437</v>
      </c>
      <c r="G380" s="7">
        <v>54392</v>
      </c>
      <c r="H380" s="7">
        <v>4712</v>
      </c>
      <c r="I380" s="7">
        <v>210962</v>
      </c>
      <c r="J380" s="7">
        <v>163175</v>
      </c>
      <c r="K380" s="7">
        <v>747323</v>
      </c>
      <c r="L380" s="7">
        <v>162804</v>
      </c>
      <c r="M380" s="7">
        <v>73962</v>
      </c>
      <c r="N380" s="7">
        <v>105445</v>
      </c>
      <c r="O380" s="7">
        <v>207810</v>
      </c>
      <c r="P380" s="7">
        <v>259597</v>
      </c>
      <c r="Q380" s="7">
        <v>238829</v>
      </c>
      <c r="R380" s="7">
        <v>244207</v>
      </c>
      <c r="S380" s="7">
        <v>229852</v>
      </c>
      <c r="T380" s="32">
        <v>136648</v>
      </c>
      <c r="U380" s="7">
        <v>148218</v>
      </c>
      <c r="V380" s="7">
        <v>140971</v>
      </c>
      <c r="W380" s="7">
        <v>122270</v>
      </c>
      <c r="X380" s="7">
        <v>213240</v>
      </c>
      <c r="Y380" s="7">
        <v>135043</v>
      </c>
      <c r="Z380" s="7">
        <v>219198</v>
      </c>
      <c r="AA380" s="7">
        <v>296682</v>
      </c>
      <c r="AB380" s="7">
        <v>218550</v>
      </c>
      <c r="AC380" s="7">
        <v>26181</v>
      </c>
      <c r="AE380" s="8">
        <f t="shared" si="50"/>
        <v>747323</v>
      </c>
      <c r="AF380" s="8">
        <f t="shared" si="51"/>
        <v>4123</v>
      </c>
      <c r="AG380" s="19">
        <f t="shared" si="58"/>
        <v>3298.4</v>
      </c>
      <c r="AH380" s="19">
        <f t="shared" si="59"/>
        <v>3092.25</v>
      </c>
      <c r="AM380">
        <f t="shared" si="52"/>
        <v>0</v>
      </c>
      <c r="AP380">
        <f t="shared" si="53"/>
        <v>0</v>
      </c>
      <c r="AQ380">
        <f t="shared" si="54"/>
        <v>0</v>
      </c>
      <c r="AR380" s="33" t="str">
        <f t="shared" si="55"/>
        <v xml:space="preserve"> </v>
      </c>
      <c r="AS380">
        <f t="shared" si="56"/>
        <v>0</v>
      </c>
      <c r="AT380" s="33" t="str">
        <f t="shared" si="57"/>
        <v xml:space="preserve"> </v>
      </c>
      <c r="AU380" s="33" t="str" cm="1">
        <f t="array" ref="AU380">_xlfn.IFS(AO380=0," ",AT380=20%,20%,AT380=25%,25%,AT380&lt;20%,"MV",AT380=21%,"MV",AT380=22%,"MV",AT380=23%,"MV",AT380=24%,MV)</f>
        <v xml:space="preserve"> </v>
      </c>
    </row>
    <row r="381" spans="1:47">
      <c r="A381" s="3">
        <v>352</v>
      </c>
      <c r="B381" s="1" t="s">
        <v>328</v>
      </c>
      <c r="C381" s="2" t="s">
        <v>367</v>
      </c>
      <c r="D381" s="7">
        <v>14379</v>
      </c>
      <c r="E381" s="7">
        <v>123618</v>
      </c>
      <c r="F381" s="7">
        <v>154346</v>
      </c>
      <c r="G381" s="7">
        <v>50313</v>
      </c>
      <c r="H381" s="7">
        <v>16434</v>
      </c>
      <c r="I381" s="7">
        <v>149327</v>
      </c>
      <c r="J381" s="7">
        <v>133507</v>
      </c>
      <c r="K381" s="7">
        <v>336741</v>
      </c>
      <c r="L381" s="7">
        <v>182138</v>
      </c>
      <c r="M381" s="7">
        <v>49564</v>
      </c>
      <c r="N381" s="7">
        <v>148712</v>
      </c>
      <c r="O381" s="7">
        <v>147094</v>
      </c>
      <c r="P381" s="7">
        <v>74171</v>
      </c>
      <c r="Q381" s="7">
        <v>199024</v>
      </c>
      <c r="R381" s="7">
        <v>337395</v>
      </c>
      <c r="S381" s="7">
        <v>147105</v>
      </c>
      <c r="T381" s="32">
        <v>96724</v>
      </c>
      <c r="U381" s="7">
        <v>605602</v>
      </c>
      <c r="V381" s="7">
        <v>328149</v>
      </c>
      <c r="W381" s="7">
        <v>111144</v>
      </c>
      <c r="X381" s="7">
        <v>89004</v>
      </c>
      <c r="Y381" s="7">
        <v>389878</v>
      </c>
      <c r="Z381" s="7">
        <v>154645</v>
      </c>
      <c r="AA381" s="7">
        <v>430189</v>
      </c>
      <c r="AB381" s="7">
        <v>154696</v>
      </c>
      <c r="AC381" s="7">
        <v>28555</v>
      </c>
      <c r="AE381" s="8">
        <f t="shared" si="50"/>
        <v>605602</v>
      </c>
      <c r="AF381" s="8">
        <f t="shared" si="51"/>
        <v>14379</v>
      </c>
      <c r="AG381" s="19">
        <f t="shared" si="58"/>
        <v>11503.2</v>
      </c>
      <c r="AH381" s="19">
        <f t="shared" si="59"/>
        <v>10784.25</v>
      </c>
      <c r="AM381">
        <f t="shared" si="52"/>
        <v>0</v>
      </c>
      <c r="AP381">
        <f t="shared" si="53"/>
        <v>0</v>
      </c>
      <c r="AQ381">
        <f t="shared" si="54"/>
        <v>0</v>
      </c>
      <c r="AR381" s="33" t="str">
        <f t="shared" si="55"/>
        <v xml:space="preserve"> </v>
      </c>
      <c r="AS381">
        <f t="shared" si="56"/>
        <v>0</v>
      </c>
      <c r="AT381" s="33" t="str">
        <f t="shared" si="57"/>
        <v xml:space="preserve"> </v>
      </c>
      <c r="AU381" s="33" t="str" cm="1">
        <f t="array" ref="AU381">_xlfn.IFS(AO381=0," ",AT381=20%,20%,AT381=25%,25%,AT381&lt;20%,"MV",AT381=21%,"MV",AT381=22%,"MV",AT381=23%,"MV",AT381=24%,MV)</f>
        <v xml:space="preserve"> </v>
      </c>
    </row>
    <row r="382" spans="1:47">
      <c r="A382" s="3">
        <v>353</v>
      </c>
      <c r="B382" s="1" t="s">
        <v>329</v>
      </c>
      <c r="C382" s="2" t="s">
        <v>367</v>
      </c>
      <c r="D382" s="7">
        <v>1352</v>
      </c>
      <c r="E382" s="7">
        <v>46357</v>
      </c>
      <c r="F382" s="7">
        <v>69668</v>
      </c>
      <c r="G382" s="7">
        <v>50313</v>
      </c>
      <c r="H382" s="7">
        <v>1544</v>
      </c>
      <c r="I382" s="7">
        <v>92580</v>
      </c>
      <c r="J382" s="7">
        <v>76642</v>
      </c>
      <c r="K382" s="7">
        <v>569718</v>
      </c>
      <c r="L382" s="7">
        <v>88015</v>
      </c>
      <c r="M382" s="7">
        <v>32732</v>
      </c>
      <c r="N382" s="7">
        <v>73305</v>
      </c>
      <c r="O382" s="7">
        <v>91196</v>
      </c>
      <c r="P382" s="7">
        <v>163175</v>
      </c>
      <c r="Q382" s="7">
        <v>99388</v>
      </c>
      <c r="R382" s="7">
        <v>140825</v>
      </c>
      <c r="S382" s="7">
        <v>101135</v>
      </c>
      <c r="T382" s="32">
        <v>59967</v>
      </c>
      <c r="U382" s="7">
        <v>294086</v>
      </c>
      <c r="V382" s="7">
        <v>64359</v>
      </c>
      <c r="W382" s="7">
        <v>77768</v>
      </c>
      <c r="X382" s="7">
        <v>101984</v>
      </c>
      <c r="Y382" s="7">
        <v>52697</v>
      </c>
      <c r="Z382" s="7">
        <v>95804</v>
      </c>
      <c r="AA382" s="7">
        <v>115582</v>
      </c>
      <c r="AB382" s="7">
        <v>95910</v>
      </c>
      <c r="AC382" s="7">
        <v>21975</v>
      </c>
      <c r="AE382" s="8">
        <f t="shared" si="50"/>
        <v>569718</v>
      </c>
      <c r="AF382" s="8">
        <f t="shared" si="51"/>
        <v>1352</v>
      </c>
      <c r="AG382" s="19">
        <f t="shared" si="58"/>
        <v>1081.5999999999999</v>
      </c>
      <c r="AH382" s="19">
        <f t="shared" si="59"/>
        <v>1014</v>
      </c>
      <c r="AM382">
        <f t="shared" si="52"/>
        <v>0</v>
      </c>
      <c r="AP382">
        <f t="shared" si="53"/>
        <v>0</v>
      </c>
      <c r="AQ382">
        <f t="shared" si="54"/>
        <v>0</v>
      </c>
      <c r="AR382" s="33" t="str">
        <f t="shared" si="55"/>
        <v xml:space="preserve"> </v>
      </c>
      <c r="AS382">
        <f t="shared" si="56"/>
        <v>0</v>
      </c>
      <c r="AT382" s="33" t="str">
        <f t="shared" si="57"/>
        <v xml:space="preserve"> </v>
      </c>
      <c r="AU382" s="33" t="str" cm="1">
        <f t="array" ref="AU382">_xlfn.IFS(AO382=0," ",AT382=20%,20%,AT382=25%,25%,AT382&lt;20%,"MV",AT382=21%,"MV",AT382=22%,"MV",AT382=23%,"MV",AT382=24%,MV)</f>
        <v xml:space="preserve"> </v>
      </c>
    </row>
    <row r="383" spans="1:47">
      <c r="A383" s="3">
        <v>354</v>
      </c>
      <c r="B383" s="1" t="s">
        <v>330</v>
      </c>
      <c r="C383" s="2" t="s">
        <v>367</v>
      </c>
      <c r="D383" s="7">
        <v>3619</v>
      </c>
      <c r="E383" s="7">
        <v>62861</v>
      </c>
      <c r="F383" s="7">
        <v>160419</v>
      </c>
      <c r="G383" s="7">
        <v>40658</v>
      </c>
      <c r="H383" s="7">
        <v>4136</v>
      </c>
      <c r="I383" s="7">
        <v>224192</v>
      </c>
      <c r="J383" s="7">
        <v>180481</v>
      </c>
      <c r="K383" s="7">
        <v>476393</v>
      </c>
      <c r="L383" s="7">
        <v>136968</v>
      </c>
      <c r="M383" s="7">
        <v>73625</v>
      </c>
      <c r="N383" s="7">
        <v>123988</v>
      </c>
      <c r="O383" s="7">
        <v>220843</v>
      </c>
      <c r="P383" s="7">
        <v>235862</v>
      </c>
      <c r="Q383" s="7">
        <v>314483</v>
      </c>
      <c r="R383" s="7">
        <v>191756</v>
      </c>
      <c r="S383" s="7">
        <v>183881</v>
      </c>
      <c r="T383" s="32">
        <v>145218</v>
      </c>
      <c r="U383" s="7">
        <v>247235</v>
      </c>
      <c r="V383" s="7">
        <v>189309</v>
      </c>
      <c r="W383" s="7">
        <v>127944</v>
      </c>
      <c r="X383" s="7">
        <v>213240</v>
      </c>
      <c r="Y383" s="7">
        <v>129738</v>
      </c>
      <c r="Z383" s="7">
        <v>232439</v>
      </c>
      <c r="AA383" s="7">
        <v>197788</v>
      </c>
      <c r="AB383" s="7">
        <v>232255</v>
      </c>
      <c r="AC383" s="7">
        <v>26859</v>
      </c>
      <c r="AE383" s="8">
        <f t="shared" si="50"/>
        <v>476393</v>
      </c>
      <c r="AF383" s="8">
        <f t="shared" si="51"/>
        <v>3619</v>
      </c>
      <c r="AG383" s="19">
        <f t="shared" si="58"/>
        <v>2895.2</v>
      </c>
      <c r="AH383" s="19">
        <f t="shared" si="59"/>
        <v>2714.25</v>
      </c>
      <c r="AM383">
        <f t="shared" si="52"/>
        <v>0</v>
      </c>
      <c r="AP383">
        <f t="shared" si="53"/>
        <v>0</v>
      </c>
      <c r="AQ383">
        <f t="shared" si="54"/>
        <v>0</v>
      </c>
      <c r="AR383" s="33" t="str">
        <f t="shared" si="55"/>
        <v xml:space="preserve"> </v>
      </c>
      <c r="AS383">
        <f t="shared" si="56"/>
        <v>0</v>
      </c>
      <c r="AT383" s="33" t="str">
        <f t="shared" si="57"/>
        <v xml:space="preserve"> </v>
      </c>
      <c r="AU383" s="33" t="str" cm="1">
        <f t="array" ref="AU383">_xlfn.IFS(AO383=0," ",AT383=20%,20%,AT383=25%,25%,AT383&lt;20%,"MV",AT383=21%,"MV",AT383=22%,"MV",AT383=23%,"MV",AT383=24%,MV)</f>
        <v xml:space="preserve"> </v>
      </c>
    </row>
    <row r="384" spans="1:47">
      <c r="A384" s="3">
        <v>355</v>
      </c>
      <c r="B384" s="1" t="s">
        <v>331</v>
      </c>
      <c r="C384" s="2" t="s">
        <v>367</v>
      </c>
      <c r="D384" s="7">
        <v>962</v>
      </c>
      <c r="E384" s="7">
        <v>54083</v>
      </c>
      <c r="F384" s="7">
        <v>66290</v>
      </c>
      <c r="G384" s="7">
        <v>50313</v>
      </c>
      <c r="H384" s="7">
        <v>1099</v>
      </c>
      <c r="I384" s="7">
        <v>70061</v>
      </c>
      <c r="J384" s="7">
        <v>53156</v>
      </c>
      <c r="K384" s="7">
        <v>350473</v>
      </c>
      <c r="L384" s="7">
        <v>60201</v>
      </c>
      <c r="M384" s="7">
        <v>31890</v>
      </c>
      <c r="N384" s="7">
        <v>44749</v>
      </c>
      <c r="O384" s="7">
        <v>69014</v>
      </c>
      <c r="P384" s="7">
        <v>74022</v>
      </c>
      <c r="Q384" s="7">
        <v>69597</v>
      </c>
      <c r="R384" s="7">
        <v>149764</v>
      </c>
      <c r="S384" s="7">
        <v>63991</v>
      </c>
      <c r="T384" s="32">
        <v>45380</v>
      </c>
      <c r="U384" s="7">
        <v>74047</v>
      </c>
      <c r="V384" s="7">
        <v>94249</v>
      </c>
      <c r="W384" s="7">
        <v>28926</v>
      </c>
      <c r="X384" s="7">
        <v>51919</v>
      </c>
      <c r="Y384" s="7">
        <v>54394</v>
      </c>
      <c r="Z384" s="7">
        <v>72390</v>
      </c>
      <c r="AA384" s="7">
        <v>53156</v>
      </c>
      <c r="AB384" s="7">
        <v>72578</v>
      </c>
      <c r="AC384" s="7">
        <v>17440</v>
      </c>
      <c r="AE384" s="8">
        <f t="shared" si="50"/>
        <v>350473</v>
      </c>
      <c r="AF384" s="8">
        <f t="shared" si="51"/>
        <v>962</v>
      </c>
      <c r="AG384" s="19">
        <f t="shared" si="58"/>
        <v>769.6</v>
      </c>
      <c r="AH384" s="19">
        <f t="shared" si="59"/>
        <v>721.5</v>
      </c>
      <c r="AM384">
        <f t="shared" si="52"/>
        <v>0</v>
      </c>
      <c r="AP384">
        <f t="shared" si="53"/>
        <v>0</v>
      </c>
      <c r="AQ384">
        <f t="shared" si="54"/>
        <v>0</v>
      </c>
      <c r="AR384" s="33" t="str">
        <f t="shared" si="55"/>
        <v xml:space="preserve"> </v>
      </c>
      <c r="AS384">
        <f t="shared" si="56"/>
        <v>0</v>
      </c>
      <c r="AT384" s="33" t="str">
        <f t="shared" si="57"/>
        <v xml:space="preserve"> </v>
      </c>
      <c r="AU384" s="33" t="str" cm="1">
        <f t="array" ref="AU384">_xlfn.IFS(AO384=0," ",AT384=20%,20%,AT384=25%,25%,AT384&lt;20%,"MV",AT384=21%,"MV",AT384=22%,"MV",AT384=23%,"MV",AT384=24%,MV)</f>
        <v xml:space="preserve"> </v>
      </c>
    </row>
    <row r="385" spans="1:47">
      <c r="A385" s="3">
        <v>356</v>
      </c>
      <c r="B385" s="1" t="s">
        <v>332</v>
      </c>
      <c r="C385" s="2" t="s">
        <v>367</v>
      </c>
      <c r="D385" s="7">
        <v>3642</v>
      </c>
      <c r="E385" s="7">
        <v>115891</v>
      </c>
      <c r="F385" s="7">
        <v>398741</v>
      </c>
      <c r="G385" s="7">
        <v>50313</v>
      </c>
      <c r="H385" s="7">
        <v>4162</v>
      </c>
      <c r="I385" s="7">
        <v>153882</v>
      </c>
      <c r="J385" s="7">
        <v>111009</v>
      </c>
      <c r="K385" s="7">
        <v>608003</v>
      </c>
      <c r="L385" s="7">
        <v>255888</v>
      </c>
      <c r="M385" s="7">
        <v>31890</v>
      </c>
      <c r="N385" s="7">
        <v>117684</v>
      </c>
      <c r="O385" s="7">
        <v>151582</v>
      </c>
      <c r="P385" s="7">
        <v>354535</v>
      </c>
      <c r="Q385" s="7">
        <v>69597</v>
      </c>
      <c r="R385" s="7">
        <v>332655</v>
      </c>
      <c r="S385" s="7">
        <v>156300</v>
      </c>
      <c r="T385" s="32">
        <v>99674</v>
      </c>
      <c r="U385" s="7">
        <v>302863</v>
      </c>
      <c r="V385" s="7">
        <v>207565</v>
      </c>
      <c r="W385" s="7">
        <v>28926</v>
      </c>
      <c r="X385" s="7">
        <v>120527</v>
      </c>
      <c r="Y385" s="7">
        <v>155458</v>
      </c>
      <c r="Z385" s="7">
        <v>159528</v>
      </c>
      <c r="AA385" s="7">
        <v>109401</v>
      </c>
      <c r="AB385" s="7">
        <v>159415</v>
      </c>
      <c r="AC385" s="7">
        <v>31863</v>
      </c>
      <c r="AE385" s="8">
        <f t="shared" si="50"/>
        <v>608003</v>
      </c>
      <c r="AF385" s="8">
        <f t="shared" si="51"/>
        <v>3642</v>
      </c>
      <c r="AG385" s="19">
        <f t="shared" si="58"/>
        <v>2913.6</v>
      </c>
      <c r="AH385" s="19">
        <f t="shared" si="59"/>
        <v>2731.5</v>
      </c>
      <c r="AM385">
        <f t="shared" si="52"/>
        <v>0</v>
      </c>
      <c r="AP385">
        <f t="shared" si="53"/>
        <v>0</v>
      </c>
      <c r="AQ385">
        <f t="shared" si="54"/>
        <v>0</v>
      </c>
      <c r="AR385" s="33" t="str">
        <f t="shared" si="55"/>
        <v xml:space="preserve"> </v>
      </c>
      <c r="AS385">
        <f t="shared" si="56"/>
        <v>0</v>
      </c>
      <c r="AT385" s="33" t="str">
        <f t="shared" si="57"/>
        <v xml:space="preserve"> </v>
      </c>
      <c r="AU385" s="33" t="str" cm="1">
        <f t="array" ref="AU385">_xlfn.IFS(AO385=0," ",AT385=20%,20%,AT385=25%,25%,AT385&lt;20%,"MV",AT385=21%,"MV",AT385=22%,"MV",AT385=23%,"MV",AT385=24%,MV)</f>
        <v xml:space="preserve"> </v>
      </c>
    </row>
    <row r="386" spans="1:47">
      <c r="A386" s="3">
        <v>357</v>
      </c>
      <c r="B386" s="1" t="s">
        <v>333</v>
      </c>
      <c r="C386" s="2" t="s">
        <v>367</v>
      </c>
      <c r="D386" s="7">
        <v>2474</v>
      </c>
      <c r="E386" s="7">
        <v>100439</v>
      </c>
      <c r="F386" s="7">
        <v>149528</v>
      </c>
      <c r="G386" s="7">
        <v>40658</v>
      </c>
      <c r="H386" s="7">
        <v>2827</v>
      </c>
      <c r="I386" s="7">
        <v>156086</v>
      </c>
      <c r="J386" s="7">
        <v>106311</v>
      </c>
      <c r="K386" s="7">
        <v>376890</v>
      </c>
      <c r="L386" s="7">
        <v>46851</v>
      </c>
      <c r="M386" s="7">
        <v>42829</v>
      </c>
      <c r="N386" s="7">
        <v>73182</v>
      </c>
      <c r="O386" s="7">
        <v>153753</v>
      </c>
      <c r="P386" s="7">
        <v>118673</v>
      </c>
      <c r="Q386" s="7">
        <v>179122</v>
      </c>
      <c r="R386" s="7">
        <v>202431</v>
      </c>
      <c r="S386" s="7">
        <v>220657</v>
      </c>
      <c r="T386" s="32">
        <v>101101</v>
      </c>
      <c r="U386" s="7">
        <v>104951</v>
      </c>
      <c r="V386" s="7">
        <v>145733</v>
      </c>
      <c r="W386" s="7">
        <v>108110</v>
      </c>
      <c r="X386" s="7">
        <v>129798</v>
      </c>
      <c r="Y386" s="7">
        <v>117585</v>
      </c>
      <c r="Z386" s="7">
        <v>162087</v>
      </c>
      <c r="AA386" s="7">
        <v>185426</v>
      </c>
      <c r="AB386" s="7">
        <v>161698</v>
      </c>
      <c r="AC386" s="7">
        <v>34373</v>
      </c>
      <c r="AE386" s="8">
        <f t="shared" si="50"/>
        <v>376890</v>
      </c>
      <c r="AF386" s="8">
        <f t="shared" si="51"/>
        <v>2474</v>
      </c>
      <c r="AG386" s="19">
        <f t="shared" si="58"/>
        <v>1979.2</v>
      </c>
      <c r="AH386" s="19">
        <f t="shared" si="59"/>
        <v>1855.5</v>
      </c>
      <c r="AM386">
        <f t="shared" si="52"/>
        <v>0</v>
      </c>
      <c r="AP386">
        <f t="shared" si="53"/>
        <v>0</v>
      </c>
      <c r="AQ386">
        <f t="shared" si="54"/>
        <v>0</v>
      </c>
      <c r="AR386" s="33" t="str">
        <f t="shared" si="55"/>
        <v xml:space="preserve"> </v>
      </c>
      <c r="AS386">
        <f t="shared" si="56"/>
        <v>0</v>
      </c>
      <c r="AT386" s="33" t="str">
        <f t="shared" si="57"/>
        <v xml:space="preserve"> </v>
      </c>
      <c r="AU386" s="33" t="str" cm="1">
        <f t="array" ref="AU386">_xlfn.IFS(AO386=0," ",AT386=20%,20%,AT386=25%,25%,AT386&lt;20%,"MV",AT386=21%,"MV",AT386=22%,"MV",AT386=23%,"MV",AT386=24%,MV)</f>
        <v xml:space="preserve"> </v>
      </c>
    </row>
    <row r="387" spans="1:47">
      <c r="A387" s="3">
        <v>358</v>
      </c>
      <c r="B387" s="1" t="s">
        <v>334</v>
      </c>
      <c r="C387" s="2" t="s">
        <v>367</v>
      </c>
      <c r="D387" s="7">
        <v>17129</v>
      </c>
      <c r="E387" s="7">
        <v>162248</v>
      </c>
      <c r="F387" s="7">
        <v>531654</v>
      </c>
      <c r="G387" s="7">
        <v>81587</v>
      </c>
      <c r="H387" s="7">
        <v>19575</v>
      </c>
      <c r="I387" s="7">
        <v>174393</v>
      </c>
      <c r="J387" s="7">
        <v>130787</v>
      </c>
      <c r="K387" s="7">
        <v>1360992</v>
      </c>
      <c r="L387" s="7">
        <v>87026</v>
      </c>
      <c r="M387" s="7">
        <v>42829</v>
      </c>
      <c r="N387" s="7">
        <v>117684</v>
      </c>
      <c r="O387" s="7">
        <v>171787</v>
      </c>
      <c r="P387" s="7">
        <v>433155</v>
      </c>
      <c r="Q387" s="7">
        <v>179122</v>
      </c>
      <c r="R387" s="7">
        <v>918168</v>
      </c>
      <c r="S387" s="7">
        <v>220657</v>
      </c>
      <c r="T387" s="32">
        <v>112961</v>
      </c>
      <c r="U387" s="7">
        <v>481985</v>
      </c>
      <c r="V387" s="7">
        <v>588419</v>
      </c>
      <c r="W387" s="7">
        <v>116708</v>
      </c>
      <c r="X387" s="7">
        <v>139070</v>
      </c>
      <c r="Y387" s="7">
        <v>624428</v>
      </c>
      <c r="Z387" s="7">
        <v>180556</v>
      </c>
      <c r="AA387" s="7">
        <v>967926</v>
      </c>
      <c r="AB387" s="7">
        <v>180666</v>
      </c>
      <c r="AC387" s="7">
        <v>79933</v>
      </c>
      <c r="AE387" s="8">
        <f t="shared" si="50"/>
        <v>1360992</v>
      </c>
      <c r="AF387" s="8">
        <f t="shared" si="51"/>
        <v>17129</v>
      </c>
      <c r="AG387" s="19">
        <f t="shared" si="58"/>
        <v>13703.2</v>
      </c>
      <c r="AH387" s="19">
        <f t="shared" si="59"/>
        <v>12846.75</v>
      </c>
      <c r="AM387">
        <f t="shared" si="52"/>
        <v>0</v>
      </c>
      <c r="AP387">
        <f t="shared" si="53"/>
        <v>0</v>
      </c>
      <c r="AQ387">
        <f t="shared" si="54"/>
        <v>0</v>
      </c>
      <c r="AR387" s="33" t="str">
        <f t="shared" si="55"/>
        <v xml:space="preserve"> </v>
      </c>
      <c r="AS387">
        <f t="shared" si="56"/>
        <v>0</v>
      </c>
      <c r="AT387" s="33" t="str">
        <f t="shared" si="57"/>
        <v xml:space="preserve"> </v>
      </c>
      <c r="AU387" s="33" t="str" cm="1">
        <f t="array" ref="AU387">_xlfn.IFS(AO387=0," ",AT387=20%,20%,AT387=25%,25%,AT387&lt;20%,"MV",AT387=21%,"MV",AT387=22%,"MV",AT387=23%,"MV",AT387=24%,MV)</f>
        <v xml:space="preserve"> </v>
      </c>
    </row>
    <row r="388" spans="1:47">
      <c r="A388" s="3">
        <v>359</v>
      </c>
      <c r="B388" s="1" t="s">
        <v>335</v>
      </c>
      <c r="C388" s="2" t="s">
        <v>367</v>
      </c>
      <c r="D388" s="7">
        <v>1279</v>
      </c>
      <c r="E388" s="7">
        <v>49917</v>
      </c>
      <c r="F388" s="7">
        <v>56488</v>
      </c>
      <c r="G388" s="7">
        <v>108647</v>
      </c>
      <c r="H388" s="7">
        <v>1461</v>
      </c>
      <c r="I388" s="7">
        <v>54694</v>
      </c>
      <c r="J388" s="7">
        <v>41165</v>
      </c>
      <c r="K388" s="7">
        <v>174422</v>
      </c>
      <c r="L388" s="7">
        <v>46975</v>
      </c>
      <c r="M388" s="7">
        <v>29366</v>
      </c>
      <c r="N388" s="7">
        <v>148835</v>
      </c>
      <c r="O388" s="7">
        <v>44512</v>
      </c>
      <c r="P388" s="7">
        <v>51771</v>
      </c>
      <c r="Q388" s="7">
        <v>995740</v>
      </c>
      <c r="R388" s="7">
        <v>75160</v>
      </c>
      <c r="S388" s="7">
        <v>45971</v>
      </c>
      <c r="T388" s="32">
        <v>29270</v>
      </c>
      <c r="U388" s="7">
        <v>284320</v>
      </c>
      <c r="V388" s="7">
        <v>55165</v>
      </c>
      <c r="W388" s="7">
        <v>41721</v>
      </c>
      <c r="X388" s="7">
        <v>31523</v>
      </c>
      <c r="Y388" s="7">
        <v>47194</v>
      </c>
      <c r="Z388" s="7">
        <v>46975</v>
      </c>
      <c r="AA388" s="7">
        <v>288647</v>
      </c>
      <c r="AB388" s="7">
        <v>46812</v>
      </c>
      <c r="AC388" s="7">
        <v>35570</v>
      </c>
      <c r="AE388" s="8">
        <f t="shared" si="50"/>
        <v>995740</v>
      </c>
      <c r="AF388" s="8">
        <f t="shared" si="51"/>
        <v>1279</v>
      </c>
      <c r="AG388" s="19">
        <f t="shared" si="58"/>
        <v>1023.2</v>
      </c>
      <c r="AH388" s="19">
        <f t="shared" si="59"/>
        <v>959.25</v>
      </c>
      <c r="AM388">
        <f t="shared" si="52"/>
        <v>0</v>
      </c>
      <c r="AP388">
        <f t="shared" si="53"/>
        <v>0</v>
      </c>
      <c r="AQ388">
        <f t="shared" si="54"/>
        <v>0</v>
      </c>
      <c r="AR388" s="33" t="str">
        <f t="shared" si="55"/>
        <v xml:space="preserve"> </v>
      </c>
      <c r="AS388">
        <f t="shared" si="56"/>
        <v>0</v>
      </c>
      <c r="AT388" s="33" t="str">
        <f t="shared" si="57"/>
        <v xml:space="preserve"> </v>
      </c>
      <c r="AU388" s="33" t="str" cm="1">
        <f t="array" ref="AU388">_xlfn.IFS(AO388=0," ",AT388=20%,20%,AT388=25%,25%,AT388&lt;20%,"MV",AT388=21%,"MV",AT388=22%,"MV",AT388=23%,"MV",AT388=24%,MV)</f>
        <v xml:space="preserve"> </v>
      </c>
    </row>
    <row r="389" spans="1:47">
      <c r="A389" s="3">
        <v>360</v>
      </c>
      <c r="B389" s="1" t="s">
        <v>336</v>
      </c>
      <c r="C389" s="2" t="s">
        <v>367</v>
      </c>
      <c r="D389" s="7">
        <v>5264</v>
      </c>
      <c r="E389" s="7">
        <v>38698</v>
      </c>
      <c r="F389" s="7">
        <v>34890</v>
      </c>
      <c r="G389" s="7">
        <v>407938</v>
      </c>
      <c r="H389" s="7">
        <v>6016</v>
      </c>
      <c r="I389" s="7">
        <v>139808</v>
      </c>
      <c r="J389" s="7">
        <v>108784</v>
      </c>
      <c r="K389" s="7">
        <v>4676949</v>
      </c>
      <c r="L389" s="7">
        <v>142037</v>
      </c>
      <c r="M389" s="7">
        <v>25033</v>
      </c>
      <c r="N389" s="7">
        <v>117931</v>
      </c>
      <c r="O389" s="7">
        <v>137719</v>
      </c>
      <c r="P389" s="7">
        <v>237345</v>
      </c>
      <c r="Q389" s="7">
        <v>995740</v>
      </c>
      <c r="R389" s="7">
        <v>224983</v>
      </c>
      <c r="S389" s="7">
        <v>40454</v>
      </c>
      <c r="T389" s="32">
        <v>90559</v>
      </c>
      <c r="U389" s="7">
        <v>185303</v>
      </c>
      <c r="V389" s="7">
        <v>55165</v>
      </c>
      <c r="W389" s="7">
        <v>39458</v>
      </c>
      <c r="X389" s="7">
        <v>31523</v>
      </c>
      <c r="Y389" s="7">
        <v>47367</v>
      </c>
      <c r="Z389" s="7">
        <v>144830</v>
      </c>
      <c r="AA389" s="7">
        <v>288647</v>
      </c>
      <c r="AB389" s="7">
        <v>144838</v>
      </c>
      <c r="AC389" s="7">
        <v>48227</v>
      </c>
      <c r="AE389" s="8">
        <f t="shared" si="50"/>
        <v>4676949</v>
      </c>
      <c r="AF389" s="8">
        <f t="shared" si="51"/>
        <v>5264</v>
      </c>
      <c r="AG389" s="19">
        <f t="shared" si="58"/>
        <v>4211.2</v>
      </c>
      <c r="AH389" s="19">
        <f t="shared" si="59"/>
        <v>3948</v>
      </c>
      <c r="AM389">
        <f t="shared" si="52"/>
        <v>0</v>
      </c>
      <c r="AP389">
        <f t="shared" si="53"/>
        <v>0</v>
      </c>
      <c r="AQ389">
        <f t="shared" si="54"/>
        <v>0</v>
      </c>
      <c r="AR389" s="33" t="str">
        <f t="shared" si="55"/>
        <v xml:space="preserve"> </v>
      </c>
      <c r="AS389">
        <f t="shared" si="56"/>
        <v>0</v>
      </c>
      <c r="AT389" s="33" t="str">
        <f t="shared" si="57"/>
        <v xml:space="preserve"> </v>
      </c>
      <c r="AU389" s="33" t="str" cm="1">
        <f t="array" ref="AU389">_xlfn.IFS(AO389=0," ",AT389=20%,20%,AT389=25%,25%,AT389&lt;20%,"MV",AT389=21%,"MV",AT389=22%,"MV",AT389=23%,"MV",AT389=24%,MV)</f>
        <v xml:space="preserve"> </v>
      </c>
    </row>
    <row r="390" spans="1:47">
      <c r="A390" s="3">
        <v>361</v>
      </c>
      <c r="B390" s="1" t="s">
        <v>337</v>
      </c>
      <c r="C390" s="2" t="s">
        <v>367</v>
      </c>
      <c r="D390" s="7">
        <v>50346</v>
      </c>
      <c r="E390" s="7">
        <v>1452506</v>
      </c>
      <c r="F390" s="7">
        <v>1184426</v>
      </c>
      <c r="G390" s="7">
        <v>938257</v>
      </c>
      <c r="H390" s="7">
        <v>57539</v>
      </c>
      <c r="I390" s="7">
        <v>3266663</v>
      </c>
      <c r="J390" s="7">
        <v>2257256</v>
      </c>
      <c r="K390" s="7">
        <v>2190348</v>
      </c>
      <c r="L390" s="7">
        <v>1384516</v>
      </c>
      <c r="M390" s="7">
        <v>689888</v>
      </c>
      <c r="N390" s="7">
        <v>1129369</v>
      </c>
      <c r="O390" s="7">
        <v>3217851</v>
      </c>
      <c r="P390" s="7">
        <v>1171895</v>
      </c>
      <c r="Q390" s="7">
        <v>796591</v>
      </c>
      <c r="R390" s="7">
        <v>1776165</v>
      </c>
      <c r="S390" s="7">
        <v>2022692</v>
      </c>
      <c r="T390" s="32">
        <v>2115934</v>
      </c>
      <c r="U390" s="7">
        <v>735401</v>
      </c>
      <c r="V390" s="7">
        <v>1439341</v>
      </c>
      <c r="W390" s="7">
        <v>1101432</v>
      </c>
      <c r="X390" s="7">
        <v>1260899</v>
      </c>
      <c r="Y390" s="7">
        <v>1520496</v>
      </c>
      <c r="Z390" s="7">
        <v>3374140</v>
      </c>
      <c r="AA390" s="7">
        <v>556279</v>
      </c>
      <c r="AB390" s="7">
        <v>3384143</v>
      </c>
      <c r="AC390" s="7">
        <v>667535</v>
      </c>
      <c r="AE390" s="8">
        <f t="shared" si="50"/>
        <v>3384143</v>
      </c>
      <c r="AF390" s="8">
        <f t="shared" si="51"/>
        <v>50346</v>
      </c>
      <c r="AG390" s="19">
        <f t="shared" si="58"/>
        <v>40276.800000000003</v>
      </c>
      <c r="AH390" s="19">
        <f t="shared" si="59"/>
        <v>37759.5</v>
      </c>
      <c r="AM390">
        <f t="shared" si="52"/>
        <v>0</v>
      </c>
      <c r="AP390">
        <f t="shared" si="53"/>
        <v>0</v>
      </c>
      <c r="AQ390">
        <f t="shared" si="54"/>
        <v>0</v>
      </c>
      <c r="AR390" s="33" t="str">
        <f t="shared" si="55"/>
        <v xml:space="preserve"> </v>
      </c>
      <c r="AS390">
        <f t="shared" si="56"/>
        <v>0</v>
      </c>
      <c r="AT390" s="33" t="str">
        <f t="shared" si="57"/>
        <v xml:space="preserve"> </v>
      </c>
      <c r="AU390" s="33" t="str" cm="1">
        <f t="array" ref="AU390">_xlfn.IFS(AO390=0," ",AT390=20%,20%,AT390=25%,25%,AT390&lt;20%,"MV",AT390=21%,"MV",AT390=22%,"MV",AT390=23%,"MV",AT390=24%,MV)</f>
        <v xml:space="preserve"> </v>
      </c>
    </row>
    <row r="391" spans="1:47">
      <c r="A391" s="3">
        <v>362</v>
      </c>
      <c r="B391" s="1" t="s">
        <v>338</v>
      </c>
      <c r="C391" s="2" t="s">
        <v>367</v>
      </c>
      <c r="D391" s="7">
        <v>36649</v>
      </c>
      <c r="E391" s="7">
        <v>1050749</v>
      </c>
      <c r="F391" s="7">
        <v>705962</v>
      </c>
      <c r="G391" s="7">
        <v>938257</v>
      </c>
      <c r="H391" s="7">
        <v>41885</v>
      </c>
      <c r="I391" s="7">
        <v>1943347</v>
      </c>
      <c r="J391" s="7">
        <v>1347649</v>
      </c>
      <c r="K391" s="7">
        <v>1954966</v>
      </c>
      <c r="L391" s="7">
        <v>715746</v>
      </c>
      <c r="M391" s="7">
        <v>656231</v>
      </c>
      <c r="N391" s="7">
        <v>1005752</v>
      </c>
      <c r="O391" s="7">
        <v>1914308</v>
      </c>
      <c r="P391" s="7">
        <v>548862</v>
      </c>
      <c r="Q391" s="7">
        <v>796591</v>
      </c>
      <c r="R391" s="7">
        <v>790954</v>
      </c>
      <c r="S391" s="7">
        <v>1654930</v>
      </c>
      <c r="T391" s="32">
        <v>1258774</v>
      </c>
      <c r="U391" s="7">
        <v>975343</v>
      </c>
      <c r="V391" s="7">
        <v>1545219</v>
      </c>
      <c r="W391" s="7">
        <v>945674</v>
      </c>
      <c r="X391" s="7">
        <v>890046</v>
      </c>
      <c r="Y391" s="7">
        <v>1112940</v>
      </c>
      <c r="Z391" s="7">
        <v>2019503</v>
      </c>
      <c r="AA391" s="7">
        <v>988940</v>
      </c>
      <c r="AB391" s="7">
        <v>2013234</v>
      </c>
      <c r="AC391" s="7">
        <v>778790</v>
      </c>
      <c r="AE391" s="8">
        <f t="shared" ref="AE391:AE436" si="60">MAX(D391:AC391)</f>
        <v>2019503</v>
      </c>
      <c r="AF391" s="8">
        <f t="shared" ref="AF391:AF436" si="61">MIN(D391:AC391)</f>
        <v>36649</v>
      </c>
      <c r="AG391" s="19">
        <f t="shared" si="58"/>
        <v>29319.200000000001</v>
      </c>
      <c r="AH391" s="19">
        <f t="shared" si="59"/>
        <v>27486.75</v>
      </c>
      <c r="AM391">
        <f t="shared" si="52"/>
        <v>0</v>
      </c>
      <c r="AP391">
        <f t="shared" si="53"/>
        <v>0</v>
      </c>
      <c r="AQ391">
        <f t="shared" si="54"/>
        <v>0</v>
      </c>
      <c r="AR391" s="33" t="str">
        <f t="shared" si="55"/>
        <v xml:space="preserve"> </v>
      </c>
      <c r="AS391">
        <f t="shared" si="56"/>
        <v>0</v>
      </c>
      <c r="AT391" s="33" t="str">
        <f t="shared" si="57"/>
        <v xml:space="preserve"> </v>
      </c>
      <c r="AU391" s="33" t="str" cm="1">
        <f t="array" ref="AU391">_xlfn.IFS(AO391=0," ",AT391=20%,20%,AT391=25%,25%,AT391&lt;20%,"MV",AT391=21%,"MV",AT391=22%,"MV",AT391=23%,"MV",AT391=24%,MV)</f>
        <v xml:space="preserve"> </v>
      </c>
    </row>
    <row r="392" spans="1:47">
      <c r="A392" s="3">
        <v>363</v>
      </c>
      <c r="B392" s="1" t="s">
        <v>339</v>
      </c>
      <c r="C392" s="2" t="s">
        <v>368</v>
      </c>
      <c r="D392" s="7">
        <v>15576</v>
      </c>
      <c r="E392" s="7">
        <v>108165</v>
      </c>
      <c r="F392" s="7">
        <v>31151</v>
      </c>
      <c r="G392" s="7">
        <v>67990</v>
      </c>
      <c r="H392" s="7">
        <v>17801</v>
      </c>
      <c r="I392" s="7">
        <v>66744</v>
      </c>
      <c r="J392" s="7">
        <v>74171</v>
      </c>
      <c r="K392" s="7">
        <v>135208</v>
      </c>
      <c r="L392" s="7">
        <v>43266</v>
      </c>
      <c r="M392" s="7">
        <v>34600</v>
      </c>
      <c r="N392" s="7">
        <v>50930</v>
      </c>
      <c r="O392" s="7">
        <v>65746</v>
      </c>
      <c r="P392" s="7">
        <v>26578</v>
      </c>
      <c r="Q392" s="7">
        <v>24600</v>
      </c>
      <c r="R392" s="7">
        <v>169844</v>
      </c>
      <c r="S392" s="7">
        <v>87343</v>
      </c>
      <c r="T392" s="32">
        <v>46834</v>
      </c>
      <c r="U392" s="7">
        <v>21633</v>
      </c>
      <c r="V392" s="7">
        <v>64384</v>
      </c>
      <c r="W392" s="7">
        <v>56370</v>
      </c>
      <c r="X392" s="7">
        <v>352310</v>
      </c>
      <c r="Y392" s="7">
        <v>34712</v>
      </c>
      <c r="Z392" s="7">
        <v>68867</v>
      </c>
      <c r="AA392" s="7">
        <v>185426</v>
      </c>
      <c r="AB392" s="7">
        <v>69143</v>
      </c>
      <c r="AC392" s="7">
        <v>92713</v>
      </c>
      <c r="AE392" s="8">
        <f t="shared" si="60"/>
        <v>352310</v>
      </c>
      <c r="AF392" s="8">
        <f t="shared" si="61"/>
        <v>15576</v>
      </c>
      <c r="AG392" s="19">
        <f t="shared" si="58"/>
        <v>12460.8</v>
      </c>
      <c r="AH392" s="19">
        <f t="shared" si="59"/>
        <v>11682</v>
      </c>
      <c r="AM392">
        <f t="shared" ref="AM392:AM436" si="62">AK392-AL392</f>
        <v>0</v>
      </c>
      <c r="AP392">
        <f t="shared" ref="AP392:AP439" si="63">IF(AK392&gt;0,T392,0)</f>
        <v>0</v>
      </c>
      <c r="AQ392">
        <f t="shared" ref="AQ392:AQ439" si="64">AP392-AO392</f>
        <v>0</v>
      </c>
      <c r="AR392" s="33" t="str">
        <f t="shared" ref="AR392:AR439" si="65">IF(AO392&gt;0,((AQ392*100%)/AP392)," ")</f>
        <v xml:space="preserve"> </v>
      </c>
      <c r="AS392">
        <f t="shared" ref="AS392:AS437" si="66">AK392*AO392</f>
        <v>0</v>
      </c>
      <c r="AT392" s="33" t="str">
        <f t="shared" ref="AT392:AT437" si="67">IF(AO392=0," ",ROUND(100%-(AO392/AF392),2))</f>
        <v xml:space="preserve"> </v>
      </c>
      <c r="AU392" s="33" t="str" cm="1">
        <f t="array" ref="AU392">_xlfn.IFS(AO392=0," ",AT392=20%,20%,AT392=25%,25%,AT392&lt;20%,"MV",AT392=21%,"MV",AT392=22%,"MV",AT392=23%,"MV",AT392=24%,MV)</f>
        <v xml:space="preserve"> </v>
      </c>
    </row>
    <row r="393" spans="1:47">
      <c r="A393" s="3">
        <v>364</v>
      </c>
      <c r="B393" s="1" t="s">
        <v>339</v>
      </c>
      <c r="C393" s="2" t="s">
        <v>367</v>
      </c>
      <c r="D393" s="7">
        <v>15576</v>
      </c>
      <c r="E393" s="7">
        <v>648992</v>
      </c>
      <c r="F393" s="7">
        <v>747639</v>
      </c>
      <c r="G393" s="7">
        <v>543917</v>
      </c>
      <c r="H393" s="7">
        <v>17801</v>
      </c>
      <c r="I393" s="7">
        <v>1295914</v>
      </c>
      <c r="J393" s="7">
        <v>1056930</v>
      </c>
      <c r="K393" s="7">
        <v>1010221</v>
      </c>
      <c r="L393" s="7">
        <v>556279</v>
      </c>
      <c r="M393" s="7">
        <v>336320</v>
      </c>
      <c r="N393" s="7">
        <v>545400</v>
      </c>
      <c r="O393" s="7">
        <v>1276550</v>
      </c>
      <c r="P393" s="7">
        <v>637866</v>
      </c>
      <c r="Q393" s="7">
        <v>884236</v>
      </c>
      <c r="R393" s="7">
        <v>679377</v>
      </c>
      <c r="S393" s="7">
        <v>919405</v>
      </c>
      <c r="T393" s="32">
        <v>839409</v>
      </c>
      <c r="U393" s="7">
        <v>519194</v>
      </c>
      <c r="V393" s="7">
        <v>772610</v>
      </c>
      <c r="W393" s="7">
        <v>876696</v>
      </c>
      <c r="X393" s="7">
        <v>1056930</v>
      </c>
      <c r="Y393" s="7">
        <v>621920</v>
      </c>
      <c r="Z393" s="7">
        <v>1344637</v>
      </c>
      <c r="AA393" s="7">
        <v>927132</v>
      </c>
      <c r="AB393" s="7">
        <v>1342520</v>
      </c>
      <c r="AC393" s="7">
        <v>370853</v>
      </c>
      <c r="AE393" s="8">
        <f t="shared" si="60"/>
        <v>1344637</v>
      </c>
      <c r="AF393" s="8">
        <f t="shared" si="61"/>
        <v>15576</v>
      </c>
      <c r="AG393" s="19">
        <f t="shared" si="58"/>
        <v>12460.8</v>
      </c>
      <c r="AH393" s="19">
        <f t="shared" si="59"/>
        <v>11682</v>
      </c>
      <c r="AM393">
        <f t="shared" si="62"/>
        <v>0</v>
      </c>
      <c r="AP393">
        <f t="shared" si="63"/>
        <v>0</v>
      </c>
      <c r="AQ393">
        <f t="shared" si="64"/>
        <v>0</v>
      </c>
      <c r="AR393" s="33" t="str">
        <f t="shared" si="65"/>
        <v xml:space="preserve"> </v>
      </c>
      <c r="AS393">
        <f t="shared" si="66"/>
        <v>0</v>
      </c>
      <c r="AT393" s="33" t="str">
        <f t="shared" si="67"/>
        <v xml:space="preserve"> </v>
      </c>
      <c r="AU393" s="33" t="str" cm="1">
        <f t="array" ref="AU393">_xlfn.IFS(AO393=0," ",AT393=20%,20%,AT393=25%,25%,AT393&lt;20%,"MV",AT393=21%,"MV",AT393=22%,"MV",AT393=23%,"MV",AT393=24%,MV)</f>
        <v xml:space="preserve"> </v>
      </c>
    </row>
    <row r="394" spans="1:47">
      <c r="A394" s="3">
        <v>365</v>
      </c>
      <c r="B394" s="1" t="s">
        <v>340</v>
      </c>
      <c r="C394" s="2" t="s">
        <v>368</v>
      </c>
      <c r="D394" s="7">
        <v>19037</v>
      </c>
      <c r="E394" s="7">
        <v>133918</v>
      </c>
      <c r="F394" s="7">
        <v>38074</v>
      </c>
      <c r="G394" s="7">
        <v>73089</v>
      </c>
      <c r="H394" s="7">
        <v>21757</v>
      </c>
      <c r="I394" s="7">
        <v>69527</v>
      </c>
      <c r="J394" s="7">
        <v>82304</v>
      </c>
      <c r="K394" s="7">
        <v>165253</v>
      </c>
      <c r="L394" s="7">
        <v>55628</v>
      </c>
      <c r="M394" s="7">
        <v>38756</v>
      </c>
      <c r="N394" s="7">
        <v>53403</v>
      </c>
      <c r="O394" s="7">
        <v>68489</v>
      </c>
      <c r="P394" s="7">
        <v>29031</v>
      </c>
      <c r="Q394" s="7">
        <v>26578</v>
      </c>
      <c r="R394" s="7">
        <v>203969</v>
      </c>
      <c r="S394" s="7">
        <v>101135</v>
      </c>
      <c r="T394" s="32">
        <v>48789</v>
      </c>
      <c r="U394" s="7">
        <v>24090</v>
      </c>
      <c r="V394" s="7">
        <v>144035</v>
      </c>
      <c r="W394" s="7">
        <v>67496</v>
      </c>
      <c r="X394" s="7">
        <v>383214</v>
      </c>
      <c r="Y394" s="7">
        <v>43390</v>
      </c>
      <c r="Z394" s="7">
        <v>71846</v>
      </c>
      <c r="AA394" s="7">
        <v>197788</v>
      </c>
      <c r="AB394" s="7">
        <v>72029</v>
      </c>
      <c r="AC394" s="7">
        <v>124544</v>
      </c>
      <c r="AE394" s="8">
        <f t="shared" si="60"/>
        <v>383214</v>
      </c>
      <c r="AF394" s="8">
        <f t="shared" si="61"/>
        <v>19037</v>
      </c>
      <c r="AG394" s="19">
        <f t="shared" si="58"/>
        <v>15229.6</v>
      </c>
      <c r="AH394" s="19">
        <f t="shared" si="59"/>
        <v>14277.75</v>
      </c>
      <c r="AM394">
        <f t="shared" si="62"/>
        <v>0</v>
      </c>
      <c r="AP394">
        <f t="shared" si="63"/>
        <v>0</v>
      </c>
      <c r="AQ394">
        <f t="shared" si="64"/>
        <v>0</v>
      </c>
      <c r="AR394" s="33" t="str">
        <f t="shared" si="65"/>
        <v xml:space="preserve"> </v>
      </c>
      <c r="AS394">
        <f t="shared" si="66"/>
        <v>0</v>
      </c>
      <c r="AT394" s="33" t="str">
        <f t="shared" si="67"/>
        <v xml:space="preserve"> </v>
      </c>
      <c r="AU394" s="33" t="str" cm="1">
        <f t="array" ref="AU394">_xlfn.IFS(AO394=0," ",AT394=20%,20%,AT394=25%,25%,AT394&lt;20%,"MV",AT394=21%,"MV",AT394=22%,"MV",AT394=23%,"MV",AT394=24%,MV)</f>
        <v xml:space="preserve"> </v>
      </c>
    </row>
    <row r="395" spans="1:47">
      <c r="A395" s="3">
        <v>366</v>
      </c>
      <c r="B395" s="1" t="s">
        <v>340</v>
      </c>
      <c r="C395" s="2" t="s">
        <v>367</v>
      </c>
      <c r="D395" s="7">
        <v>19037</v>
      </c>
      <c r="E395" s="7">
        <v>803514</v>
      </c>
      <c r="F395" s="7">
        <v>913781</v>
      </c>
      <c r="G395" s="7">
        <v>584711</v>
      </c>
      <c r="H395" s="7">
        <v>21757</v>
      </c>
      <c r="I395" s="7">
        <v>1435620</v>
      </c>
      <c r="J395" s="7">
        <v>1065583</v>
      </c>
      <c r="K395" s="7">
        <v>1234714</v>
      </c>
      <c r="L395" s="7">
        <v>670007</v>
      </c>
      <c r="M395" s="7">
        <v>376708</v>
      </c>
      <c r="N395" s="7">
        <v>594847</v>
      </c>
      <c r="O395" s="7">
        <v>1414167</v>
      </c>
      <c r="P395" s="7">
        <v>696758</v>
      </c>
      <c r="Q395" s="7">
        <v>955934</v>
      </c>
      <c r="R395" s="7">
        <v>815876</v>
      </c>
      <c r="S395" s="7">
        <v>996636</v>
      </c>
      <c r="T395" s="32">
        <v>929902</v>
      </c>
      <c r="U395" s="7">
        <v>578159</v>
      </c>
      <c r="V395" s="7">
        <v>837509</v>
      </c>
      <c r="W395" s="7">
        <v>959025</v>
      </c>
      <c r="X395" s="7">
        <v>1149643</v>
      </c>
      <c r="Y395" s="7">
        <v>752089</v>
      </c>
      <c r="Z395" s="7">
        <v>1481284</v>
      </c>
      <c r="AA395" s="7">
        <v>1013664</v>
      </c>
      <c r="AB395" s="7">
        <v>1487248</v>
      </c>
      <c r="AC395" s="7">
        <v>498179</v>
      </c>
      <c r="AE395" s="8">
        <f t="shared" si="60"/>
        <v>1487248</v>
      </c>
      <c r="AF395" s="8">
        <f t="shared" si="61"/>
        <v>19037</v>
      </c>
      <c r="AG395" s="19">
        <f t="shared" si="58"/>
        <v>15229.6</v>
      </c>
      <c r="AH395" s="19">
        <f t="shared" si="59"/>
        <v>14277.75</v>
      </c>
      <c r="AM395">
        <f t="shared" si="62"/>
        <v>0</v>
      </c>
      <c r="AP395">
        <f t="shared" si="63"/>
        <v>0</v>
      </c>
      <c r="AQ395">
        <f t="shared" si="64"/>
        <v>0</v>
      </c>
      <c r="AR395" s="33" t="str">
        <f t="shared" si="65"/>
        <v xml:space="preserve"> </v>
      </c>
      <c r="AS395">
        <f t="shared" si="66"/>
        <v>0</v>
      </c>
      <c r="AT395" s="33" t="str">
        <f t="shared" si="67"/>
        <v xml:space="preserve"> </v>
      </c>
      <c r="AU395" s="33" t="str" cm="1">
        <f t="array" ref="AU395">_xlfn.IFS(AO395=0," ",AT395=20%,20%,AT395=25%,25%,AT395&lt;20%,"MV",AT395=21%,"MV",AT395=22%,"MV",AT395=23%,"MV",AT395=24%,MV)</f>
        <v xml:space="preserve"> </v>
      </c>
    </row>
    <row r="396" spans="1:47">
      <c r="A396" s="3">
        <v>367</v>
      </c>
      <c r="B396" s="1" t="s">
        <v>341</v>
      </c>
      <c r="C396" s="2" t="s">
        <v>368</v>
      </c>
      <c r="D396" s="7">
        <v>22931</v>
      </c>
      <c r="E396" s="7">
        <v>164823</v>
      </c>
      <c r="F396" s="7">
        <v>44997</v>
      </c>
      <c r="G396" s="7">
        <v>78188</v>
      </c>
      <c r="H396" s="7">
        <v>26206</v>
      </c>
      <c r="I396" s="7">
        <v>77872</v>
      </c>
      <c r="J396" s="7">
        <v>85914</v>
      </c>
      <c r="K396" s="7">
        <v>212826</v>
      </c>
      <c r="L396" s="7">
        <v>64281</v>
      </c>
      <c r="M396" s="7">
        <v>46357</v>
      </c>
      <c r="N396" s="7">
        <v>58348</v>
      </c>
      <c r="O396" s="7">
        <v>76707</v>
      </c>
      <c r="P396" s="7">
        <v>32697</v>
      </c>
      <c r="Q396" s="7">
        <v>29545</v>
      </c>
      <c r="R396" s="7">
        <v>233637</v>
      </c>
      <c r="S396" s="7">
        <v>112628</v>
      </c>
      <c r="T396" s="32">
        <v>54643</v>
      </c>
      <c r="U396" s="7">
        <v>30688</v>
      </c>
      <c r="V396" s="7">
        <v>171549</v>
      </c>
      <c r="W396" s="7">
        <v>70091</v>
      </c>
      <c r="X396" s="7">
        <v>407938</v>
      </c>
      <c r="Y396" s="7">
        <v>49175</v>
      </c>
      <c r="Z396" s="7">
        <v>80377</v>
      </c>
      <c r="AA396" s="7">
        <v>247235</v>
      </c>
      <c r="AB396" s="7">
        <v>80672</v>
      </c>
      <c r="AC396" s="7">
        <v>149330</v>
      </c>
      <c r="AE396" s="8">
        <f t="shared" si="60"/>
        <v>407938</v>
      </c>
      <c r="AF396" s="8">
        <f t="shared" si="61"/>
        <v>22931</v>
      </c>
      <c r="AG396" s="19">
        <f t="shared" si="58"/>
        <v>18344.8</v>
      </c>
      <c r="AH396" s="19">
        <f t="shared" si="59"/>
        <v>17198.25</v>
      </c>
      <c r="AK396">
        <v>3</v>
      </c>
      <c r="AL396" s="24">
        <v>3</v>
      </c>
      <c r="AM396">
        <f t="shared" si="62"/>
        <v>0</v>
      </c>
      <c r="AO396" s="28">
        <v>17198.25</v>
      </c>
      <c r="AP396">
        <f t="shared" si="63"/>
        <v>54643</v>
      </c>
      <c r="AQ396">
        <f t="shared" si="64"/>
        <v>37444.75</v>
      </c>
      <c r="AR396" s="33">
        <f t="shared" si="65"/>
        <v>0.68526160715919693</v>
      </c>
      <c r="AS396">
        <f t="shared" si="66"/>
        <v>51594.75</v>
      </c>
      <c r="AT396" s="33">
        <f t="shared" si="67"/>
        <v>0.25</v>
      </c>
      <c r="AU396" s="33" cm="1">
        <f t="array" ref="AU396">_xlfn.IFS(AO396=0," ",AT396=20%,20%,AT396=25%,25%,AT396&lt;20%,"MV",AT396=21%,"MV",AT396=22%,"MV",AT396=23%,"MV",AT396=24%,MV)</f>
        <v>0.25</v>
      </c>
    </row>
    <row r="397" spans="1:47">
      <c r="A397" s="3">
        <v>368</v>
      </c>
      <c r="B397" s="1" t="s">
        <v>341</v>
      </c>
      <c r="C397" s="2" t="s">
        <v>367</v>
      </c>
      <c r="D397" s="7">
        <v>22931</v>
      </c>
      <c r="E397" s="7">
        <v>988940</v>
      </c>
      <c r="F397" s="7">
        <v>1079922</v>
      </c>
      <c r="G397" s="7">
        <v>625505</v>
      </c>
      <c r="H397" s="7">
        <v>26206</v>
      </c>
      <c r="I397" s="7">
        <v>1519150</v>
      </c>
      <c r="J397" s="7">
        <v>1065583</v>
      </c>
      <c r="K397" s="7">
        <v>1590163</v>
      </c>
      <c r="L397" s="7">
        <v>723163</v>
      </c>
      <c r="M397" s="7">
        <v>450585</v>
      </c>
      <c r="N397" s="7">
        <v>669018</v>
      </c>
      <c r="O397" s="7">
        <v>1496451</v>
      </c>
      <c r="P397" s="7">
        <v>784724</v>
      </c>
      <c r="Q397" s="7">
        <v>1063481</v>
      </c>
      <c r="R397" s="7">
        <v>934548</v>
      </c>
      <c r="S397" s="7">
        <v>1195227</v>
      </c>
      <c r="T397" s="32">
        <v>984007</v>
      </c>
      <c r="U397" s="7">
        <v>736513</v>
      </c>
      <c r="V397" s="7">
        <v>888501</v>
      </c>
      <c r="W397" s="7">
        <v>1042690</v>
      </c>
      <c r="X397" s="7">
        <v>1223814</v>
      </c>
      <c r="Y397" s="7">
        <v>846100</v>
      </c>
      <c r="Z397" s="7">
        <v>1578942</v>
      </c>
      <c r="AA397" s="7">
        <v>1236175</v>
      </c>
      <c r="AB397" s="7">
        <v>1573784</v>
      </c>
      <c r="AC397" s="7">
        <v>597320</v>
      </c>
      <c r="AE397" s="8">
        <f t="shared" si="60"/>
        <v>1590163</v>
      </c>
      <c r="AF397" s="8">
        <f t="shared" si="61"/>
        <v>22931</v>
      </c>
      <c r="AG397" s="19">
        <f t="shared" si="58"/>
        <v>18344.8</v>
      </c>
      <c r="AH397" s="19">
        <f t="shared" si="59"/>
        <v>17198.25</v>
      </c>
      <c r="AM397">
        <f t="shared" si="62"/>
        <v>0</v>
      </c>
      <c r="AP397">
        <f t="shared" si="63"/>
        <v>0</v>
      </c>
      <c r="AQ397">
        <f t="shared" si="64"/>
        <v>0</v>
      </c>
      <c r="AR397" s="33" t="str">
        <f t="shared" si="65"/>
        <v xml:space="preserve"> </v>
      </c>
      <c r="AS397">
        <f t="shared" si="66"/>
        <v>0</v>
      </c>
      <c r="AT397" s="33" t="str">
        <f t="shared" si="67"/>
        <v xml:space="preserve"> </v>
      </c>
      <c r="AU397" s="33" t="str" cm="1">
        <f t="array" ref="AU397">_xlfn.IFS(AO397=0," ",AT397=20%,20%,AT397=25%,25%,AT397&lt;20%,"MV",AT397=21%,"MV",AT397=22%,"MV",AT397=23%,"MV",AT397=24%,MV)</f>
        <v xml:space="preserve"> </v>
      </c>
    </row>
    <row r="398" spans="1:47">
      <c r="A398" s="3">
        <v>369</v>
      </c>
      <c r="B398" s="1" t="s">
        <v>342</v>
      </c>
      <c r="C398" s="2" t="s">
        <v>367</v>
      </c>
      <c r="D398" s="7">
        <v>194698</v>
      </c>
      <c r="E398" s="7">
        <v>7556122</v>
      </c>
      <c r="F398" s="7">
        <v>4984259</v>
      </c>
      <c r="G398" s="7">
        <v>6662985</v>
      </c>
      <c r="H398" s="7">
        <v>222512</v>
      </c>
      <c r="I398" s="7">
        <v>3837155</v>
      </c>
      <c r="J398" s="7">
        <v>2784176</v>
      </c>
      <c r="K398" s="7">
        <v>12865469</v>
      </c>
      <c r="L398" s="7">
        <v>3829053</v>
      </c>
      <c r="M398" s="7">
        <v>1088215</v>
      </c>
      <c r="N398" s="7">
        <v>7064989</v>
      </c>
      <c r="O398" s="7">
        <v>3779819</v>
      </c>
      <c r="P398" s="7">
        <v>430041</v>
      </c>
      <c r="Q398" s="7">
        <v>11948871</v>
      </c>
      <c r="R398" s="7">
        <v>671773</v>
      </c>
      <c r="S398" s="7">
        <v>4045384</v>
      </c>
      <c r="T398" s="32">
        <v>2485461</v>
      </c>
      <c r="U398" s="7">
        <v>4213999</v>
      </c>
      <c r="V398" s="7">
        <v>4597027</v>
      </c>
      <c r="W398" s="7">
        <v>137290</v>
      </c>
      <c r="X398" s="7">
        <v>778790</v>
      </c>
      <c r="Y398" s="7">
        <v>4194343</v>
      </c>
      <c r="Z398" s="7">
        <v>3973377</v>
      </c>
      <c r="AA398" s="7">
        <v>3090438</v>
      </c>
      <c r="AB398" s="7">
        <v>3975151</v>
      </c>
      <c r="AC398" s="7">
        <v>457385</v>
      </c>
      <c r="AE398" s="8">
        <f t="shared" si="60"/>
        <v>12865469</v>
      </c>
      <c r="AF398" s="8">
        <f t="shared" si="61"/>
        <v>137290</v>
      </c>
      <c r="AG398" s="19">
        <f t="shared" si="58"/>
        <v>109832</v>
      </c>
      <c r="AH398" s="19">
        <f t="shared" si="59"/>
        <v>102967.5</v>
      </c>
      <c r="AM398">
        <f t="shared" si="62"/>
        <v>0</v>
      </c>
      <c r="AP398">
        <f t="shared" si="63"/>
        <v>0</v>
      </c>
      <c r="AQ398">
        <f t="shared" si="64"/>
        <v>0</v>
      </c>
      <c r="AR398" s="33" t="str">
        <f t="shared" si="65"/>
        <v xml:space="preserve"> </v>
      </c>
      <c r="AS398">
        <f t="shared" si="66"/>
        <v>0</v>
      </c>
      <c r="AT398" s="33" t="str">
        <f t="shared" si="67"/>
        <v xml:space="preserve"> </v>
      </c>
      <c r="AU398" s="33" t="str" cm="1">
        <f t="array" ref="AU398">_xlfn.IFS(AO398=0," ",AT398=20%,20%,AT398=25%,25%,AT398&lt;20%,"MV",AT398=21%,"MV",AT398=22%,"MV",AT398=23%,"MV",AT398=24%,MV)</f>
        <v xml:space="preserve"> </v>
      </c>
    </row>
    <row r="399" spans="1:47">
      <c r="A399" s="3">
        <v>370</v>
      </c>
      <c r="B399" s="1" t="s">
        <v>343</v>
      </c>
      <c r="C399" s="2" t="s">
        <v>368</v>
      </c>
      <c r="D399" s="7">
        <v>23797</v>
      </c>
      <c r="E399" s="7">
        <v>90139</v>
      </c>
      <c r="F399" s="7">
        <v>32900</v>
      </c>
      <c r="G399" s="7">
        <v>73939</v>
      </c>
      <c r="H399" s="7">
        <v>27195</v>
      </c>
      <c r="I399" s="7">
        <v>272843</v>
      </c>
      <c r="J399" s="7">
        <v>109053</v>
      </c>
      <c r="K399" s="7">
        <v>136278</v>
      </c>
      <c r="L399" s="7">
        <v>40176</v>
      </c>
      <c r="M399" s="7">
        <v>26827</v>
      </c>
      <c r="N399" s="7">
        <v>53403</v>
      </c>
      <c r="O399" s="7">
        <v>86828</v>
      </c>
      <c r="P399" s="7">
        <v>19779</v>
      </c>
      <c r="Q399" s="7">
        <v>48335</v>
      </c>
      <c r="R399" s="7">
        <v>114240</v>
      </c>
      <c r="S399" s="7">
        <v>103435</v>
      </c>
      <c r="T399" s="32">
        <v>61854</v>
      </c>
      <c r="U399" s="7">
        <v>22142</v>
      </c>
      <c r="V399" s="7">
        <v>71111</v>
      </c>
      <c r="W399" s="7">
        <v>35602</v>
      </c>
      <c r="X399" s="7">
        <v>234873</v>
      </c>
      <c r="Y399" s="7">
        <v>46282</v>
      </c>
      <c r="Z399" s="7">
        <v>91205</v>
      </c>
      <c r="AA399" s="7">
        <v>92713</v>
      </c>
      <c r="AB399" s="7">
        <v>91315</v>
      </c>
      <c r="AC399" s="7">
        <v>81897</v>
      </c>
      <c r="AE399" s="8">
        <f t="shared" si="60"/>
        <v>272843</v>
      </c>
      <c r="AF399" s="8">
        <f t="shared" si="61"/>
        <v>19779</v>
      </c>
      <c r="AG399" s="19">
        <f t="shared" si="58"/>
        <v>15823.2</v>
      </c>
      <c r="AH399" s="19">
        <f t="shared" si="59"/>
        <v>14834.25</v>
      </c>
      <c r="AM399">
        <f t="shared" si="62"/>
        <v>0</v>
      </c>
      <c r="AP399">
        <f t="shared" si="63"/>
        <v>0</v>
      </c>
      <c r="AQ399">
        <f t="shared" si="64"/>
        <v>0</v>
      </c>
      <c r="AR399" s="33" t="str">
        <f t="shared" si="65"/>
        <v xml:space="preserve"> </v>
      </c>
      <c r="AS399">
        <f t="shared" si="66"/>
        <v>0</v>
      </c>
      <c r="AT399" s="33" t="str">
        <f t="shared" si="67"/>
        <v xml:space="preserve"> </v>
      </c>
      <c r="AU399" s="33" t="str" cm="1">
        <f t="array" ref="AU399">_xlfn.IFS(AO399=0," ",AT399=20%,20%,AT399=25%,25%,AT399&lt;20%,"MV",AT399=21%,"MV",AT399=22%,"MV",AT399=23%,"MV",AT399=24%,MV)</f>
        <v xml:space="preserve"> </v>
      </c>
    </row>
    <row r="400" spans="1:47">
      <c r="A400" s="3">
        <v>371</v>
      </c>
      <c r="B400" s="1" t="s">
        <v>343</v>
      </c>
      <c r="C400" s="2" t="s">
        <v>367</v>
      </c>
      <c r="D400" s="7">
        <v>23797</v>
      </c>
      <c r="E400" s="7">
        <v>540827</v>
      </c>
      <c r="F400" s="7">
        <v>460590</v>
      </c>
      <c r="G400" s="7">
        <v>591510</v>
      </c>
      <c r="H400" s="7">
        <v>27195</v>
      </c>
      <c r="I400" s="7">
        <v>2793387</v>
      </c>
      <c r="J400" s="7">
        <v>566169</v>
      </c>
      <c r="K400" s="7">
        <v>894020</v>
      </c>
      <c r="L400" s="7">
        <v>401757</v>
      </c>
      <c r="M400" s="7">
        <v>260758</v>
      </c>
      <c r="N400" s="7">
        <v>434144</v>
      </c>
      <c r="O400" s="7">
        <v>2751645</v>
      </c>
      <c r="P400" s="7">
        <v>474692</v>
      </c>
      <c r="Q400" s="7">
        <v>579395</v>
      </c>
      <c r="R400" s="7">
        <v>456959</v>
      </c>
      <c r="S400" s="7">
        <v>827465</v>
      </c>
      <c r="T400" s="32">
        <v>1809375</v>
      </c>
      <c r="U400" s="7">
        <v>531432</v>
      </c>
      <c r="V400" s="7">
        <v>792734</v>
      </c>
      <c r="W400" s="7">
        <v>368420</v>
      </c>
      <c r="X400" s="7">
        <v>704620</v>
      </c>
      <c r="Y400" s="7">
        <v>788593</v>
      </c>
      <c r="Z400" s="7">
        <v>2894184</v>
      </c>
      <c r="AA400" s="7">
        <v>927132</v>
      </c>
      <c r="AB400" s="7">
        <v>2893846</v>
      </c>
      <c r="AC400" s="7">
        <v>327586</v>
      </c>
      <c r="AE400" s="8">
        <f t="shared" si="60"/>
        <v>2894184</v>
      </c>
      <c r="AF400" s="8">
        <f t="shared" si="61"/>
        <v>23797</v>
      </c>
      <c r="AG400" s="19">
        <f t="shared" si="58"/>
        <v>19037.599999999999</v>
      </c>
      <c r="AH400" s="19">
        <f t="shared" si="59"/>
        <v>17847.75</v>
      </c>
      <c r="AM400">
        <f t="shared" si="62"/>
        <v>0</v>
      </c>
      <c r="AP400">
        <f t="shared" si="63"/>
        <v>0</v>
      </c>
      <c r="AQ400">
        <f t="shared" si="64"/>
        <v>0</v>
      </c>
      <c r="AR400" s="33" t="str">
        <f t="shared" si="65"/>
        <v xml:space="preserve"> </v>
      </c>
      <c r="AS400">
        <f t="shared" si="66"/>
        <v>0</v>
      </c>
      <c r="AT400" s="33" t="str">
        <f t="shared" si="67"/>
        <v xml:space="preserve"> </v>
      </c>
      <c r="AU400" s="33" t="str" cm="1">
        <f t="array" ref="AU400">_xlfn.IFS(AO400=0," ",AT400=20%,20%,AT400=25%,25%,AT400&lt;20%,"MV",AT400=21%,"MV",AT400=22%,"MV",AT400=23%,"MV",AT400=24%,MV)</f>
        <v xml:space="preserve"> </v>
      </c>
    </row>
    <row r="401" spans="1:47">
      <c r="A401" s="3">
        <v>372</v>
      </c>
      <c r="B401" s="1" t="s">
        <v>344</v>
      </c>
      <c r="C401" s="2" t="s">
        <v>368</v>
      </c>
      <c r="D401" s="7">
        <v>86027</v>
      </c>
      <c r="E401" s="7">
        <v>175099</v>
      </c>
      <c r="F401" s="7">
        <v>35891</v>
      </c>
      <c r="G401" s="7">
        <v>101967</v>
      </c>
      <c r="H401" s="7">
        <v>98317</v>
      </c>
      <c r="I401" s="7">
        <v>372283</v>
      </c>
      <c r="J401" s="7">
        <v>180914</v>
      </c>
      <c r="K401" s="7">
        <v>173686</v>
      </c>
      <c r="L401" s="7">
        <v>105075</v>
      </c>
      <c r="M401" s="7">
        <v>154946</v>
      </c>
      <c r="N401" s="7">
        <v>79362</v>
      </c>
      <c r="O401" s="7">
        <v>113836</v>
      </c>
      <c r="P401" s="7">
        <v>40423</v>
      </c>
      <c r="Q401" s="7">
        <v>181842</v>
      </c>
      <c r="R401" s="7">
        <v>636837</v>
      </c>
      <c r="S401" s="7">
        <v>352439</v>
      </c>
      <c r="T401" s="32">
        <v>81091</v>
      </c>
      <c r="U401" s="7">
        <v>34504</v>
      </c>
      <c r="V401" s="7">
        <v>128768</v>
      </c>
      <c r="W401" s="7">
        <v>64306</v>
      </c>
      <c r="X401" s="7">
        <v>778790</v>
      </c>
      <c r="Y401" s="7">
        <v>78101</v>
      </c>
      <c r="Z401" s="7">
        <v>119242</v>
      </c>
      <c r="AA401" s="7">
        <v>346129</v>
      </c>
      <c r="AB401" s="7">
        <v>119717</v>
      </c>
      <c r="AC401" s="7">
        <v>772610</v>
      </c>
      <c r="AE401" s="8">
        <f t="shared" si="60"/>
        <v>778790</v>
      </c>
      <c r="AF401" s="8">
        <f t="shared" si="61"/>
        <v>34504</v>
      </c>
      <c r="AG401" s="19">
        <f t="shared" si="58"/>
        <v>27603.200000000001</v>
      </c>
      <c r="AH401" s="19">
        <f t="shared" si="59"/>
        <v>25878</v>
      </c>
      <c r="AM401">
        <f t="shared" si="62"/>
        <v>0</v>
      </c>
      <c r="AP401">
        <f t="shared" si="63"/>
        <v>0</v>
      </c>
      <c r="AQ401">
        <f t="shared" si="64"/>
        <v>0</v>
      </c>
      <c r="AR401" s="33" t="str">
        <f t="shared" si="65"/>
        <v xml:space="preserve"> </v>
      </c>
      <c r="AS401">
        <f t="shared" si="66"/>
        <v>0</v>
      </c>
      <c r="AT401" s="33" t="str">
        <f t="shared" si="67"/>
        <v xml:space="preserve"> </v>
      </c>
      <c r="AU401" s="33" t="str" cm="1">
        <f t="array" ref="AU401">_xlfn.IFS(AO401=0," ",AT401=20%,20%,AT401=25%,25%,AT401&lt;20%,"MV",AT401=21%,"MV",AT401=22%,"MV",AT401=23%,"MV",AT401=24%,MV)</f>
        <v xml:space="preserve"> </v>
      </c>
    </row>
    <row r="402" spans="1:47">
      <c r="A402" s="3">
        <v>373</v>
      </c>
      <c r="B402" s="1" t="s">
        <v>344</v>
      </c>
      <c r="C402" s="2" t="s">
        <v>367</v>
      </c>
      <c r="D402" s="7">
        <v>86027</v>
      </c>
      <c r="E402" s="7">
        <v>1050595</v>
      </c>
      <c r="F402" s="7">
        <v>502475</v>
      </c>
      <c r="G402" s="7">
        <v>815740</v>
      </c>
      <c r="H402" s="7">
        <v>98317</v>
      </c>
      <c r="I402" s="7">
        <v>3953441</v>
      </c>
      <c r="J402" s="7">
        <v>2906372</v>
      </c>
      <c r="K402" s="7">
        <v>1139437</v>
      </c>
      <c r="L402" s="7">
        <v>2225116</v>
      </c>
      <c r="M402" s="7">
        <v>1506076</v>
      </c>
      <c r="N402" s="7">
        <v>817359</v>
      </c>
      <c r="O402" s="7">
        <v>3894365</v>
      </c>
      <c r="P402" s="7">
        <v>970151</v>
      </c>
      <c r="Q402" s="7">
        <v>4361351</v>
      </c>
      <c r="R402" s="7">
        <v>3821018</v>
      </c>
      <c r="S402" s="7">
        <v>4229265</v>
      </c>
      <c r="T402" s="32">
        <v>2560783</v>
      </c>
      <c r="U402" s="7">
        <v>828114</v>
      </c>
      <c r="V402" s="7">
        <v>1545219</v>
      </c>
      <c r="W402" s="7">
        <v>480968</v>
      </c>
      <c r="X402" s="7">
        <v>4672743</v>
      </c>
      <c r="Y402" s="7">
        <v>1410167</v>
      </c>
      <c r="Z402" s="7">
        <v>4105722</v>
      </c>
      <c r="AA402" s="7">
        <v>3461291</v>
      </c>
      <c r="AB402" s="7">
        <v>4095619</v>
      </c>
      <c r="AC402" s="7">
        <v>3090438</v>
      </c>
      <c r="AE402" s="8">
        <f t="shared" si="60"/>
        <v>4672743</v>
      </c>
      <c r="AF402" s="8">
        <f t="shared" si="61"/>
        <v>86027</v>
      </c>
      <c r="AG402" s="19">
        <f t="shared" si="58"/>
        <v>68821.600000000006</v>
      </c>
      <c r="AH402" s="19">
        <f t="shared" si="59"/>
        <v>64520.25</v>
      </c>
      <c r="AM402">
        <f t="shared" si="62"/>
        <v>0</v>
      </c>
      <c r="AP402">
        <f t="shared" si="63"/>
        <v>0</v>
      </c>
      <c r="AQ402">
        <f t="shared" si="64"/>
        <v>0</v>
      </c>
      <c r="AR402" s="33" t="str">
        <f t="shared" si="65"/>
        <v xml:space="preserve"> </v>
      </c>
      <c r="AS402">
        <f t="shared" si="66"/>
        <v>0</v>
      </c>
      <c r="AT402" s="33" t="str">
        <f t="shared" si="67"/>
        <v xml:space="preserve"> </v>
      </c>
      <c r="AU402" s="33" t="str" cm="1">
        <f t="array" ref="AU402">_xlfn.IFS(AO402=0," ",AT402=20%,20%,AT402=25%,25%,AT402&lt;20%,"MV",AT402=21%,"MV",AT402=22%,"MV",AT402=23%,"MV",AT402=24%,MV)</f>
        <v xml:space="preserve"> </v>
      </c>
    </row>
    <row r="403" spans="1:47">
      <c r="A403" s="3">
        <v>374</v>
      </c>
      <c r="B403" s="1" t="s">
        <v>345</v>
      </c>
      <c r="C403" s="2" t="s">
        <v>368</v>
      </c>
      <c r="D403" s="7">
        <v>5492</v>
      </c>
      <c r="E403" s="7">
        <v>25753</v>
      </c>
      <c r="F403" s="7">
        <v>4590</v>
      </c>
      <c r="G403" s="7">
        <v>25496</v>
      </c>
      <c r="H403" s="7">
        <v>6277</v>
      </c>
      <c r="I403" s="7">
        <v>68103</v>
      </c>
      <c r="J403" s="7">
        <v>19026</v>
      </c>
      <c r="K403" s="7">
        <v>38745</v>
      </c>
      <c r="L403" s="7">
        <v>15452</v>
      </c>
      <c r="M403" s="7">
        <v>11211</v>
      </c>
      <c r="N403" s="7">
        <v>16318</v>
      </c>
      <c r="O403" s="7">
        <v>19167</v>
      </c>
      <c r="P403" s="7">
        <v>4573</v>
      </c>
      <c r="Q403" s="7">
        <v>5810</v>
      </c>
      <c r="R403" s="7">
        <v>41108</v>
      </c>
      <c r="S403" s="7">
        <v>18826</v>
      </c>
      <c r="T403" s="32">
        <v>13653</v>
      </c>
      <c r="U403" s="7">
        <v>8288</v>
      </c>
      <c r="V403" s="7">
        <v>12097</v>
      </c>
      <c r="W403" s="7">
        <v>8282</v>
      </c>
      <c r="X403" s="7">
        <v>139070</v>
      </c>
      <c r="Y403" s="7">
        <v>18803</v>
      </c>
      <c r="Z403" s="7">
        <v>20113</v>
      </c>
      <c r="AA403" s="7">
        <v>49447</v>
      </c>
      <c r="AB403" s="7">
        <v>20157</v>
      </c>
      <c r="AC403" s="7">
        <v>13844</v>
      </c>
      <c r="AE403" s="8">
        <f t="shared" si="60"/>
        <v>139070</v>
      </c>
      <c r="AF403" s="8">
        <f t="shared" si="61"/>
        <v>4573</v>
      </c>
      <c r="AG403" s="19">
        <f t="shared" si="58"/>
        <v>3658.4</v>
      </c>
      <c r="AH403" s="19">
        <f t="shared" si="59"/>
        <v>3429.75</v>
      </c>
      <c r="AM403">
        <f t="shared" si="62"/>
        <v>0</v>
      </c>
      <c r="AP403">
        <f t="shared" si="63"/>
        <v>0</v>
      </c>
      <c r="AQ403">
        <f t="shared" si="64"/>
        <v>0</v>
      </c>
      <c r="AR403" s="33" t="str">
        <f t="shared" si="65"/>
        <v xml:space="preserve"> </v>
      </c>
      <c r="AS403">
        <f t="shared" si="66"/>
        <v>0</v>
      </c>
      <c r="AT403" s="33" t="str">
        <f t="shared" si="67"/>
        <v xml:space="preserve"> </v>
      </c>
      <c r="AU403" s="33" t="str" cm="1">
        <f t="array" ref="AU403">_xlfn.IFS(AO403=0," ",AT403=20%,20%,AT403=25%,25%,AT403&lt;20%,"MV",AT403=21%,"MV",AT403=22%,"MV",AT403=23%,"MV",AT403=24%,MV)</f>
        <v xml:space="preserve"> </v>
      </c>
    </row>
    <row r="404" spans="1:47">
      <c r="A404" s="3">
        <v>375</v>
      </c>
      <c r="B404" s="1" t="s">
        <v>345</v>
      </c>
      <c r="C404" s="2" t="s">
        <v>367</v>
      </c>
      <c r="D404" s="7">
        <v>5492</v>
      </c>
      <c r="E404" s="7">
        <v>154522</v>
      </c>
      <c r="F404" s="7">
        <v>110158</v>
      </c>
      <c r="G404" s="7">
        <v>203969</v>
      </c>
      <c r="H404" s="7">
        <v>6277</v>
      </c>
      <c r="I404" s="7">
        <v>347109</v>
      </c>
      <c r="J404" s="7">
        <v>244615</v>
      </c>
      <c r="K404" s="7">
        <v>254182</v>
      </c>
      <c r="L404" s="7">
        <v>198901</v>
      </c>
      <c r="M404" s="7">
        <v>108965</v>
      </c>
      <c r="N404" s="7">
        <v>152297</v>
      </c>
      <c r="O404" s="7">
        <v>341923</v>
      </c>
      <c r="P404" s="7">
        <v>109773</v>
      </c>
      <c r="Q404" s="7">
        <v>139317</v>
      </c>
      <c r="R404" s="7">
        <v>164431</v>
      </c>
      <c r="S404" s="7">
        <v>150599</v>
      </c>
      <c r="T404" s="32">
        <v>224835</v>
      </c>
      <c r="U404" s="7">
        <v>198901</v>
      </c>
      <c r="V404" s="7">
        <v>145165</v>
      </c>
      <c r="W404" s="7">
        <v>94568</v>
      </c>
      <c r="X404" s="7">
        <v>278139</v>
      </c>
      <c r="Y404" s="7">
        <v>210255</v>
      </c>
      <c r="Z404" s="7">
        <v>358268</v>
      </c>
      <c r="AA404" s="7">
        <v>185426</v>
      </c>
      <c r="AB404" s="7">
        <v>359592</v>
      </c>
      <c r="AC404" s="7">
        <v>55380</v>
      </c>
      <c r="AE404" s="8">
        <f t="shared" si="60"/>
        <v>359592</v>
      </c>
      <c r="AF404" s="8">
        <f t="shared" si="61"/>
        <v>5492</v>
      </c>
      <c r="AG404" s="19">
        <f t="shared" si="58"/>
        <v>4393.6000000000004</v>
      </c>
      <c r="AH404" s="19">
        <f t="shared" si="59"/>
        <v>4119</v>
      </c>
      <c r="AM404">
        <f t="shared" si="62"/>
        <v>0</v>
      </c>
      <c r="AP404">
        <f t="shared" si="63"/>
        <v>0</v>
      </c>
      <c r="AQ404">
        <f t="shared" si="64"/>
        <v>0</v>
      </c>
      <c r="AR404" s="33" t="str">
        <f t="shared" si="65"/>
        <v xml:space="preserve"> </v>
      </c>
      <c r="AS404">
        <f t="shared" si="66"/>
        <v>0</v>
      </c>
      <c r="AT404" s="33" t="str">
        <f t="shared" si="67"/>
        <v xml:space="preserve"> </v>
      </c>
      <c r="AU404" s="33" t="str" cm="1">
        <f t="array" ref="AU404">_xlfn.IFS(AO404=0," ",AT404=20%,20%,AT404=25%,25%,AT404&lt;20%,"MV",AT404=21%,"MV",AT404=22%,"MV",AT404=23%,"MV",AT404=24%,MV)</f>
        <v xml:space="preserve"> </v>
      </c>
    </row>
    <row r="405" spans="1:47">
      <c r="A405" s="3">
        <v>376</v>
      </c>
      <c r="B405" s="1" t="s">
        <v>346</v>
      </c>
      <c r="C405" s="2" t="s">
        <v>368</v>
      </c>
      <c r="D405" s="7">
        <v>5620</v>
      </c>
      <c r="E405" s="7">
        <v>30904</v>
      </c>
      <c r="F405" s="7">
        <v>4707</v>
      </c>
      <c r="G405" s="7">
        <v>15281</v>
      </c>
      <c r="H405" s="7">
        <v>6423</v>
      </c>
      <c r="I405" s="7">
        <v>43586</v>
      </c>
      <c r="J405" s="7">
        <v>20768</v>
      </c>
      <c r="K405" s="7">
        <v>25385</v>
      </c>
      <c r="L405" s="7">
        <v>11126</v>
      </c>
      <c r="M405" s="7">
        <v>6311</v>
      </c>
      <c r="N405" s="7">
        <v>13845</v>
      </c>
      <c r="O405" s="7">
        <v>16367</v>
      </c>
      <c r="P405" s="7">
        <v>5557</v>
      </c>
      <c r="Q405" s="7">
        <v>29297</v>
      </c>
      <c r="R405" s="7">
        <v>23111</v>
      </c>
      <c r="S405" s="7">
        <v>13776</v>
      </c>
      <c r="T405" s="32">
        <v>11659</v>
      </c>
      <c r="U405" s="7">
        <v>6174</v>
      </c>
      <c r="V405" s="7">
        <v>12183</v>
      </c>
      <c r="W405" s="7">
        <v>8901</v>
      </c>
      <c r="X405" s="7">
        <v>64899</v>
      </c>
      <c r="Y405" s="7">
        <v>9112</v>
      </c>
      <c r="Z405" s="7">
        <v>17270</v>
      </c>
      <c r="AA405" s="7">
        <v>43266</v>
      </c>
      <c r="AB405" s="7">
        <v>17213</v>
      </c>
      <c r="AC405" s="7">
        <v>14501</v>
      </c>
      <c r="AE405" s="8">
        <f t="shared" si="60"/>
        <v>64899</v>
      </c>
      <c r="AF405" s="8">
        <f t="shared" si="61"/>
        <v>4707</v>
      </c>
      <c r="AG405" s="19">
        <f t="shared" si="58"/>
        <v>3765.6</v>
      </c>
      <c r="AH405" s="19">
        <f t="shared" si="59"/>
        <v>3530.25</v>
      </c>
      <c r="AM405">
        <f t="shared" si="62"/>
        <v>0</v>
      </c>
      <c r="AP405">
        <f t="shared" si="63"/>
        <v>0</v>
      </c>
      <c r="AQ405">
        <f t="shared" si="64"/>
        <v>0</v>
      </c>
      <c r="AR405" s="33" t="str">
        <f t="shared" si="65"/>
        <v xml:space="preserve"> </v>
      </c>
      <c r="AS405">
        <f t="shared" si="66"/>
        <v>0</v>
      </c>
      <c r="AT405" s="33" t="str">
        <f t="shared" si="67"/>
        <v xml:space="preserve"> </v>
      </c>
      <c r="AU405" s="33" t="str" cm="1">
        <f t="array" ref="AU405">_xlfn.IFS(AO405=0," ",AT405=20%,20%,AT405=25%,25%,AT405&lt;20%,"MV",AT405=21%,"MV",AT405=22%,"MV",AT405=23%,"MV",AT405=24%,MV)</f>
        <v xml:space="preserve"> </v>
      </c>
    </row>
    <row r="406" spans="1:47">
      <c r="A406" s="3">
        <v>377</v>
      </c>
      <c r="B406" s="1" t="s">
        <v>346</v>
      </c>
      <c r="C406" s="2" t="s">
        <v>367</v>
      </c>
      <c r="D406" s="7">
        <v>5620</v>
      </c>
      <c r="E406" s="7">
        <v>185426</v>
      </c>
      <c r="F406" s="7">
        <v>112949</v>
      </c>
      <c r="G406" s="7">
        <v>122245</v>
      </c>
      <c r="H406" s="7">
        <v>6423</v>
      </c>
      <c r="I406" s="7">
        <v>233497</v>
      </c>
      <c r="J406" s="7">
        <v>167700</v>
      </c>
      <c r="K406" s="7">
        <v>166533</v>
      </c>
      <c r="L406" s="7">
        <v>100006</v>
      </c>
      <c r="M406" s="7">
        <v>61340</v>
      </c>
      <c r="N406" s="7">
        <v>115212</v>
      </c>
      <c r="O406" s="7">
        <v>230008</v>
      </c>
      <c r="P406" s="7">
        <v>133359</v>
      </c>
      <c r="Q406" s="7">
        <v>350209</v>
      </c>
      <c r="R406" s="7">
        <v>239051</v>
      </c>
      <c r="S406" s="7">
        <v>165309</v>
      </c>
      <c r="T406" s="32">
        <v>151245</v>
      </c>
      <c r="U406" s="7">
        <v>148218</v>
      </c>
      <c r="V406" s="7">
        <v>134338</v>
      </c>
      <c r="W406" s="7">
        <v>108659</v>
      </c>
      <c r="X406" s="7">
        <v>129798</v>
      </c>
      <c r="Y406" s="7">
        <v>106491</v>
      </c>
      <c r="Z406" s="7">
        <v>241066</v>
      </c>
      <c r="AA406" s="7">
        <v>210150</v>
      </c>
      <c r="AB406" s="7">
        <v>241895</v>
      </c>
      <c r="AC406" s="7">
        <v>58005</v>
      </c>
      <c r="AE406" s="8">
        <f t="shared" si="60"/>
        <v>350209</v>
      </c>
      <c r="AF406" s="8">
        <f t="shared" si="61"/>
        <v>5620</v>
      </c>
      <c r="AG406" s="19">
        <f t="shared" si="58"/>
        <v>4496</v>
      </c>
      <c r="AH406" s="19">
        <f t="shared" si="59"/>
        <v>4215</v>
      </c>
      <c r="AM406">
        <f t="shared" si="62"/>
        <v>0</v>
      </c>
      <c r="AP406">
        <f t="shared" si="63"/>
        <v>0</v>
      </c>
      <c r="AQ406">
        <f t="shared" si="64"/>
        <v>0</v>
      </c>
      <c r="AR406" s="33" t="str">
        <f t="shared" si="65"/>
        <v xml:space="preserve"> </v>
      </c>
      <c r="AS406">
        <f t="shared" si="66"/>
        <v>0</v>
      </c>
      <c r="AT406" s="33" t="str">
        <f t="shared" si="67"/>
        <v xml:space="preserve"> </v>
      </c>
      <c r="AU406" s="33" t="str" cm="1">
        <f t="array" ref="AU406">_xlfn.IFS(AO406=0," ",AT406=20%,20%,AT406=25%,25%,AT406&lt;20%,"MV",AT406=21%,"MV",AT406=22%,"MV",AT406=23%,"MV",AT406=24%,MV)</f>
        <v xml:space="preserve"> </v>
      </c>
    </row>
    <row r="407" spans="1:47">
      <c r="A407" s="3">
        <v>378</v>
      </c>
      <c r="B407" s="1" t="s">
        <v>347</v>
      </c>
      <c r="C407" s="2" t="s">
        <v>367</v>
      </c>
      <c r="D407" s="7">
        <v>8869</v>
      </c>
      <c r="E407" s="7">
        <v>309044</v>
      </c>
      <c r="F407" s="7">
        <v>249047</v>
      </c>
      <c r="G407" s="7">
        <v>501084</v>
      </c>
      <c r="H407" s="7">
        <v>10137</v>
      </c>
      <c r="I407" s="7">
        <v>741778</v>
      </c>
      <c r="J407" s="7">
        <v>277397</v>
      </c>
      <c r="K407" s="7">
        <v>541834</v>
      </c>
      <c r="L407" s="7">
        <v>263923</v>
      </c>
      <c r="M407" s="7">
        <v>130421</v>
      </c>
      <c r="N407" s="7">
        <v>99388</v>
      </c>
      <c r="O407" s="7">
        <v>730694</v>
      </c>
      <c r="P407" s="7">
        <v>188393</v>
      </c>
      <c r="Q407" s="7">
        <v>687066</v>
      </c>
      <c r="R407" s="7">
        <v>401138</v>
      </c>
      <c r="S407" s="7">
        <v>735524</v>
      </c>
      <c r="T407" s="32">
        <v>480477</v>
      </c>
      <c r="U407" s="7">
        <v>265778</v>
      </c>
      <c r="V407" s="7">
        <v>367762</v>
      </c>
      <c r="W407" s="7">
        <v>83886</v>
      </c>
      <c r="X407" s="7">
        <v>760248</v>
      </c>
      <c r="Y407" s="7">
        <v>226817</v>
      </c>
      <c r="Z407" s="7">
        <v>765502</v>
      </c>
      <c r="AA407" s="7">
        <v>618088</v>
      </c>
      <c r="AB407" s="7">
        <v>768455</v>
      </c>
      <c r="AC407" s="7">
        <v>30013</v>
      </c>
      <c r="AE407" s="8">
        <f t="shared" si="60"/>
        <v>768455</v>
      </c>
      <c r="AF407" s="8">
        <f t="shared" si="61"/>
        <v>8869</v>
      </c>
      <c r="AG407" s="19">
        <f t="shared" si="58"/>
        <v>7095.2</v>
      </c>
      <c r="AH407" s="19">
        <f t="shared" si="59"/>
        <v>6651.75</v>
      </c>
      <c r="AM407">
        <f t="shared" si="62"/>
        <v>0</v>
      </c>
      <c r="AP407">
        <f t="shared" si="63"/>
        <v>0</v>
      </c>
      <c r="AQ407">
        <f t="shared" si="64"/>
        <v>0</v>
      </c>
      <c r="AR407" s="33" t="str">
        <f t="shared" si="65"/>
        <v xml:space="preserve"> </v>
      </c>
      <c r="AS407">
        <f t="shared" si="66"/>
        <v>0</v>
      </c>
      <c r="AT407" s="33" t="str">
        <f t="shared" si="67"/>
        <v xml:space="preserve"> </v>
      </c>
      <c r="AU407" s="33" t="str" cm="1">
        <f t="array" ref="AU407">_xlfn.IFS(AO407=0," ",AT407=20%,20%,AT407=25%,25%,AT407&lt;20%,"MV",AT407=21%,"MV",AT407=22%,"MV",AT407=23%,"MV",AT407=24%,MV)</f>
        <v xml:space="preserve"> </v>
      </c>
    </row>
    <row r="408" spans="1:47">
      <c r="A408" s="3">
        <v>379</v>
      </c>
      <c r="B408" s="1" t="s">
        <v>348</v>
      </c>
      <c r="C408" s="2" t="s">
        <v>367</v>
      </c>
      <c r="D408" s="7">
        <v>12331</v>
      </c>
      <c r="E408" s="7">
        <v>370853</v>
      </c>
      <c r="F408" s="7">
        <v>296397</v>
      </c>
      <c r="G408" s="7">
        <v>605107</v>
      </c>
      <c r="H408" s="7">
        <v>14093</v>
      </c>
      <c r="I408" s="7">
        <v>866878</v>
      </c>
      <c r="J408" s="7">
        <v>321529</v>
      </c>
      <c r="K408" s="7">
        <v>604804</v>
      </c>
      <c r="L408" s="7">
        <v>263923</v>
      </c>
      <c r="M408" s="7">
        <v>130421</v>
      </c>
      <c r="N408" s="7">
        <v>124111</v>
      </c>
      <c r="O408" s="7">
        <v>853925</v>
      </c>
      <c r="P408" s="7">
        <v>316708</v>
      </c>
      <c r="Q408" s="7">
        <v>669142</v>
      </c>
      <c r="R408" s="7">
        <v>795343</v>
      </c>
      <c r="S408" s="7">
        <v>827465</v>
      </c>
      <c r="T408" s="32">
        <v>561507</v>
      </c>
      <c r="U408" s="7">
        <v>409050</v>
      </c>
      <c r="V408" s="7">
        <v>391667</v>
      </c>
      <c r="W408" s="7">
        <v>97620</v>
      </c>
      <c r="X408" s="7">
        <v>912298</v>
      </c>
      <c r="Y408" s="7">
        <v>312406</v>
      </c>
      <c r="Z408" s="7">
        <v>898601</v>
      </c>
      <c r="AA408" s="7">
        <v>741705</v>
      </c>
      <c r="AB408" s="7">
        <v>898053</v>
      </c>
      <c r="AC408" s="7">
        <v>42755</v>
      </c>
      <c r="AE408" s="8">
        <f t="shared" si="60"/>
        <v>912298</v>
      </c>
      <c r="AF408" s="8">
        <f t="shared" si="61"/>
        <v>12331</v>
      </c>
      <c r="AG408" s="19">
        <f t="shared" si="58"/>
        <v>9864.7999999999993</v>
      </c>
      <c r="AH408" s="19">
        <f t="shared" si="59"/>
        <v>9248.25</v>
      </c>
      <c r="AK408">
        <v>1</v>
      </c>
      <c r="AL408" s="24">
        <v>1</v>
      </c>
      <c r="AM408">
        <f t="shared" si="62"/>
        <v>0</v>
      </c>
      <c r="AO408" s="28">
        <v>9864.7999999999993</v>
      </c>
      <c r="AP408">
        <f t="shared" si="63"/>
        <v>561507</v>
      </c>
      <c r="AQ408">
        <f t="shared" si="64"/>
        <v>551642.19999999995</v>
      </c>
      <c r="AR408" s="33">
        <f t="shared" si="65"/>
        <v>0.98243156363144168</v>
      </c>
      <c r="AS408">
        <f t="shared" si="66"/>
        <v>9864.7999999999993</v>
      </c>
      <c r="AT408" s="33">
        <f t="shared" si="67"/>
        <v>0.2</v>
      </c>
      <c r="AU408" s="33" cm="1">
        <f t="array" ref="AU408">_xlfn.IFS(AO408=0," ",AT408=20%,20%,AT408=25%,25%,AT408&lt;20%,"MV",AT408=21%,"MV",AT408=22%,"MV",AT408=23%,"MV",AT408=24%,MV)</f>
        <v>0.2</v>
      </c>
    </row>
    <row r="409" spans="1:47">
      <c r="A409" s="3">
        <v>380</v>
      </c>
      <c r="B409" s="1" t="s">
        <v>349</v>
      </c>
      <c r="C409" s="2" t="s">
        <v>368</v>
      </c>
      <c r="D409" s="7">
        <v>35782</v>
      </c>
      <c r="E409" s="7">
        <v>77261</v>
      </c>
      <c r="F409" s="7">
        <v>21229</v>
      </c>
      <c r="G409" s="7">
        <v>124647</v>
      </c>
      <c r="H409" s="7">
        <v>40893</v>
      </c>
      <c r="I409" s="7">
        <v>94804</v>
      </c>
      <c r="J409" s="7">
        <v>131653</v>
      </c>
      <c r="K409" s="7">
        <v>225883</v>
      </c>
      <c r="L409" s="7">
        <v>80351</v>
      </c>
      <c r="M409" s="7">
        <v>90343</v>
      </c>
      <c r="N409" s="7">
        <v>50436</v>
      </c>
      <c r="O409" s="7">
        <v>93389</v>
      </c>
      <c r="P409" s="7">
        <v>23481</v>
      </c>
      <c r="Q409" s="7">
        <v>50559</v>
      </c>
      <c r="R409" s="7">
        <v>103344</v>
      </c>
      <c r="S409" s="7">
        <v>80234</v>
      </c>
      <c r="T409" s="32">
        <v>66525</v>
      </c>
      <c r="U409" s="7">
        <v>45836</v>
      </c>
      <c r="V409" s="7">
        <v>98667</v>
      </c>
      <c r="W409" s="7">
        <v>28434</v>
      </c>
      <c r="X409" s="7">
        <v>296682</v>
      </c>
      <c r="Y409" s="7">
        <v>59300</v>
      </c>
      <c r="Z409" s="7">
        <v>98214</v>
      </c>
      <c r="AA409" s="7">
        <v>185426</v>
      </c>
      <c r="AB409" s="7">
        <v>98213</v>
      </c>
      <c r="AC409" s="7">
        <v>262687</v>
      </c>
      <c r="AE409" s="8">
        <f t="shared" si="60"/>
        <v>296682</v>
      </c>
      <c r="AF409" s="8">
        <f t="shared" si="61"/>
        <v>21229</v>
      </c>
      <c r="AG409" s="19">
        <f t="shared" si="58"/>
        <v>16983.2</v>
      </c>
      <c r="AH409" s="19">
        <f t="shared" si="59"/>
        <v>15921.75</v>
      </c>
      <c r="AM409">
        <f t="shared" si="62"/>
        <v>0</v>
      </c>
      <c r="AP409">
        <f t="shared" si="63"/>
        <v>0</v>
      </c>
      <c r="AQ409">
        <f t="shared" si="64"/>
        <v>0</v>
      </c>
      <c r="AR409" s="33" t="str">
        <f t="shared" si="65"/>
        <v xml:space="preserve"> </v>
      </c>
      <c r="AS409">
        <f t="shared" si="66"/>
        <v>0</v>
      </c>
      <c r="AT409" s="33" t="str">
        <f t="shared" si="67"/>
        <v xml:space="preserve"> </v>
      </c>
      <c r="AU409" s="33" t="str" cm="1">
        <f t="array" ref="AU409">_xlfn.IFS(AO409=0," ",AT409=20%,20%,AT409=25%,25%,AT409&lt;20%,"MV",AT409=21%,"MV",AT409=22%,"MV",AT409=23%,"MV",AT409=24%,MV)</f>
        <v xml:space="preserve"> </v>
      </c>
    </row>
    <row r="410" spans="1:47">
      <c r="A410" s="3">
        <v>381</v>
      </c>
      <c r="B410" s="1" t="s">
        <v>349</v>
      </c>
      <c r="C410" s="2" t="s">
        <v>367</v>
      </c>
      <c r="D410" s="7">
        <v>35782</v>
      </c>
      <c r="E410" s="7">
        <v>927132</v>
      </c>
      <c r="F410" s="7">
        <v>764253</v>
      </c>
      <c r="G410" s="7">
        <v>1495772</v>
      </c>
      <c r="H410" s="7">
        <v>40893</v>
      </c>
      <c r="I410" s="7">
        <v>2222895</v>
      </c>
      <c r="J410" s="7">
        <v>1658082</v>
      </c>
      <c r="K410" s="7">
        <v>2092181</v>
      </c>
      <c r="L410" s="7">
        <v>1319988</v>
      </c>
      <c r="M410" s="7">
        <v>878142</v>
      </c>
      <c r="N410" s="7">
        <v>747639</v>
      </c>
      <c r="O410" s="7">
        <v>2189679</v>
      </c>
      <c r="P410" s="7">
        <v>563547</v>
      </c>
      <c r="Q410" s="7">
        <v>1816312</v>
      </c>
      <c r="R410" s="7">
        <v>1240131</v>
      </c>
      <c r="S410" s="7">
        <v>2407005</v>
      </c>
      <c r="T410" s="32">
        <v>1439848</v>
      </c>
      <c r="U410" s="7">
        <v>1100073</v>
      </c>
      <c r="V410" s="7">
        <v>1520697</v>
      </c>
      <c r="W410" s="7">
        <v>950496</v>
      </c>
      <c r="X410" s="7">
        <v>1780093</v>
      </c>
      <c r="Y410" s="7">
        <v>1402936</v>
      </c>
      <c r="Z410" s="7">
        <v>2302735</v>
      </c>
      <c r="AA410" s="7">
        <v>1854263</v>
      </c>
      <c r="AB410" s="7">
        <v>2302837</v>
      </c>
      <c r="AC410" s="7">
        <v>1050749</v>
      </c>
      <c r="AE410" s="8">
        <f t="shared" si="60"/>
        <v>2407005</v>
      </c>
      <c r="AF410" s="8">
        <f t="shared" si="61"/>
        <v>35782</v>
      </c>
      <c r="AG410" s="19">
        <f t="shared" si="58"/>
        <v>28625.599999999999</v>
      </c>
      <c r="AH410" s="19">
        <f t="shared" si="59"/>
        <v>26836.5</v>
      </c>
      <c r="AM410">
        <f t="shared" si="62"/>
        <v>0</v>
      </c>
      <c r="AP410">
        <f t="shared" si="63"/>
        <v>0</v>
      </c>
      <c r="AQ410">
        <f t="shared" si="64"/>
        <v>0</v>
      </c>
      <c r="AR410" s="33" t="str">
        <f t="shared" si="65"/>
        <v xml:space="preserve"> </v>
      </c>
      <c r="AS410">
        <f t="shared" si="66"/>
        <v>0</v>
      </c>
      <c r="AT410" s="33" t="str">
        <f t="shared" si="67"/>
        <v xml:space="preserve"> </v>
      </c>
      <c r="AU410" s="33" t="str" cm="1">
        <f t="array" ref="AU410">_xlfn.IFS(AO410=0," ",AT410=20%,20%,AT410=25%,25%,AT410&lt;20%,"MV",AT410=21%,"MV",AT410=22%,"MV",AT410=23%,"MV",AT410=24%,MV)</f>
        <v xml:space="preserve"> </v>
      </c>
    </row>
    <row r="411" spans="1:47">
      <c r="A411" s="3">
        <v>382</v>
      </c>
      <c r="B411" s="1" t="s">
        <v>350</v>
      </c>
      <c r="C411" s="2" t="s">
        <v>368</v>
      </c>
      <c r="D411" s="7">
        <v>69009</v>
      </c>
      <c r="E411" s="7">
        <v>128769</v>
      </c>
      <c r="F411" s="7">
        <v>35680</v>
      </c>
      <c r="G411" s="7">
        <v>141644</v>
      </c>
      <c r="H411" s="7">
        <v>78868</v>
      </c>
      <c r="I411" s="7">
        <v>177610</v>
      </c>
      <c r="J411" s="7">
        <v>245876</v>
      </c>
      <c r="K411" s="7">
        <v>419974</v>
      </c>
      <c r="L411" s="7">
        <v>3448929</v>
      </c>
      <c r="M411" s="7">
        <v>175126</v>
      </c>
      <c r="N411" s="7">
        <v>90982</v>
      </c>
      <c r="O411" s="7">
        <v>174955</v>
      </c>
      <c r="P411" s="7">
        <v>42951</v>
      </c>
      <c r="Q411" s="7">
        <v>93826</v>
      </c>
      <c r="R411" s="7">
        <v>192093</v>
      </c>
      <c r="S411" s="7">
        <v>94821</v>
      </c>
      <c r="T411" s="32">
        <v>124632</v>
      </c>
      <c r="U411" s="7">
        <v>75149</v>
      </c>
      <c r="V411" s="7">
        <v>260498</v>
      </c>
      <c r="W411" s="7">
        <v>67366</v>
      </c>
      <c r="X411" s="7">
        <v>523829</v>
      </c>
      <c r="Y411" s="7">
        <v>99797</v>
      </c>
      <c r="Z411" s="7">
        <v>184252</v>
      </c>
      <c r="AA411" s="7">
        <v>309044</v>
      </c>
      <c r="AB411" s="7">
        <v>183997</v>
      </c>
      <c r="AC411" s="7">
        <v>401757</v>
      </c>
      <c r="AE411" s="8">
        <f t="shared" si="60"/>
        <v>3448929</v>
      </c>
      <c r="AF411" s="8">
        <f t="shared" si="61"/>
        <v>35680</v>
      </c>
      <c r="AG411" s="19">
        <f t="shared" si="58"/>
        <v>28544</v>
      </c>
      <c r="AH411" s="19">
        <f t="shared" si="59"/>
        <v>26760</v>
      </c>
      <c r="AK411">
        <v>1</v>
      </c>
      <c r="AL411" s="24">
        <v>1</v>
      </c>
      <c r="AM411">
        <f t="shared" si="62"/>
        <v>0</v>
      </c>
      <c r="AO411" s="28">
        <v>26760</v>
      </c>
      <c r="AP411">
        <f t="shared" si="63"/>
        <v>124632</v>
      </c>
      <c r="AQ411">
        <f t="shared" si="64"/>
        <v>97872</v>
      </c>
      <c r="AR411" s="33">
        <f t="shared" si="65"/>
        <v>0.78528788754092049</v>
      </c>
      <c r="AS411">
        <f t="shared" si="66"/>
        <v>26760</v>
      </c>
      <c r="AT411" s="33">
        <f t="shared" si="67"/>
        <v>0.25</v>
      </c>
      <c r="AU411" s="33" cm="1">
        <f t="array" ref="AU411">_xlfn.IFS(AO411=0," ",AT411=20%,20%,AT411=25%,25%,AT411&lt;20%,"MV",AT411=21%,"MV",AT411=22%,"MV",AT411=23%,"MV",AT411=24%,MV)</f>
        <v>0.25</v>
      </c>
    </row>
    <row r="412" spans="1:47">
      <c r="A412" s="3">
        <v>383</v>
      </c>
      <c r="B412" s="1" t="s">
        <v>350</v>
      </c>
      <c r="C412" s="2" t="s">
        <v>367</v>
      </c>
      <c r="D412" s="7">
        <v>69009</v>
      </c>
      <c r="E412" s="7">
        <v>1545219</v>
      </c>
      <c r="F412" s="7">
        <v>1284459</v>
      </c>
      <c r="G412" s="7">
        <v>1699741</v>
      </c>
      <c r="H412" s="7">
        <v>78868</v>
      </c>
      <c r="I412" s="7">
        <v>3924801</v>
      </c>
      <c r="J412" s="7">
        <v>2999678</v>
      </c>
      <c r="K412" s="7">
        <v>3889916</v>
      </c>
      <c r="L412" s="7">
        <v>185426</v>
      </c>
      <c r="M412" s="7">
        <v>1702213</v>
      </c>
      <c r="N412" s="7">
        <v>1500222</v>
      </c>
      <c r="O412" s="7">
        <v>3866154</v>
      </c>
      <c r="P412" s="7">
        <v>1030822</v>
      </c>
      <c r="Q412" s="7">
        <v>3375995</v>
      </c>
      <c r="R412" s="7">
        <v>2305121</v>
      </c>
      <c r="S412" s="7">
        <v>2844641</v>
      </c>
      <c r="T412" s="32">
        <v>2542232</v>
      </c>
      <c r="U412" s="7">
        <v>1803580</v>
      </c>
      <c r="V412" s="7">
        <v>6251957</v>
      </c>
      <c r="W412" s="7">
        <v>1220105</v>
      </c>
      <c r="X412" s="7">
        <v>3142976</v>
      </c>
      <c r="Y412" s="7">
        <v>2386437</v>
      </c>
      <c r="Z412" s="7">
        <v>4066102</v>
      </c>
      <c r="AA412" s="7">
        <v>3090438</v>
      </c>
      <c r="AB412" s="7">
        <v>4065948</v>
      </c>
      <c r="AC412" s="7">
        <v>1607028</v>
      </c>
      <c r="AE412" s="8">
        <f t="shared" si="60"/>
        <v>6251957</v>
      </c>
      <c r="AF412" s="8">
        <f t="shared" si="61"/>
        <v>69009</v>
      </c>
      <c r="AG412" s="19">
        <f t="shared" si="58"/>
        <v>55207.199999999997</v>
      </c>
      <c r="AH412" s="19">
        <f t="shared" si="59"/>
        <v>51756.75</v>
      </c>
      <c r="AM412">
        <f t="shared" si="62"/>
        <v>0</v>
      </c>
      <c r="AP412">
        <f t="shared" si="63"/>
        <v>0</v>
      </c>
      <c r="AQ412">
        <f t="shared" si="64"/>
        <v>0</v>
      </c>
      <c r="AR412" s="33" t="str">
        <f t="shared" si="65"/>
        <v xml:space="preserve"> </v>
      </c>
      <c r="AS412">
        <f t="shared" si="66"/>
        <v>0</v>
      </c>
      <c r="AT412" s="33" t="str">
        <f t="shared" si="67"/>
        <v xml:space="preserve"> </v>
      </c>
      <c r="AU412" s="33" t="str" cm="1">
        <f t="array" ref="AU412">_xlfn.IFS(AO412=0," ",AT412=20%,20%,AT412=25%,25%,AT412&lt;20%,"MV",AT412=21%,"MV",AT412=22%,"MV",AT412=23%,"MV",AT412=24%,MV)</f>
        <v xml:space="preserve"> </v>
      </c>
    </row>
    <row r="413" spans="1:47">
      <c r="A413" s="3">
        <v>384</v>
      </c>
      <c r="B413" s="1" t="s">
        <v>351</v>
      </c>
      <c r="C413" s="2" t="s">
        <v>368</v>
      </c>
      <c r="D413" s="7">
        <v>90989</v>
      </c>
      <c r="E413" s="7">
        <v>283291</v>
      </c>
      <c r="F413" s="7">
        <v>97951</v>
      </c>
      <c r="G413" s="7">
        <v>121816</v>
      </c>
      <c r="H413" s="7">
        <v>103988</v>
      </c>
      <c r="I413" s="7">
        <v>259443</v>
      </c>
      <c r="J413" s="7">
        <v>333767</v>
      </c>
      <c r="K413" s="7">
        <v>585004</v>
      </c>
      <c r="L413" s="7">
        <v>321406</v>
      </c>
      <c r="M413" s="7">
        <v>229722</v>
      </c>
      <c r="N413" s="7">
        <v>284814</v>
      </c>
      <c r="O413" s="7">
        <v>255564</v>
      </c>
      <c r="P413" s="7">
        <v>179492</v>
      </c>
      <c r="Q413" s="7">
        <v>130417</v>
      </c>
      <c r="R413" s="7">
        <v>267044</v>
      </c>
      <c r="S413" s="7">
        <v>113665</v>
      </c>
      <c r="T413" s="32">
        <v>182054</v>
      </c>
      <c r="U413" s="7">
        <v>167398</v>
      </c>
      <c r="V413" s="7">
        <v>216671</v>
      </c>
      <c r="W413" s="7">
        <v>121174</v>
      </c>
      <c r="X413" s="7">
        <v>731198</v>
      </c>
      <c r="Y413" s="7">
        <v>115706</v>
      </c>
      <c r="Z413" s="7">
        <v>269375</v>
      </c>
      <c r="AA413" s="7">
        <v>370853</v>
      </c>
      <c r="AB413" s="7">
        <v>268772</v>
      </c>
      <c r="AC413" s="7">
        <v>86587</v>
      </c>
      <c r="AE413" s="8">
        <f t="shared" si="60"/>
        <v>731198</v>
      </c>
      <c r="AF413" s="8">
        <f t="shared" si="61"/>
        <v>86587</v>
      </c>
      <c r="AG413" s="19">
        <f t="shared" si="58"/>
        <v>69269.600000000006</v>
      </c>
      <c r="AH413" s="19">
        <f t="shared" si="59"/>
        <v>64940.25</v>
      </c>
      <c r="AK413">
        <v>2</v>
      </c>
      <c r="AL413" s="24">
        <v>2</v>
      </c>
      <c r="AM413">
        <f t="shared" si="62"/>
        <v>0</v>
      </c>
      <c r="AO413" s="28">
        <v>64940.25</v>
      </c>
      <c r="AP413">
        <f t="shared" si="63"/>
        <v>182054</v>
      </c>
      <c r="AQ413">
        <f t="shared" si="64"/>
        <v>117113.75</v>
      </c>
      <c r="AR413" s="33">
        <f t="shared" si="65"/>
        <v>0.64329127621474946</v>
      </c>
      <c r="AS413">
        <f t="shared" si="66"/>
        <v>129880.5</v>
      </c>
      <c r="AT413" s="33">
        <f t="shared" si="67"/>
        <v>0.25</v>
      </c>
      <c r="AU413" s="33" cm="1">
        <f t="array" ref="AU413">_xlfn.IFS(AO413=0," ",AT413=20%,20%,AT413=25%,25%,AT413&lt;20%,"MV",AT413=21%,"MV",AT413=22%,"MV",AT413=23%,"MV",AT413=24%,MV)</f>
        <v>0.25</v>
      </c>
    </row>
    <row r="414" spans="1:47">
      <c r="A414" s="3">
        <v>385</v>
      </c>
      <c r="B414" s="1" t="s">
        <v>351</v>
      </c>
      <c r="C414" s="2" t="s">
        <v>367</v>
      </c>
      <c r="D414" s="7">
        <v>90989</v>
      </c>
      <c r="E414" s="7">
        <v>3399482</v>
      </c>
      <c r="F414" s="7">
        <v>4701652</v>
      </c>
      <c r="G414" s="7">
        <v>2923555</v>
      </c>
      <c r="H414" s="7">
        <v>103988</v>
      </c>
      <c r="I414" s="7">
        <v>5478511</v>
      </c>
      <c r="J414" s="7">
        <v>4351337</v>
      </c>
      <c r="K414" s="7">
        <v>5418461</v>
      </c>
      <c r="L414" s="7">
        <v>6156153</v>
      </c>
      <c r="M414" s="7">
        <v>2232904</v>
      </c>
      <c r="N414" s="7">
        <v>6218456</v>
      </c>
      <c r="O414" s="7">
        <v>5396649</v>
      </c>
      <c r="P414" s="7">
        <v>4307824</v>
      </c>
      <c r="Q414" s="7">
        <v>4693263</v>
      </c>
      <c r="R414" s="7">
        <v>3204542</v>
      </c>
      <c r="S414" s="7">
        <v>4091907</v>
      </c>
      <c r="T414" s="32">
        <v>3548625</v>
      </c>
      <c r="U414" s="7">
        <v>4017570</v>
      </c>
      <c r="V414" s="7">
        <v>4597027</v>
      </c>
      <c r="W414" s="7">
        <v>2803646</v>
      </c>
      <c r="X414" s="7">
        <v>4387187</v>
      </c>
      <c r="Y414" s="7">
        <v>3422005</v>
      </c>
      <c r="Z414" s="7">
        <v>5693663</v>
      </c>
      <c r="AA414" s="7">
        <v>3708526</v>
      </c>
      <c r="AB414" s="7">
        <v>5675534</v>
      </c>
      <c r="AC414" s="7">
        <v>346350</v>
      </c>
      <c r="AE414" s="8">
        <f t="shared" si="60"/>
        <v>6218456</v>
      </c>
      <c r="AF414" s="8">
        <f t="shared" si="61"/>
        <v>90989</v>
      </c>
      <c r="AG414" s="19">
        <f t="shared" si="58"/>
        <v>72791.199999999997</v>
      </c>
      <c r="AH414" s="19">
        <f t="shared" si="59"/>
        <v>68241.75</v>
      </c>
      <c r="AM414">
        <f t="shared" si="62"/>
        <v>0</v>
      </c>
      <c r="AP414">
        <f t="shared" si="63"/>
        <v>0</v>
      </c>
      <c r="AQ414">
        <f t="shared" si="64"/>
        <v>0</v>
      </c>
      <c r="AR414" s="33" t="str">
        <f t="shared" si="65"/>
        <v xml:space="preserve"> </v>
      </c>
      <c r="AS414">
        <f t="shared" si="66"/>
        <v>0</v>
      </c>
      <c r="AT414" s="33" t="str">
        <f t="shared" si="67"/>
        <v xml:space="preserve"> </v>
      </c>
      <c r="AU414" s="33" t="str" cm="1">
        <f t="array" ref="AU414">_xlfn.IFS(AO414=0," ",AT414=20%,20%,AT414=25%,25%,AT414&lt;20%,"MV",AT414=21%,"MV",AT414=22%,"MV",AT414=23%,"MV",AT414=24%,MV)</f>
        <v xml:space="preserve"> </v>
      </c>
    </row>
    <row r="415" spans="1:47">
      <c r="A415" s="3">
        <v>386</v>
      </c>
      <c r="B415" s="1" t="s">
        <v>352</v>
      </c>
      <c r="C415" s="2" t="s">
        <v>368</v>
      </c>
      <c r="D415" s="7">
        <v>99296</v>
      </c>
      <c r="E415" s="7">
        <v>360552</v>
      </c>
      <c r="F415" s="7">
        <v>100547</v>
      </c>
      <c r="G415" s="7">
        <v>127481</v>
      </c>
      <c r="H415" s="7">
        <v>113481</v>
      </c>
      <c r="I415" s="7">
        <v>270252</v>
      </c>
      <c r="J415" s="7">
        <v>356019</v>
      </c>
      <c r="K415" s="7">
        <v>609987</v>
      </c>
      <c r="L415" s="7">
        <v>321406</v>
      </c>
      <c r="M415" s="7">
        <v>250841</v>
      </c>
      <c r="N415" s="7">
        <v>284814</v>
      </c>
      <c r="O415" s="7">
        <v>266214</v>
      </c>
      <c r="P415" s="7">
        <v>216268</v>
      </c>
      <c r="Q415" s="7">
        <v>136226</v>
      </c>
      <c r="R415" s="7">
        <v>278830</v>
      </c>
      <c r="S415" s="7">
        <v>118526</v>
      </c>
      <c r="T415" s="32">
        <v>189640</v>
      </c>
      <c r="U415" s="7">
        <v>187997</v>
      </c>
      <c r="V415" s="7">
        <v>226356</v>
      </c>
      <c r="W415" s="7">
        <v>138451</v>
      </c>
      <c r="X415" s="7">
        <v>788062</v>
      </c>
      <c r="Y415" s="7">
        <v>122938</v>
      </c>
      <c r="Z415" s="7">
        <v>279820</v>
      </c>
      <c r="AA415" s="7">
        <v>432661</v>
      </c>
      <c r="AB415" s="7">
        <v>279971</v>
      </c>
      <c r="AC415" s="7">
        <v>92713</v>
      </c>
      <c r="AE415" s="8">
        <f t="shared" si="60"/>
        <v>788062</v>
      </c>
      <c r="AF415" s="8">
        <f t="shared" si="61"/>
        <v>92713</v>
      </c>
      <c r="AG415" s="19">
        <f t="shared" ref="AG415:AG436" si="68">AF415-(AF415*$AG$3)</f>
        <v>74170.399999999994</v>
      </c>
      <c r="AH415" s="19">
        <f t="shared" ref="AH415:AH436" si="69">AF415-(AF415*$AH$3)</f>
        <v>69534.75</v>
      </c>
      <c r="AM415">
        <f t="shared" si="62"/>
        <v>0</v>
      </c>
      <c r="AP415">
        <f t="shared" si="63"/>
        <v>0</v>
      </c>
      <c r="AQ415">
        <f t="shared" si="64"/>
        <v>0</v>
      </c>
      <c r="AR415" s="33" t="str">
        <f t="shared" si="65"/>
        <v xml:space="preserve"> </v>
      </c>
      <c r="AS415">
        <f t="shared" si="66"/>
        <v>0</v>
      </c>
      <c r="AT415" s="33" t="str">
        <f t="shared" si="67"/>
        <v xml:space="preserve"> </v>
      </c>
      <c r="AU415" s="33" t="str" cm="1">
        <f t="array" ref="AU415">_xlfn.IFS(AO415=0," ",AT415=20%,20%,AT415=25%,25%,AT415&lt;20%,"MV",AT415=21%,"MV",AT415=22%,"MV",AT415=23%,"MV",AT415=24%,MV)</f>
        <v xml:space="preserve"> </v>
      </c>
    </row>
    <row r="416" spans="1:47">
      <c r="A416" s="3">
        <v>387</v>
      </c>
      <c r="B416" s="1" t="s">
        <v>352</v>
      </c>
      <c r="C416" s="2" t="s">
        <v>367</v>
      </c>
      <c r="D416" s="7">
        <v>99296</v>
      </c>
      <c r="E416" s="7">
        <v>4326614</v>
      </c>
      <c r="F416" s="7">
        <v>4826258</v>
      </c>
      <c r="G416" s="7">
        <v>3059534</v>
      </c>
      <c r="H416" s="7">
        <v>113481</v>
      </c>
      <c r="I416" s="7">
        <v>5904567</v>
      </c>
      <c r="J416" s="7">
        <v>4534539</v>
      </c>
      <c r="K416" s="7">
        <v>5649855</v>
      </c>
      <c r="L416" s="7">
        <v>6156153</v>
      </c>
      <c r="M416" s="7">
        <v>2438170</v>
      </c>
      <c r="N416" s="7">
        <v>6218456</v>
      </c>
      <c r="O416" s="7">
        <v>5816336</v>
      </c>
      <c r="P416" s="7">
        <v>5190454</v>
      </c>
      <c r="Q416" s="7">
        <v>4900323</v>
      </c>
      <c r="R416" s="7">
        <v>3345961</v>
      </c>
      <c r="S416" s="7">
        <v>4266961</v>
      </c>
      <c r="T416" s="32">
        <v>3824597</v>
      </c>
      <c r="U416" s="7">
        <v>4511917</v>
      </c>
      <c r="V416" s="7">
        <v>4780908</v>
      </c>
      <c r="W416" s="7">
        <v>3174251</v>
      </c>
      <c r="X416" s="7">
        <v>4728371</v>
      </c>
      <c r="Y416" s="7">
        <v>3566638</v>
      </c>
      <c r="Z416" s="7">
        <v>6105259</v>
      </c>
      <c r="AA416" s="7">
        <v>4326614</v>
      </c>
      <c r="AB416" s="7">
        <v>6116912</v>
      </c>
      <c r="AC416" s="7">
        <v>370853</v>
      </c>
      <c r="AE416" s="8">
        <f t="shared" si="60"/>
        <v>6218456</v>
      </c>
      <c r="AF416" s="8">
        <f t="shared" si="61"/>
        <v>99296</v>
      </c>
      <c r="AG416" s="19">
        <f t="shared" si="68"/>
        <v>79436.800000000003</v>
      </c>
      <c r="AH416" s="19">
        <f t="shared" si="69"/>
        <v>74472</v>
      </c>
      <c r="AM416">
        <f t="shared" si="62"/>
        <v>0</v>
      </c>
      <c r="AP416">
        <f t="shared" si="63"/>
        <v>0</v>
      </c>
      <c r="AQ416">
        <f t="shared" si="64"/>
        <v>0</v>
      </c>
      <c r="AR416" s="33" t="str">
        <f t="shared" si="65"/>
        <v xml:space="preserve"> </v>
      </c>
      <c r="AS416">
        <f t="shared" si="66"/>
        <v>0</v>
      </c>
      <c r="AT416" s="33" t="str">
        <f t="shared" si="67"/>
        <v xml:space="preserve"> </v>
      </c>
      <c r="AU416" s="33" t="str" cm="1">
        <f t="array" ref="AU416">_xlfn.IFS(AO416=0," ",AT416=20%,20%,AT416=25%,25%,AT416&lt;20%,"MV",AT416=21%,"MV",AT416=22%,"MV",AT416=23%,"MV",AT416=24%,MV)</f>
        <v xml:space="preserve"> </v>
      </c>
    </row>
    <row r="417" spans="1:47">
      <c r="A417" s="3">
        <v>388</v>
      </c>
      <c r="B417" s="1" t="s">
        <v>353</v>
      </c>
      <c r="C417" s="2" t="s">
        <v>368</v>
      </c>
      <c r="D417" s="7">
        <v>114655</v>
      </c>
      <c r="E417" s="7">
        <v>494470</v>
      </c>
      <c r="F417" s="7">
        <v>155758</v>
      </c>
      <c r="G417" s="7">
        <v>177944</v>
      </c>
      <c r="H417" s="7">
        <v>131034</v>
      </c>
      <c r="I417" s="7">
        <v>251874</v>
      </c>
      <c r="J417" s="7">
        <v>432661</v>
      </c>
      <c r="K417" s="7">
        <v>838992</v>
      </c>
      <c r="L417" s="7">
        <v>445023</v>
      </c>
      <c r="M417" s="7">
        <v>298743</v>
      </c>
      <c r="N417" s="7">
        <v>284814</v>
      </c>
      <c r="O417" s="7">
        <v>248111</v>
      </c>
      <c r="P417" s="7">
        <v>593302</v>
      </c>
      <c r="Q417" s="7">
        <v>187034</v>
      </c>
      <c r="R417" s="7">
        <v>406578</v>
      </c>
      <c r="S417" s="7">
        <v>206397</v>
      </c>
      <c r="T417" s="32">
        <v>176743</v>
      </c>
      <c r="U417" s="7">
        <v>218385</v>
      </c>
      <c r="V417" s="7">
        <v>301196</v>
      </c>
      <c r="W417" s="7">
        <v>166265</v>
      </c>
      <c r="X417" s="7">
        <v>1081653</v>
      </c>
      <c r="Y417" s="7">
        <v>122938</v>
      </c>
      <c r="Z417" s="7">
        <v>261303</v>
      </c>
      <c r="AA417" s="7">
        <v>741705</v>
      </c>
      <c r="AB417" s="7">
        <v>260932</v>
      </c>
      <c r="AC417" s="7">
        <v>958036</v>
      </c>
      <c r="AE417" s="8">
        <f t="shared" si="60"/>
        <v>1081653</v>
      </c>
      <c r="AF417" s="8">
        <f t="shared" si="61"/>
        <v>114655</v>
      </c>
      <c r="AG417" s="19">
        <f t="shared" si="68"/>
        <v>91724</v>
      </c>
      <c r="AH417" s="19">
        <f t="shared" si="69"/>
        <v>85991.25</v>
      </c>
      <c r="AM417">
        <f t="shared" si="62"/>
        <v>0</v>
      </c>
      <c r="AP417">
        <f t="shared" si="63"/>
        <v>0</v>
      </c>
      <c r="AQ417">
        <f t="shared" si="64"/>
        <v>0</v>
      </c>
      <c r="AR417" s="33" t="str">
        <f t="shared" si="65"/>
        <v xml:space="preserve"> </v>
      </c>
      <c r="AS417">
        <f t="shared" si="66"/>
        <v>0</v>
      </c>
      <c r="AT417" s="33" t="str">
        <f t="shared" si="67"/>
        <v xml:space="preserve"> </v>
      </c>
      <c r="AU417" s="33" t="str" cm="1">
        <f t="array" ref="AU417">_xlfn.IFS(AO417=0," ",AT417=20%,20%,AT417=25%,25%,AT417&lt;20%,"MV",AT417=21%,"MV",AT417=22%,"MV",AT417=23%,"MV",AT417=24%,MV)</f>
        <v xml:space="preserve"> </v>
      </c>
    </row>
    <row r="418" spans="1:47">
      <c r="A418" s="3">
        <v>389</v>
      </c>
      <c r="B418" s="1" t="s">
        <v>353</v>
      </c>
      <c r="C418" s="2" t="s">
        <v>367</v>
      </c>
      <c r="D418" s="7">
        <v>114655</v>
      </c>
      <c r="E418" s="7">
        <v>8344184</v>
      </c>
      <c r="F418" s="7">
        <v>7476389</v>
      </c>
      <c r="G418" s="7">
        <v>6405985</v>
      </c>
      <c r="H418" s="7">
        <v>131034</v>
      </c>
      <c r="I418" s="7">
        <v>7552677</v>
      </c>
      <c r="J418" s="7">
        <v>5975672</v>
      </c>
      <c r="K418" s="7">
        <v>7770960</v>
      </c>
      <c r="L418" s="7">
        <v>11830198</v>
      </c>
      <c r="M418" s="7">
        <v>2903776</v>
      </c>
      <c r="N418" s="7">
        <v>6218456</v>
      </c>
      <c r="O418" s="7">
        <v>7439820</v>
      </c>
      <c r="P418" s="7">
        <v>14239257</v>
      </c>
      <c r="Q418" s="7">
        <v>6731222</v>
      </c>
      <c r="R418" s="7">
        <v>4878937</v>
      </c>
      <c r="S418" s="7">
        <v>7430249</v>
      </c>
      <c r="T418" s="32">
        <v>4892137</v>
      </c>
      <c r="U418" s="7">
        <v>5241260</v>
      </c>
      <c r="V418" s="7">
        <v>5516433</v>
      </c>
      <c r="W418" s="7">
        <v>2730217</v>
      </c>
      <c r="X418" s="7">
        <v>6489921</v>
      </c>
      <c r="Y418" s="7">
        <v>5568351</v>
      </c>
      <c r="Z418" s="7">
        <v>7803690</v>
      </c>
      <c r="AA418" s="7">
        <v>7417052</v>
      </c>
      <c r="AB418" s="7">
        <v>7824295</v>
      </c>
      <c r="AC418" s="7">
        <v>3832144</v>
      </c>
      <c r="AE418" s="8">
        <f t="shared" si="60"/>
        <v>14239257</v>
      </c>
      <c r="AF418" s="8">
        <f t="shared" si="61"/>
        <v>114655</v>
      </c>
      <c r="AG418" s="19">
        <f t="shared" si="68"/>
        <v>91724</v>
      </c>
      <c r="AH418" s="19">
        <f t="shared" si="69"/>
        <v>85991.25</v>
      </c>
      <c r="AM418">
        <f t="shared" si="62"/>
        <v>0</v>
      </c>
      <c r="AP418">
        <f t="shared" si="63"/>
        <v>0</v>
      </c>
      <c r="AQ418">
        <f t="shared" si="64"/>
        <v>0</v>
      </c>
      <c r="AR418" s="33" t="str">
        <f t="shared" si="65"/>
        <v xml:space="preserve"> </v>
      </c>
      <c r="AS418">
        <f t="shared" si="66"/>
        <v>0</v>
      </c>
      <c r="AT418" s="33" t="str">
        <f t="shared" si="67"/>
        <v xml:space="preserve"> </v>
      </c>
      <c r="AU418" s="33" t="str" cm="1">
        <f t="array" ref="AU418">_xlfn.IFS(AO418=0," ",AT418=20%,20%,AT418=25%,25%,AT418&lt;20%,"MV",AT418=21%,"MV",AT418=22%,"MV",AT418=23%,"MV",AT418=24%,MV)</f>
        <v xml:space="preserve"> </v>
      </c>
    </row>
    <row r="419" spans="1:47">
      <c r="A419" s="3">
        <v>390</v>
      </c>
      <c r="B419" s="1" t="s">
        <v>354</v>
      </c>
      <c r="C419" s="2" t="s">
        <v>368</v>
      </c>
      <c r="D419" s="7">
        <v>97479</v>
      </c>
      <c r="E419" s="7">
        <v>509214</v>
      </c>
      <c r="F419" s="7">
        <v>88696</v>
      </c>
      <c r="G419" s="7">
        <v>122760</v>
      </c>
      <c r="H419" s="7">
        <v>111404</v>
      </c>
      <c r="I419" s="7">
        <v>212361</v>
      </c>
      <c r="J419" s="7">
        <v>340442</v>
      </c>
      <c r="K419" s="7">
        <v>609987</v>
      </c>
      <c r="L419" s="7">
        <v>519194</v>
      </c>
      <c r="M419" s="7">
        <v>245174</v>
      </c>
      <c r="N419" s="7">
        <v>161197</v>
      </c>
      <c r="O419" s="7">
        <v>209188</v>
      </c>
      <c r="P419" s="7">
        <v>302863</v>
      </c>
      <c r="Q419" s="7">
        <v>141542</v>
      </c>
      <c r="R419" s="7">
        <v>158065</v>
      </c>
      <c r="S419" s="7">
        <v>120034</v>
      </c>
      <c r="T419" s="32">
        <v>149016</v>
      </c>
      <c r="U419" s="7">
        <v>149319</v>
      </c>
      <c r="V419" s="7">
        <v>216671</v>
      </c>
      <c r="W419" s="7">
        <v>113759</v>
      </c>
      <c r="X419" s="7">
        <v>823911</v>
      </c>
      <c r="Y419" s="7">
        <v>115706</v>
      </c>
      <c r="Z419" s="7">
        <v>219780</v>
      </c>
      <c r="AA419" s="7">
        <v>618088</v>
      </c>
      <c r="AB419" s="7">
        <v>219998</v>
      </c>
      <c r="AC419" s="7">
        <v>247235</v>
      </c>
      <c r="AE419" s="8">
        <f t="shared" si="60"/>
        <v>823911</v>
      </c>
      <c r="AF419" s="8">
        <f t="shared" si="61"/>
        <v>88696</v>
      </c>
      <c r="AG419" s="19">
        <f t="shared" si="68"/>
        <v>70956.800000000003</v>
      </c>
      <c r="AH419" s="19">
        <f t="shared" si="69"/>
        <v>66522</v>
      </c>
      <c r="AM419">
        <f t="shared" si="62"/>
        <v>0</v>
      </c>
      <c r="AP419">
        <f t="shared" si="63"/>
        <v>0</v>
      </c>
      <c r="AQ419">
        <f t="shared" si="64"/>
        <v>0</v>
      </c>
      <c r="AR419" s="33" t="str">
        <f t="shared" si="65"/>
        <v xml:space="preserve"> </v>
      </c>
      <c r="AS419">
        <f t="shared" si="66"/>
        <v>0</v>
      </c>
      <c r="AT419" s="33" t="str">
        <f t="shared" si="67"/>
        <v xml:space="preserve"> </v>
      </c>
      <c r="AU419" s="33" t="str" cm="1">
        <f t="array" ref="AU419">_xlfn.IFS(AO419=0," ",AT419=20%,20%,AT419=25%,25%,AT419&lt;20%,"MV",AT419=21%,"MV",AT419=22%,"MV",AT419=23%,"MV",AT419=24%,MV)</f>
        <v xml:space="preserve"> </v>
      </c>
    </row>
    <row r="420" spans="1:47">
      <c r="A420" s="3">
        <v>391</v>
      </c>
      <c r="B420" s="1" t="s">
        <v>354</v>
      </c>
      <c r="C420" s="2" t="s">
        <v>367</v>
      </c>
      <c r="D420" s="7">
        <v>97479</v>
      </c>
      <c r="E420" s="7">
        <v>6110569</v>
      </c>
      <c r="F420" s="7">
        <v>4257388</v>
      </c>
      <c r="G420" s="7">
        <v>4419327</v>
      </c>
      <c r="H420" s="7">
        <v>111404</v>
      </c>
      <c r="I420" s="7">
        <v>5599726</v>
      </c>
      <c r="J420" s="7">
        <v>3947874</v>
      </c>
      <c r="K420" s="7">
        <v>5649855</v>
      </c>
      <c r="L420" s="7">
        <v>9266370</v>
      </c>
      <c r="M420" s="7">
        <v>2383098</v>
      </c>
      <c r="N420" s="7">
        <v>2509930</v>
      </c>
      <c r="O420" s="7">
        <v>5516052</v>
      </c>
      <c r="P420" s="7">
        <v>7268711</v>
      </c>
      <c r="Q420" s="7">
        <v>5091560</v>
      </c>
      <c r="R420" s="7">
        <v>1896775</v>
      </c>
      <c r="S420" s="7">
        <v>4321205</v>
      </c>
      <c r="T420" s="32">
        <v>3627140</v>
      </c>
      <c r="U420" s="7">
        <v>3583673</v>
      </c>
      <c r="V420" s="7">
        <v>4964789</v>
      </c>
      <c r="W420" s="7">
        <v>2730217</v>
      </c>
      <c r="X420" s="7">
        <v>4943465</v>
      </c>
      <c r="Y420" s="7">
        <v>3760445</v>
      </c>
      <c r="Z420" s="7">
        <v>5809307</v>
      </c>
      <c r="AA420" s="7">
        <v>6180877</v>
      </c>
      <c r="AB420" s="7">
        <v>5801109</v>
      </c>
      <c r="AC420" s="7">
        <v>988940</v>
      </c>
      <c r="AE420" s="8">
        <f t="shared" si="60"/>
        <v>9266370</v>
      </c>
      <c r="AF420" s="8">
        <f t="shared" si="61"/>
        <v>97479</v>
      </c>
      <c r="AG420" s="19">
        <f t="shared" si="68"/>
        <v>77983.199999999997</v>
      </c>
      <c r="AH420" s="19">
        <f t="shared" si="69"/>
        <v>73109.25</v>
      </c>
      <c r="AM420">
        <f t="shared" si="62"/>
        <v>0</v>
      </c>
      <c r="AP420">
        <f t="shared" si="63"/>
        <v>0</v>
      </c>
      <c r="AQ420">
        <f t="shared" si="64"/>
        <v>0</v>
      </c>
      <c r="AR420" s="33" t="str">
        <f t="shared" si="65"/>
        <v xml:space="preserve"> </v>
      </c>
      <c r="AS420">
        <f t="shared" si="66"/>
        <v>0</v>
      </c>
      <c r="AT420" s="33" t="str">
        <f t="shared" si="67"/>
        <v xml:space="preserve"> </v>
      </c>
      <c r="AU420" s="33" t="str" cm="1">
        <f t="array" ref="AU420">_xlfn.IFS(AO420=0," ",AT420=20%,20%,AT420=25%,25%,AT420&lt;20%,"MV",AT420=21%,"MV",AT420=22%,"MV",AT420=23%,"MV",AT420=24%,MV)</f>
        <v xml:space="preserve"> </v>
      </c>
    </row>
    <row r="421" spans="1:47">
      <c r="A421" s="3">
        <v>392</v>
      </c>
      <c r="B421" s="1" t="s">
        <v>355</v>
      </c>
      <c r="C421" s="2" t="s">
        <v>368</v>
      </c>
      <c r="D421" s="7">
        <v>97132</v>
      </c>
      <c r="E421" s="7">
        <v>679896</v>
      </c>
      <c r="F421" s="7">
        <v>102459</v>
      </c>
      <c r="G421" s="7">
        <v>225952</v>
      </c>
      <c r="H421" s="7">
        <v>111009</v>
      </c>
      <c r="I421" s="7">
        <v>450627</v>
      </c>
      <c r="J421" s="7">
        <v>535882</v>
      </c>
      <c r="K421" s="7">
        <v>609987</v>
      </c>
      <c r="L421" s="7">
        <v>519194</v>
      </c>
      <c r="M421" s="7">
        <v>266294</v>
      </c>
      <c r="N421" s="7">
        <v>297176</v>
      </c>
      <c r="O421" s="7">
        <v>443894</v>
      </c>
      <c r="P421" s="7">
        <v>865323</v>
      </c>
      <c r="Q421" s="7">
        <v>147229</v>
      </c>
      <c r="R421" s="7">
        <v>424727</v>
      </c>
      <c r="S421" s="7">
        <v>183881</v>
      </c>
      <c r="T421" s="32">
        <v>316212</v>
      </c>
      <c r="U421" s="7">
        <v>169974</v>
      </c>
      <c r="V421" s="7">
        <v>214528</v>
      </c>
      <c r="W421" s="7">
        <v>152546</v>
      </c>
      <c r="X421" s="7">
        <v>1174367</v>
      </c>
      <c r="Y421" s="7">
        <v>122938</v>
      </c>
      <c r="Z421" s="7">
        <v>465383</v>
      </c>
      <c r="AA421" s="7">
        <v>741705</v>
      </c>
      <c r="AB421" s="7">
        <v>466833</v>
      </c>
      <c r="AC421" s="7">
        <v>339948</v>
      </c>
      <c r="AE421" s="8">
        <f t="shared" si="60"/>
        <v>1174367</v>
      </c>
      <c r="AF421" s="8">
        <f t="shared" si="61"/>
        <v>97132</v>
      </c>
      <c r="AG421" s="19">
        <f t="shared" si="68"/>
        <v>77705.600000000006</v>
      </c>
      <c r="AH421" s="19">
        <f t="shared" si="69"/>
        <v>72849</v>
      </c>
      <c r="AM421">
        <f t="shared" si="62"/>
        <v>0</v>
      </c>
      <c r="AP421">
        <f t="shared" si="63"/>
        <v>0</v>
      </c>
      <c r="AQ421">
        <f t="shared" si="64"/>
        <v>0</v>
      </c>
      <c r="AR421" s="33" t="str">
        <f t="shared" si="65"/>
        <v xml:space="preserve"> </v>
      </c>
      <c r="AS421">
        <f t="shared" si="66"/>
        <v>0</v>
      </c>
      <c r="AT421" s="33" t="str">
        <f t="shared" si="67"/>
        <v xml:space="preserve"> </v>
      </c>
      <c r="AU421" s="33" t="str" cm="1">
        <f t="array" ref="AU421">_xlfn.IFS(AO421=0," ",AT421=20%,20%,AT421=25%,25%,AT421&lt;20%,"MV",AT421=21%,"MV",AT421=22%,"MV",AT421=23%,"MV",AT421=24%,MV)</f>
        <v xml:space="preserve"> </v>
      </c>
    </row>
    <row r="422" spans="1:47">
      <c r="A422" s="3">
        <v>393</v>
      </c>
      <c r="B422" s="1" t="s">
        <v>355</v>
      </c>
      <c r="C422" s="2" t="s">
        <v>367</v>
      </c>
      <c r="D422" s="7">
        <v>97132</v>
      </c>
      <c r="E422" s="7">
        <v>8158757</v>
      </c>
      <c r="F422" s="7">
        <v>4918010</v>
      </c>
      <c r="G422" s="7">
        <v>8134281</v>
      </c>
      <c r="H422" s="7">
        <v>111009</v>
      </c>
      <c r="I422" s="7">
        <v>8798961</v>
      </c>
      <c r="J422" s="7">
        <v>6658807</v>
      </c>
      <c r="K422" s="7">
        <v>7770960</v>
      </c>
      <c r="L422" s="7">
        <v>9266370</v>
      </c>
      <c r="M422" s="7">
        <v>2588366</v>
      </c>
      <c r="N422" s="7">
        <v>2633547</v>
      </c>
      <c r="O422" s="7">
        <v>8667481</v>
      </c>
      <c r="P422" s="7">
        <v>20767746</v>
      </c>
      <c r="Q422" s="7">
        <v>5297382</v>
      </c>
      <c r="R422" s="7">
        <v>5096721</v>
      </c>
      <c r="S422" s="7">
        <v>6619719</v>
      </c>
      <c r="T422" s="32">
        <v>5699398</v>
      </c>
      <c r="U422" s="7">
        <v>4079379</v>
      </c>
      <c r="V422" s="7">
        <v>5148670</v>
      </c>
      <c r="W422" s="7">
        <v>2730217</v>
      </c>
      <c r="X422" s="7">
        <v>7046200</v>
      </c>
      <c r="Y422" s="7">
        <v>4122026</v>
      </c>
      <c r="Z422" s="7">
        <v>9101725</v>
      </c>
      <c r="AA422" s="7">
        <v>7417052</v>
      </c>
      <c r="AB422" s="7">
        <v>9115399</v>
      </c>
      <c r="AC422" s="7">
        <v>1359793</v>
      </c>
      <c r="AE422" s="8">
        <f t="shared" si="60"/>
        <v>20767746</v>
      </c>
      <c r="AF422" s="8">
        <f t="shared" si="61"/>
        <v>97132</v>
      </c>
      <c r="AG422" s="19">
        <f t="shared" si="68"/>
        <v>77705.600000000006</v>
      </c>
      <c r="AH422" s="19">
        <f t="shared" si="69"/>
        <v>72849</v>
      </c>
      <c r="AM422">
        <f t="shared" si="62"/>
        <v>0</v>
      </c>
      <c r="AP422">
        <f t="shared" si="63"/>
        <v>0</v>
      </c>
      <c r="AQ422">
        <f t="shared" si="64"/>
        <v>0</v>
      </c>
      <c r="AR422" s="33" t="str">
        <f t="shared" si="65"/>
        <v xml:space="preserve"> </v>
      </c>
      <c r="AS422">
        <f t="shared" si="66"/>
        <v>0</v>
      </c>
      <c r="AT422" s="33" t="str">
        <f t="shared" si="67"/>
        <v xml:space="preserve"> </v>
      </c>
      <c r="AU422" s="33" t="str" cm="1">
        <f t="array" ref="AU422">_xlfn.IFS(AO422=0," ",AT422=20%,20%,AT422=25%,25%,AT422&lt;20%,"MV",AT422=21%,"MV",AT422=22%,"MV",AT422=23%,"MV",AT422=24%,MV)</f>
        <v xml:space="preserve"> </v>
      </c>
    </row>
    <row r="423" spans="1:47">
      <c r="A423" s="3">
        <v>394</v>
      </c>
      <c r="B423" s="1" t="s">
        <v>356</v>
      </c>
      <c r="C423" s="2" t="s">
        <v>368</v>
      </c>
      <c r="D423" s="7">
        <v>112449</v>
      </c>
      <c r="E423" s="7">
        <v>540827</v>
      </c>
      <c r="F423" s="7">
        <v>116346</v>
      </c>
      <c r="G423" s="7">
        <v>224252</v>
      </c>
      <c r="H423" s="7">
        <v>128513</v>
      </c>
      <c r="I423" s="7">
        <v>448618</v>
      </c>
      <c r="J423" s="7">
        <v>592622</v>
      </c>
      <c r="K423" s="7">
        <v>838992</v>
      </c>
      <c r="L423" s="7">
        <v>222512</v>
      </c>
      <c r="M423" s="7">
        <v>199095</v>
      </c>
      <c r="N423" s="7">
        <v>267014</v>
      </c>
      <c r="O423" s="7">
        <v>441914</v>
      </c>
      <c r="P423" s="7">
        <v>196552</v>
      </c>
      <c r="Q423" s="7">
        <v>116201</v>
      </c>
      <c r="R423" s="7">
        <v>362498</v>
      </c>
      <c r="S423" s="7">
        <v>202270</v>
      </c>
      <c r="T423" s="32">
        <v>314802</v>
      </c>
      <c r="U423" s="7">
        <v>184493</v>
      </c>
      <c r="V423" s="7">
        <v>294976</v>
      </c>
      <c r="W423" s="7">
        <v>170939</v>
      </c>
      <c r="X423" s="7">
        <v>1297984</v>
      </c>
      <c r="Y423" s="7">
        <v>108475</v>
      </c>
      <c r="Z423" s="7">
        <v>466384</v>
      </c>
      <c r="AA423" s="7">
        <v>370853</v>
      </c>
      <c r="AB423" s="7">
        <v>464751</v>
      </c>
      <c r="AC423" s="7">
        <v>95804</v>
      </c>
      <c r="AE423" s="8">
        <f t="shared" si="60"/>
        <v>1297984</v>
      </c>
      <c r="AF423" s="8">
        <f t="shared" si="61"/>
        <v>95804</v>
      </c>
      <c r="AG423" s="19">
        <f t="shared" si="68"/>
        <v>76643.199999999997</v>
      </c>
      <c r="AH423" s="19">
        <f t="shared" si="69"/>
        <v>71853</v>
      </c>
      <c r="AK423">
        <v>1</v>
      </c>
      <c r="AL423" s="24">
        <v>1</v>
      </c>
      <c r="AM423">
        <f t="shared" si="62"/>
        <v>0</v>
      </c>
      <c r="AO423" s="28">
        <v>71853</v>
      </c>
      <c r="AP423">
        <f t="shared" si="63"/>
        <v>314802</v>
      </c>
      <c r="AQ423">
        <f t="shared" si="64"/>
        <v>242949</v>
      </c>
      <c r="AR423" s="33">
        <f t="shared" si="65"/>
        <v>0.77175176777784127</v>
      </c>
      <c r="AS423">
        <f t="shared" si="66"/>
        <v>71853</v>
      </c>
      <c r="AT423" s="33">
        <f t="shared" si="67"/>
        <v>0.25</v>
      </c>
      <c r="AU423" s="33" cm="1">
        <f t="array" ref="AU423">_xlfn.IFS(AO423=0," ",AT423=20%,20%,AT423=25%,25%,AT423&lt;20%,"MV",AT423=21%,"MV",AT423=22%,"MV",AT423=23%,"MV",AT423=24%,MV)</f>
        <v>0.25</v>
      </c>
    </row>
    <row r="424" spans="1:47">
      <c r="A424" s="3">
        <v>395</v>
      </c>
      <c r="B424" s="1" t="s">
        <v>356</v>
      </c>
      <c r="C424" s="2" t="s">
        <v>367</v>
      </c>
      <c r="D424" s="7">
        <v>112449</v>
      </c>
      <c r="E424" s="7">
        <v>6489921</v>
      </c>
      <c r="F424" s="7">
        <v>5584605</v>
      </c>
      <c r="G424" s="7">
        <v>5382061</v>
      </c>
      <c r="H424" s="7">
        <v>128513</v>
      </c>
      <c r="I424" s="7">
        <v>9725168</v>
      </c>
      <c r="J424" s="7">
        <v>5975672</v>
      </c>
      <c r="K424" s="7">
        <v>4820695</v>
      </c>
      <c r="L424" s="7">
        <v>2249839</v>
      </c>
      <c r="M424" s="7">
        <v>1935206</v>
      </c>
      <c r="N424" s="7">
        <v>6818743</v>
      </c>
      <c r="O424" s="7">
        <v>9579848</v>
      </c>
      <c r="P424" s="7">
        <v>4717245</v>
      </c>
      <c r="Q424" s="7">
        <v>4182105</v>
      </c>
      <c r="R424" s="7">
        <v>4349988</v>
      </c>
      <c r="S424" s="7">
        <v>7281691</v>
      </c>
      <c r="T424" s="32">
        <v>6299335</v>
      </c>
      <c r="U424" s="7">
        <v>4427856</v>
      </c>
      <c r="V424" s="7">
        <v>7079422</v>
      </c>
      <c r="W424" s="7">
        <v>1877441</v>
      </c>
      <c r="X424" s="7">
        <v>7787905</v>
      </c>
      <c r="Y424" s="7">
        <v>2603385</v>
      </c>
      <c r="Z424" s="7">
        <v>10049203</v>
      </c>
      <c r="AA424" s="7">
        <v>3708526</v>
      </c>
      <c r="AB424" s="7">
        <v>10074914</v>
      </c>
      <c r="AC424" s="7">
        <v>383214</v>
      </c>
      <c r="AE424" s="8">
        <f t="shared" si="60"/>
        <v>10074914</v>
      </c>
      <c r="AF424" s="8">
        <f t="shared" si="61"/>
        <v>112449</v>
      </c>
      <c r="AG424" s="19">
        <f t="shared" si="68"/>
        <v>89959.2</v>
      </c>
      <c r="AH424" s="19">
        <f t="shared" si="69"/>
        <v>84336.75</v>
      </c>
      <c r="AM424">
        <f t="shared" si="62"/>
        <v>0</v>
      </c>
      <c r="AP424">
        <f t="shared" si="63"/>
        <v>0</v>
      </c>
      <c r="AQ424">
        <f t="shared" si="64"/>
        <v>0</v>
      </c>
      <c r="AR424" s="33" t="str">
        <f t="shared" si="65"/>
        <v xml:space="preserve"> </v>
      </c>
      <c r="AS424">
        <f t="shared" si="66"/>
        <v>0</v>
      </c>
      <c r="AT424" s="33" t="str">
        <f t="shared" si="67"/>
        <v xml:space="preserve"> </v>
      </c>
      <c r="AU424" s="33" t="str" cm="1">
        <f t="array" ref="AU424">_xlfn.IFS(AO424=0," ",AT424=20%,20%,AT424=25%,25%,AT424&lt;20%,"MV",AT424=21%,"MV",AT424=22%,"MV",AT424=23%,"MV",AT424=24%,MV)</f>
        <v xml:space="preserve"> </v>
      </c>
    </row>
    <row r="425" spans="1:47">
      <c r="A425" s="3">
        <v>396</v>
      </c>
      <c r="B425" s="1" t="s">
        <v>357</v>
      </c>
      <c r="C425" s="2" t="s">
        <v>368</v>
      </c>
      <c r="D425" s="7">
        <v>63857</v>
      </c>
      <c r="E425" s="7">
        <v>231783</v>
      </c>
      <c r="F425" s="7">
        <v>53131</v>
      </c>
      <c r="G425" s="7">
        <v>110483</v>
      </c>
      <c r="H425" s="7">
        <v>72979</v>
      </c>
      <c r="I425" s="7">
        <v>204851</v>
      </c>
      <c r="J425" s="7">
        <v>263528</v>
      </c>
      <c r="K425" s="7">
        <v>520467</v>
      </c>
      <c r="L425" s="7">
        <v>197788</v>
      </c>
      <c r="M425" s="7">
        <v>98850</v>
      </c>
      <c r="N425" s="7">
        <v>77631</v>
      </c>
      <c r="O425" s="7">
        <v>201790</v>
      </c>
      <c r="P425" s="7">
        <v>56803</v>
      </c>
      <c r="Q425" s="7">
        <v>57606</v>
      </c>
      <c r="R425" s="7">
        <v>123206</v>
      </c>
      <c r="S425" s="7">
        <v>229852</v>
      </c>
      <c r="T425" s="32">
        <v>143747</v>
      </c>
      <c r="U425" s="7">
        <v>63966</v>
      </c>
      <c r="V425" s="7">
        <v>100116</v>
      </c>
      <c r="W425" s="7">
        <v>63741</v>
      </c>
      <c r="X425" s="7">
        <v>556279</v>
      </c>
      <c r="Y425" s="7">
        <v>86779</v>
      </c>
      <c r="Z425" s="7">
        <v>211955</v>
      </c>
      <c r="AA425" s="7">
        <v>309044</v>
      </c>
      <c r="AB425" s="7">
        <v>212217</v>
      </c>
      <c r="AC425" s="7">
        <v>92713</v>
      </c>
      <c r="AE425" s="8">
        <f t="shared" si="60"/>
        <v>556279</v>
      </c>
      <c r="AF425" s="8">
        <f t="shared" si="61"/>
        <v>53131</v>
      </c>
      <c r="AG425" s="19">
        <f t="shared" si="68"/>
        <v>42504.800000000003</v>
      </c>
      <c r="AH425" s="19">
        <f t="shared" si="69"/>
        <v>39848.25</v>
      </c>
      <c r="AM425">
        <f t="shared" si="62"/>
        <v>0</v>
      </c>
      <c r="AP425">
        <f t="shared" si="63"/>
        <v>0</v>
      </c>
      <c r="AQ425">
        <f t="shared" si="64"/>
        <v>0</v>
      </c>
      <c r="AR425" s="33" t="str">
        <f t="shared" si="65"/>
        <v xml:space="preserve"> </v>
      </c>
      <c r="AS425">
        <f t="shared" si="66"/>
        <v>0</v>
      </c>
      <c r="AT425" s="33" t="str">
        <f t="shared" si="67"/>
        <v xml:space="preserve"> </v>
      </c>
      <c r="AU425" s="33" t="str" cm="1">
        <f t="array" ref="AU425">_xlfn.IFS(AO425=0," ",AT425=20%,20%,AT425=25%,25%,AT425&lt;20%,"MV",AT425=21%,"MV",AT425=22%,"MV",AT425=23%,"MV",AT425=24%,MV)</f>
        <v xml:space="preserve"> </v>
      </c>
    </row>
    <row r="426" spans="1:47">
      <c r="A426" s="3">
        <v>397</v>
      </c>
      <c r="B426" s="1" t="s">
        <v>357</v>
      </c>
      <c r="C426" s="2" t="s">
        <v>367</v>
      </c>
      <c r="D426" s="7">
        <v>63857</v>
      </c>
      <c r="E426" s="7">
        <v>2781395</v>
      </c>
      <c r="F426" s="7">
        <v>1912728</v>
      </c>
      <c r="G426" s="7">
        <v>1971700</v>
      </c>
      <c r="H426" s="7">
        <v>72979</v>
      </c>
      <c r="I426" s="7">
        <v>4167928</v>
      </c>
      <c r="J426" s="7">
        <v>3309860</v>
      </c>
      <c r="K426" s="7">
        <v>3438119</v>
      </c>
      <c r="L426" s="7">
        <v>2002604</v>
      </c>
      <c r="M426" s="7">
        <v>960830</v>
      </c>
      <c r="N426" s="7">
        <v>258114</v>
      </c>
      <c r="O426" s="7">
        <v>4105649</v>
      </c>
      <c r="P426" s="7">
        <v>1363254</v>
      </c>
      <c r="Q426" s="7">
        <v>2072942</v>
      </c>
      <c r="R426" s="7">
        <v>1478466</v>
      </c>
      <c r="S426" s="7">
        <v>2758216</v>
      </c>
      <c r="T426" s="32">
        <v>2699714</v>
      </c>
      <c r="U426" s="7">
        <v>1535206</v>
      </c>
      <c r="V426" s="7">
        <v>2316902</v>
      </c>
      <c r="W426" s="7">
        <v>1529767</v>
      </c>
      <c r="X426" s="7">
        <v>3337673</v>
      </c>
      <c r="Y426" s="7">
        <v>1952539</v>
      </c>
      <c r="Z426" s="7">
        <v>4322881</v>
      </c>
      <c r="AA426" s="7">
        <v>3090438</v>
      </c>
      <c r="AB426" s="7">
        <v>4317821</v>
      </c>
      <c r="AC426" s="7">
        <v>370853</v>
      </c>
      <c r="AE426" s="8">
        <f t="shared" si="60"/>
        <v>4322881</v>
      </c>
      <c r="AF426" s="8">
        <f t="shared" si="61"/>
        <v>63857</v>
      </c>
      <c r="AG426" s="19">
        <f t="shared" si="68"/>
        <v>51085.599999999999</v>
      </c>
      <c r="AH426" s="19">
        <f t="shared" si="69"/>
        <v>47892.75</v>
      </c>
      <c r="AM426">
        <f t="shared" si="62"/>
        <v>0</v>
      </c>
      <c r="AP426">
        <f t="shared" si="63"/>
        <v>0</v>
      </c>
      <c r="AQ426">
        <f t="shared" si="64"/>
        <v>0</v>
      </c>
      <c r="AR426" s="33" t="str">
        <f t="shared" si="65"/>
        <v xml:space="preserve"> </v>
      </c>
      <c r="AS426">
        <f t="shared" si="66"/>
        <v>0</v>
      </c>
      <c r="AT426" s="33" t="str">
        <f t="shared" si="67"/>
        <v xml:space="preserve"> </v>
      </c>
      <c r="AU426" s="33" t="str" cm="1">
        <f t="array" ref="AU426">_xlfn.IFS(AO426=0," ",AT426=20%,20%,AT426=25%,25%,AT426&lt;20%,"MV",AT426=21%,"MV",AT426=22%,"MV",AT426=23%,"MV",AT426=24%,MV)</f>
        <v xml:space="preserve"> </v>
      </c>
    </row>
    <row r="427" spans="1:47">
      <c r="A427" s="3">
        <v>398</v>
      </c>
      <c r="B427" s="1" t="s">
        <v>358</v>
      </c>
      <c r="C427" s="2" t="s">
        <v>368</v>
      </c>
      <c r="D427" s="7">
        <v>63857</v>
      </c>
      <c r="E427" s="7">
        <v>11140</v>
      </c>
      <c r="F427" s="7">
        <v>6645</v>
      </c>
      <c r="G427" s="7">
        <v>52125</v>
      </c>
      <c r="H427" s="7">
        <v>72979</v>
      </c>
      <c r="I427" s="7">
        <v>924261</v>
      </c>
      <c r="J427" s="7">
        <v>453924</v>
      </c>
      <c r="K427" s="7">
        <v>524080</v>
      </c>
      <c r="L427" s="7">
        <v>20891</v>
      </c>
      <c r="M427" s="7">
        <v>7089</v>
      </c>
      <c r="N427" s="7">
        <v>20521</v>
      </c>
      <c r="O427" s="7">
        <v>31945</v>
      </c>
      <c r="P427" s="7">
        <v>3084</v>
      </c>
      <c r="Q427" s="7">
        <v>8406</v>
      </c>
      <c r="R427" s="7">
        <v>43310</v>
      </c>
      <c r="S427" s="7">
        <v>352439</v>
      </c>
      <c r="T427" s="32">
        <v>22756</v>
      </c>
      <c r="U427" s="7">
        <v>4629</v>
      </c>
      <c r="V427" s="7">
        <v>23068</v>
      </c>
      <c r="W427" s="7">
        <v>26034</v>
      </c>
      <c r="X427" s="7">
        <v>1390697</v>
      </c>
      <c r="Y427" s="7">
        <v>11571</v>
      </c>
      <c r="Z427" s="7">
        <v>33513</v>
      </c>
      <c r="AA427" s="7">
        <v>98894</v>
      </c>
      <c r="AB427" s="7">
        <v>377021</v>
      </c>
      <c r="AC427" s="7">
        <v>6799</v>
      </c>
      <c r="AE427" s="8">
        <f t="shared" si="60"/>
        <v>1390697</v>
      </c>
      <c r="AF427" s="8">
        <f t="shared" si="61"/>
        <v>3084</v>
      </c>
      <c r="AG427" s="19">
        <f t="shared" si="68"/>
        <v>2467.1999999999998</v>
      </c>
      <c r="AH427" s="19">
        <f t="shared" si="69"/>
        <v>2313</v>
      </c>
      <c r="AM427">
        <f t="shared" si="62"/>
        <v>0</v>
      </c>
      <c r="AP427">
        <f t="shared" si="63"/>
        <v>0</v>
      </c>
      <c r="AQ427">
        <f t="shared" si="64"/>
        <v>0</v>
      </c>
      <c r="AR427" s="33" t="str">
        <f t="shared" si="65"/>
        <v xml:space="preserve"> </v>
      </c>
      <c r="AS427">
        <f t="shared" si="66"/>
        <v>0</v>
      </c>
      <c r="AT427" s="33" t="str">
        <f t="shared" si="67"/>
        <v xml:space="preserve"> </v>
      </c>
      <c r="AU427" s="33" t="str" cm="1">
        <f t="array" ref="AU427">_xlfn.IFS(AO427=0," ",AT427=20%,20%,AT427=25%,25%,AT427&lt;20%,"MV",AT427=21%,"MV",AT427=22%,"MV",AT427=23%,"MV",AT427=24%,MV)</f>
        <v xml:space="preserve"> </v>
      </c>
    </row>
    <row r="428" spans="1:47">
      <c r="A428" s="3">
        <v>399</v>
      </c>
      <c r="B428" s="1" t="s">
        <v>358</v>
      </c>
      <c r="C428" s="2" t="s">
        <v>367</v>
      </c>
      <c r="D428" s="7">
        <v>13888</v>
      </c>
      <c r="E428" s="7">
        <v>89127</v>
      </c>
      <c r="F428" s="7">
        <v>79748</v>
      </c>
      <c r="G428" s="7">
        <v>625505</v>
      </c>
      <c r="H428" s="7">
        <v>15873</v>
      </c>
      <c r="I428" s="7">
        <v>6575888</v>
      </c>
      <c r="J428" s="7">
        <v>4627499</v>
      </c>
      <c r="K428" s="7">
        <v>495414</v>
      </c>
      <c r="L428" s="7">
        <v>20891</v>
      </c>
      <c r="M428" s="7">
        <v>68913</v>
      </c>
      <c r="N428" s="7">
        <v>32882</v>
      </c>
      <c r="O428" s="7">
        <v>6477626</v>
      </c>
      <c r="P428" s="7">
        <v>74022</v>
      </c>
      <c r="Q428" s="7">
        <v>199024</v>
      </c>
      <c r="R428" s="7">
        <v>173237</v>
      </c>
      <c r="S428" s="7">
        <v>4229265</v>
      </c>
      <c r="T428" s="32">
        <v>4259435</v>
      </c>
      <c r="U428" s="7">
        <v>111132</v>
      </c>
      <c r="V428" s="7">
        <v>183881</v>
      </c>
      <c r="W428" s="7">
        <v>506213</v>
      </c>
      <c r="X428" s="7">
        <v>8344184</v>
      </c>
      <c r="Y428" s="7">
        <v>79548</v>
      </c>
      <c r="Z428" s="7">
        <v>6814837</v>
      </c>
      <c r="AA428" s="7">
        <v>370853</v>
      </c>
      <c r="AB428" s="7">
        <v>10794551</v>
      </c>
      <c r="AC428" s="7">
        <v>27195</v>
      </c>
      <c r="AE428" s="8">
        <f t="shared" si="60"/>
        <v>10794551</v>
      </c>
      <c r="AF428" s="8">
        <f t="shared" si="61"/>
        <v>13888</v>
      </c>
      <c r="AG428" s="19">
        <f t="shared" si="68"/>
        <v>11110.4</v>
      </c>
      <c r="AH428" s="19">
        <f t="shared" si="69"/>
        <v>10416</v>
      </c>
      <c r="AM428">
        <f t="shared" si="62"/>
        <v>0</v>
      </c>
      <c r="AP428">
        <f t="shared" si="63"/>
        <v>0</v>
      </c>
      <c r="AQ428">
        <f t="shared" si="64"/>
        <v>0</v>
      </c>
      <c r="AR428" s="33" t="str">
        <f t="shared" si="65"/>
        <v xml:space="preserve"> </v>
      </c>
      <c r="AS428">
        <f t="shared" si="66"/>
        <v>0</v>
      </c>
      <c r="AT428" s="33" t="str">
        <f t="shared" si="67"/>
        <v xml:space="preserve"> </v>
      </c>
      <c r="AU428" s="33" t="str" cm="1">
        <f t="array" ref="AU428">_xlfn.IFS(AO428=0," ",AT428=20%,20%,AT428=25%,25%,AT428&lt;20%,"MV",AT428=21%,"MV",AT428=22%,"MV",AT428=23%,"MV",AT428=24%,MV)</f>
        <v xml:space="preserve"> </v>
      </c>
    </row>
    <row r="429" spans="1:47">
      <c r="A429" s="3">
        <v>400</v>
      </c>
      <c r="B429" s="1" t="s">
        <v>359</v>
      </c>
      <c r="C429" s="2" t="s">
        <v>367</v>
      </c>
      <c r="D429" s="7">
        <v>4106</v>
      </c>
      <c r="E429" s="7">
        <v>83853</v>
      </c>
      <c r="F429" s="7">
        <v>114472</v>
      </c>
      <c r="G429" s="7">
        <v>154880</v>
      </c>
      <c r="H429" s="7">
        <v>4692</v>
      </c>
      <c r="I429" s="7">
        <v>1513036</v>
      </c>
      <c r="J429" s="7">
        <v>1066720</v>
      </c>
      <c r="K429" s="7">
        <v>2830726</v>
      </c>
      <c r="L429" s="7">
        <v>79115</v>
      </c>
      <c r="M429" s="7">
        <v>75718</v>
      </c>
      <c r="N429" s="7">
        <v>113234</v>
      </c>
      <c r="O429" s="7">
        <v>1490427</v>
      </c>
      <c r="P429" s="7">
        <v>140969</v>
      </c>
      <c r="Q429" s="7">
        <v>87521</v>
      </c>
      <c r="R429" s="7">
        <v>166043</v>
      </c>
      <c r="S429" s="7">
        <v>1103287</v>
      </c>
      <c r="T429" s="32">
        <v>980046</v>
      </c>
      <c r="U429" s="7">
        <v>97535</v>
      </c>
      <c r="V429" s="7">
        <v>185426</v>
      </c>
      <c r="W429" s="7">
        <v>518730</v>
      </c>
      <c r="X429" s="7">
        <v>157612</v>
      </c>
      <c r="Y429" s="7">
        <v>122178</v>
      </c>
      <c r="Z429" s="7">
        <v>1570041</v>
      </c>
      <c r="AA429" s="7">
        <v>420300</v>
      </c>
      <c r="AB429" s="7">
        <v>1567449</v>
      </c>
      <c r="AC429" s="7">
        <v>80021</v>
      </c>
      <c r="AE429" s="8">
        <f t="shared" si="60"/>
        <v>2830726</v>
      </c>
      <c r="AF429" s="8">
        <f t="shared" si="61"/>
        <v>4106</v>
      </c>
      <c r="AG429" s="19">
        <f t="shared" si="68"/>
        <v>3284.8</v>
      </c>
      <c r="AH429" s="19">
        <f t="shared" si="69"/>
        <v>3079.5</v>
      </c>
      <c r="AM429">
        <f t="shared" si="62"/>
        <v>0</v>
      </c>
      <c r="AP429">
        <f t="shared" si="63"/>
        <v>0</v>
      </c>
      <c r="AQ429">
        <f t="shared" si="64"/>
        <v>0</v>
      </c>
      <c r="AR429" s="33" t="str">
        <f t="shared" si="65"/>
        <v xml:space="preserve"> </v>
      </c>
      <c r="AS429">
        <f t="shared" si="66"/>
        <v>0</v>
      </c>
      <c r="AT429" s="33" t="str">
        <f t="shared" si="67"/>
        <v xml:space="preserve"> </v>
      </c>
      <c r="AU429" s="33" t="str" cm="1">
        <f t="array" ref="AU429">_xlfn.IFS(AO429=0," ",AT429=20%,20%,AT429=25%,25%,AT429&lt;20%,"MV",AT429=21%,"MV",AT429=22%,"MV",AT429=23%,"MV",AT429=24%,MV)</f>
        <v xml:space="preserve"> </v>
      </c>
    </row>
    <row r="430" spans="1:47">
      <c r="A430" s="3">
        <v>401</v>
      </c>
      <c r="B430" s="1" t="s">
        <v>360</v>
      </c>
      <c r="C430" s="2" t="s">
        <v>367</v>
      </c>
      <c r="D430" s="7">
        <v>87133</v>
      </c>
      <c r="E430" s="7">
        <v>82811</v>
      </c>
      <c r="F430" s="7">
        <v>4633533</v>
      </c>
      <c r="G430" s="7">
        <v>7886799</v>
      </c>
      <c r="H430" s="7">
        <v>99581</v>
      </c>
      <c r="I430" s="7">
        <v>6727057</v>
      </c>
      <c r="J430" s="7">
        <v>4728371</v>
      </c>
      <c r="K430" s="7">
        <v>8384653</v>
      </c>
      <c r="L430" s="7">
        <v>188517</v>
      </c>
      <c r="M430" s="7">
        <v>1480833</v>
      </c>
      <c r="N430" s="7">
        <v>1648563</v>
      </c>
      <c r="O430" s="7">
        <v>6626538</v>
      </c>
      <c r="P430" s="7">
        <v>9197145</v>
      </c>
      <c r="Q430" s="7">
        <v>87521</v>
      </c>
      <c r="R430" s="7">
        <v>5473166</v>
      </c>
      <c r="S430" s="7">
        <v>5516433</v>
      </c>
      <c r="T430" s="32">
        <v>4357353</v>
      </c>
      <c r="U430" s="7">
        <v>5884195</v>
      </c>
      <c r="V430" s="7">
        <v>3677622</v>
      </c>
      <c r="W430" s="7">
        <v>1297521</v>
      </c>
      <c r="X430" s="7">
        <v>2781395</v>
      </c>
      <c r="Y430" s="7">
        <v>3760445</v>
      </c>
      <c r="Z430" s="7">
        <v>6982783</v>
      </c>
      <c r="AA430" s="7">
        <v>3337673</v>
      </c>
      <c r="AB430" s="7">
        <v>6968983</v>
      </c>
      <c r="AC430" s="7">
        <v>1854263</v>
      </c>
      <c r="AE430" s="8">
        <f t="shared" si="60"/>
        <v>9197145</v>
      </c>
      <c r="AF430" s="8">
        <f t="shared" si="61"/>
        <v>82811</v>
      </c>
      <c r="AG430" s="19">
        <f t="shared" si="68"/>
        <v>66248.800000000003</v>
      </c>
      <c r="AH430" s="19">
        <f t="shared" si="69"/>
        <v>62108.25</v>
      </c>
      <c r="AM430">
        <f t="shared" si="62"/>
        <v>0</v>
      </c>
      <c r="AP430">
        <f t="shared" si="63"/>
        <v>0</v>
      </c>
      <c r="AQ430">
        <f t="shared" si="64"/>
        <v>0</v>
      </c>
      <c r="AR430" s="33" t="str">
        <f t="shared" si="65"/>
        <v xml:space="preserve"> </v>
      </c>
      <c r="AS430">
        <f t="shared" si="66"/>
        <v>0</v>
      </c>
      <c r="AT430" s="33" t="str">
        <f t="shared" si="67"/>
        <v xml:space="preserve"> </v>
      </c>
      <c r="AU430" s="33" t="str" cm="1">
        <f t="array" ref="AU430">_xlfn.IFS(AO430=0," ",AT430=20%,20%,AT430=25%,25%,AT430&lt;20%,"MV",AT430=21%,"MV",AT430=22%,"MV",AT430=23%,"MV",AT430=24%,MV)</f>
        <v xml:space="preserve"> </v>
      </c>
    </row>
    <row r="431" spans="1:47">
      <c r="A431" s="3">
        <v>402</v>
      </c>
      <c r="B431" s="1" t="s">
        <v>361</v>
      </c>
      <c r="C431" s="2" t="s">
        <v>368</v>
      </c>
      <c r="D431" s="7">
        <v>140005</v>
      </c>
      <c r="E431" s="7">
        <v>154522</v>
      </c>
      <c r="F431" s="7">
        <v>72438</v>
      </c>
      <c r="G431" s="7">
        <v>186972</v>
      </c>
      <c r="H431" s="7">
        <v>160006</v>
      </c>
      <c r="I431" s="7">
        <v>302683</v>
      </c>
      <c r="J431" s="7">
        <v>464011</v>
      </c>
      <c r="K431" s="7">
        <v>1269247</v>
      </c>
      <c r="L431" s="7">
        <v>312753</v>
      </c>
      <c r="M431" s="7">
        <v>112528</v>
      </c>
      <c r="N431" s="7">
        <v>114965</v>
      </c>
      <c r="O431" s="7">
        <v>298158</v>
      </c>
      <c r="P431" s="7">
        <v>194691</v>
      </c>
      <c r="Q431" s="7">
        <v>104951</v>
      </c>
      <c r="R431" s="7">
        <v>209315</v>
      </c>
      <c r="S431" s="7">
        <v>307490</v>
      </c>
      <c r="T431" s="32">
        <v>212396</v>
      </c>
      <c r="U431" s="7">
        <v>95797</v>
      </c>
      <c r="V431" s="7">
        <v>229852</v>
      </c>
      <c r="W431" s="7">
        <v>182528</v>
      </c>
      <c r="X431" s="7">
        <v>1063111</v>
      </c>
      <c r="Y431" s="7">
        <v>137401</v>
      </c>
      <c r="Z431" s="7">
        <v>314594</v>
      </c>
      <c r="AA431" s="7">
        <v>420300</v>
      </c>
      <c r="AB431" s="7">
        <v>313567</v>
      </c>
      <c r="AC431" s="7">
        <v>462824</v>
      </c>
      <c r="AE431" s="8">
        <f t="shared" si="60"/>
        <v>1269247</v>
      </c>
      <c r="AF431" s="8">
        <f t="shared" si="61"/>
        <v>72438</v>
      </c>
      <c r="AG431" s="19">
        <f t="shared" si="68"/>
        <v>57950.400000000001</v>
      </c>
      <c r="AH431" s="19">
        <f t="shared" si="69"/>
        <v>54328.5</v>
      </c>
      <c r="AM431">
        <f t="shared" si="62"/>
        <v>0</v>
      </c>
      <c r="AP431">
        <f t="shared" si="63"/>
        <v>0</v>
      </c>
      <c r="AQ431">
        <f t="shared" si="64"/>
        <v>0</v>
      </c>
      <c r="AR431" s="33" t="str">
        <f t="shared" si="65"/>
        <v xml:space="preserve"> </v>
      </c>
      <c r="AS431">
        <f t="shared" si="66"/>
        <v>0</v>
      </c>
      <c r="AT431" s="33" t="str">
        <f t="shared" si="67"/>
        <v xml:space="preserve"> </v>
      </c>
      <c r="AU431" s="33" t="str" cm="1">
        <f t="array" ref="AU431">_xlfn.IFS(AO431=0," ",AT431=20%,20%,AT431=25%,25%,AT431&lt;20%,"MV",AT431=21%,"MV",AT431=22%,"MV",AT431=23%,"MV",AT431=24%,MV)</f>
        <v xml:space="preserve"> </v>
      </c>
    </row>
    <row r="432" spans="1:47">
      <c r="A432" s="3">
        <v>403</v>
      </c>
      <c r="B432" s="1" t="s">
        <v>361</v>
      </c>
      <c r="C432" s="2" t="s">
        <v>367</v>
      </c>
      <c r="D432" s="7">
        <v>140005</v>
      </c>
      <c r="E432" s="7">
        <v>1854263</v>
      </c>
      <c r="F432" s="7">
        <v>4346274</v>
      </c>
      <c r="G432" s="7">
        <v>4487317</v>
      </c>
      <c r="H432" s="7">
        <v>160006</v>
      </c>
      <c r="I432" s="7">
        <v>7965377</v>
      </c>
      <c r="J432" s="7">
        <v>5674045</v>
      </c>
      <c r="K432" s="7">
        <v>8326653</v>
      </c>
      <c r="L432" s="7">
        <v>3090438</v>
      </c>
      <c r="M432" s="7">
        <v>1093776</v>
      </c>
      <c r="N432" s="7">
        <v>2111388</v>
      </c>
      <c r="O432" s="7">
        <v>7846351</v>
      </c>
      <c r="P432" s="7">
        <v>4672594</v>
      </c>
      <c r="Q432" s="7">
        <v>2517348</v>
      </c>
      <c r="R432" s="7">
        <v>2511784</v>
      </c>
      <c r="S432" s="7">
        <v>5534821</v>
      </c>
      <c r="T432" s="32">
        <v>5159455</v>
      </c>
      <c r="U432" s="7">
        <v>2299163</v>
      </c>
      <c r="V432" s="7">
        <v>5516433</v>
      </c>
      <c r="W432" s="7">
        <v>2155581</v>
      </c>
      <c r="X432" s="7">
        <v>6378665</v>
      </c>
      <c r="Y432" s="7">
        <v>3037282</v>
      </c>
      <c r="Z432" s="7">
        <v>8248813</v>
      </c>
      <c r="AA432" s="7">
        <v>4202996</v>
      </c>
      <c r="AB432" s="7">
        <v>8251834</v>
      </c>
      <c r="AC432" s="7">
        <v>1851296</v>
      </c>
      <c r="AE432" s="8">
        <f t="shared" si="60"/>
        <v>8326653</v>
      </c>
      <c r="AF432" s="8">
        <f t="shared" si="61"/>
        <v>140005</v>
      </c>
      <c r="AG432" s="19">
        <f t="shared" si="68"/>
        <v>112004</v>
      </c>
      <c r="AH432" s="19">
        <f t="shared" si="69"/>
        <v>105003.75</v>
      </c>
      <c r="AM432">
        <f t="shared" si="62"/>
        <v>0</v>
      </c>
      <c r="AP432">
        <f t="shared" si="63"/>
        <v>0</v>
      </c>
      <c r="AQ432">
        <f t="shared" si="64"/>
        <v>0</v>
      </c>
      <c r="AR432" s="33" t="str">
        <f t="shared" si="65"/>
        <v xml:space="preserve"> </v>
      </c>
      <c r="AS432">
        <f t="shared" si="66"/>
        <v>0</v>
      </c>
      <c r="AT432" s="33" t="str">
        <f t="shared" si="67"/>
        <v xml:space="preserve"> </v>
      </c>
      <c r="AU432" s="33" t="str" cm="1">
        <f t="array" ref="AU432">_xlfn.IFS(AO432=0," ",AT432=20%,20%,AT432=25%,25%,AT432&lt;20%,"MV",AT432=21%,"MV",AT432=22%,"MV",AT432=23%,"MV",AT432=24%,MV)</f>
        <v xml:space="preserve"> </v>
      </c>
    </row>
    <row r="433" spans="1:50">
      <c r="A433" s="3">
        <v>404</v>
      </c>
      <c r="B433" s="1" t="s">
        <v>362</v>
      </c>
      <c r="C433" s="2" t="s">
        <v>368</v>
      </c>
      <c r="D433" s="7">
        <v>82999</v>
      </c>
      <c r="E433" s="7">
        <v>244660</v>
      </c>
      <c r="F433" s="7">
        <v>60220</v>
      </c>
      <c r="G433" s="7">
        <v>182723</v>
      </c>
      <c r="H433" s="7">
        <v>94857</v>
      </c>
      <c r="I433" s="7">
        <v>259443</v>
      </c>
      <c r="J433" s="7">
        <v>245876</v>
      </c>
      <c r="K433" s="7">
        <v>668024</v>
      </c>
      <c r="L433" s="7">
        <v>241054</v>
      </c>
      <c r="M433" s="7">
        <v>127850</v>
      </c>
      <c r="N433" s="7">
        <v>120404</v>
      </c>
      <c r="O433" s="7">
        <v>255564</v>
      </c>
      <c r="P433" s="7">
        <v>86409</v>
      </c>
      <c r="Q433" s="7">
        <v>166018</v>
      </c>
      <c r="R433" s="7">
        <v>316461</v>
      </c>
      <c r="S433" s="7">
        <v>306468</v>
      </c>
      <c r="T433" s="32">
        <v>182054</v>
      </c>
      <c r="U433" s="7">
        <v>89875</v>
      </c>
      <c r="V433" s="7">
        <v>208418</v>
      </c>
      <c r="W433" s="7">
        <v>165648</v>
      </c>
      <c r="X433" s="7">
        <v>648992</v>
      </c>
      <c r="Y433" s="7">
        <v>118598</v>
      </c>
      <c r="Z433" s="7">
        <v>268461</v>
      </c>
      <c r="AA433" s="7">
        <v>222512</v>
      </c>
      <c r="AB433" s="7">
        <v>268772</v>
      </c>
      <c r="AC433" s="7">
        <v>208914</v>
      </c>
      <c r="AE433" s="8">
        <f t="shared" si="60"/>
        <v>668024</v>
      </c>
      <c r="AF433" s="8">
        <f t="shared" si="61"/>
        <v>60220</v>
      </c>
      <c r="AG433" s="19">
        <f t="shared" si="68"/>
        <v>48176</v>
      </c>
      <c r="AH433" s="19">
        <f t="shared" si="69"/>
        <v>45165</v>
      </c>
      <c r="AM433">
        <f t="shared" si="62"/>
        <v>0</v>
      </c>
      <c r="AP433">
        <f t="shared" si="63"/>
        <v>0</v>
      </c>
      <c r="AQ433">
        <f t="shared" si="64"/>
        <v>0</v>
      </c>
      <c r="AR433" s="33" t="str">
        <f t="shared" si="65"/>
        <v xml:space="preserve"> </v>
      </c>
      <c r="AS433">
        <f t="shared" si="66"/>
        <v>0</v>
      </c>
      <c r="AT433" s="33" t="str">
        <f t="shared" si="67"/>
        <v xml:space="preserve"> </v>
      </c>
      <c r="AU433" s="33" t="str" cm="1">
        <f t="array" ref="AU433">_xlfn.IFS(AO433=0," ",AT433=20%,20%,AT433=25%,25%,AT433&lt;20%,"MV",AT433=21%,"MV",AT433=22%,"MV",AT433=23%,"MV",AT433=24%,MV)</f>
        <v xml:space="preserve"> </v>
      </c>
    </row>
    <row r="434" spans="1:50">
      <c r="A434" s="3">
        <v>405</v>
      </c>
      <c r="B434" s="1" t="s">
        <v>362</v>
      </c>
      <c r="C434" s="2" t="s">
        <v>367</v>
      </c>
      <c r="D434" s="7">
        <v>82999</v>
      </c>
      <c r="E434" s="7">
        <v>2935916</v>
      </c>
      <c r="F434" s="7">
        <v>1445270</v>
      </c>
      <c r="G434" s="7">
        <v>2923555</v>
      </c>
      <c r="H434" s="7">
        <v>94857</v>
      </c>
      <c r="I434" s="7">
        <v>4862585</v>
      </c>
      <c r="J434" s="7">
        <v>2458753</v>
      </c>
      <c r="K434" s="7">
        <v>4382449</v>
      </c>
      <c r="L434" s="7">
        <v>2464934</v>
      </c>
      <c r="M434" s="7">
        <v>1242708</v>
      </c>
      <c r="N434" s="7">
        <v>996852</v>
      </c>
      <c r="O434" s="7">
        <v>4789924</v>
      </c>
      <c r="P434" s="7">
        <v>2073808</v>
      </c>
      <c r="Q434" s="7">
        <v>3982957</v>
      </c>
      <c r="R434" s="7">
        <v>2966821</v>
      </c>
      <c r="S434" s="7">
        <v>3677622</v>
      </c>
      <c r="T434" s="32">
        <v>3149667</v>
      </c>
      <c r="U434" s="7">
        <v>2157003</v>
      </c>
      <c r="V434" s="7">
        <v>3972835</v>
      </c>
      <c r="W434" s="7">
        <v>1937086</v>
      </c>
      <c r="X434" s="7">
        <v>3893952</v>
      </c>
      <c r="Y434" s="7">
        <v>3109600</v>
      </c>
      <c r="Z434" s="7">
        <v>5050295</v>
      </c>
      <c r="AA434" s="7">
        <v>2225116</v>
      </c>
      <c r="AB434" s="7">
        <v>5037456</v>
      </c>
      <c r="AC434" s="7">
        <v>835654</v>
      </c>
      <c r="AE434" s="8">
        <f t="shared" si="60"/>
        <v>5050295</v>
      </c>
      <c r="AF434" s="8">
        <f t="shared" si="61"/>
        <v>82999</v>
      </c>
      <c r="AG434" s="19">
        <f t="shared" si="68"/>
        <v>66399.199999999997</v>
      </c>
      <c r="AH434" s="19">
        <f t="shared" si="69"/>
        <v>62249.25</v>
      </c>
      <c r="AM434">
        <f t="shared" si="62"/>
        <v>0</v>
      </c>
      <c r="AP434">
        <f t="shared" si="63"/>
        <v>0</v>
      </c>
      <c r="AQ434">
        <f t="shared" si="64"/>
        <v>0</v>
      </c>
      <c r="AR434" s="33" t="str">
        <f t="shared" si="65"/>
        <v xml:space="preserve"> </v>
      </c>
      <c r="AS434">
        <f t="shared" si="66"/>
        <v>0</v>
      </c>
      <c r="AT434" s="33" t="str">
        <f t="shared" si="67"/>
        <v xml:space="preserve"> </v>
      </c>
      <c r="AU434" s="33" t="str" cm="1">
        <f t="array" ref="AU434">_xlfn.IFS(AO434=0," ",AT434=20%,20%,AT434=25%,25%,AT434&lt;20%,"MV",AT434=21%,"MV",AT434=22%,"MV",AT434=23%,"MV",AT434=24%,MV)</f>
        <v xml:space="preserve"> </v>
      </c>
    </row>
    <row r="435" spans="1:50">
      <c r="A435" s="3">
        <v>406</v>
      </c>
      <c r="B435" s="1" t="s">
        <v>363</v>
      </c>
      <c r="C435" s="2" t="s">
        <v>368</v>
      </c>
      <c r="D435" s="7">
        <v>71989</v>
      </c>
      <c r="E435" s="7">
        <v>154522</v>
      </c>
      <c r="F435" s="7">
        <v>44531</v>
      </c>
      <c r="G435" s="7">
        <v>199754</v>
      </c>
      <c r="H435" s="7">
        <v>82274</v>
      </c>
      <c r="I435" s="7">
        <v>307440</v>
      </c>
      <c r="J435" s="7">
        <v>152569</v>
      </c>
      <c r="K435" s="7">
        <v>520551</v>
      </c>
      <c r="L435" s="7">
        <v>386305</v>
      </c>
      <c r="M435" s="7">
        <v>111922</v>
      </c>
      <c r="N435" s="7">
        <v>118673</v>
      </c>
      <c r="O435" s="7">
        <v>149080</v>
      </c>
      <c r="P435" s="7">
        <v>127635</v>
      </c>
      <c r="Q435" s="7">
        <v>93826</v>
      </c>
      <c r="R435" s="7">
        <v>432661</v>
      </c>
      <c r="S435" s="7">
        <v>160895</v>
      </c>
      <c r="T435" s="32">
        <v>106198</v>
      </c>
      <c r="U435" s="7">
        <v>58712</v>
      </c>
      <c r="V435" s="7">
        <v>191543</v>
      </c>
      <c r="W435" s="7">
        <v>127481</v>
      </c>
      <c r="X435" s="7">
        <v>278139</v>
      </c>
      <c r="Y435" s="7">
        <v>117153</v>
      </c>
      <c r="Z435" s="7">
        <v>156290</v>
      </c>
      <c r="AA435" s="7">
        <v>457385</v>
      </c>
      <c r="AB435" s="7">
        <v>156783</v>
      </c>
      <c r="AC435" s="7">
        <v>205144</v>
      </c>
      <c r="AE435" s="8">
        <f t="shared" si="60"/>
        <v>520551</v>
      </c>
      <c r="AF435" s="8">
        <f t="shared" si="61"/>
        <v>44531</v>
      </c>
      <c r="AG435" s="19">
        <f t="shared" si="68"/>
        <v>35624.800000000003</v>
      </c>
      <c r="AH435" s="19">
        <f t="shared" si="69"/>
        <v>33398.25</v>
      </c>
      <c r="AM435">
        <f t="shared" si="62"/>
        <v>0</v>
      </c>
      <c r="AP435">
        <f t="shared" si="63"/>
        <v>0</v>
      </c>
      <c r="AQ435">
        <f t="shared" si="64"/>
        <v>0</v>
      </c>
      <c r="AR435" s="33" t="str">
        <f t="shared" si="65"/>
        <v xml:space="preserve"> </v>
      </c>
      <c r="AS435">
        <f t="shared" si="66"/>
        <v>0</v>
      </c>
      <c r="AT435" s="33" t="str">
        <f t="shared" si="67"/>
        <v xml:space="preserve"> </v>
      </c>
      <c r="AU435" s="33" t="str" cm="1">
        <f t="array" ref="AU435">_xlfn.IFS(AO435=0," ",AT435=20%,20%,AT435=25%,25%,AT435&lt;20%,"MV",AT435=21%,"MV",AT435=22%,"MV",AT435=23%,"MV",AT435=24%,MV)</f>
        <v xml:space="preserve"> </v>
      </c>
    </row>
    <row r="436" spans="1:50">
      <c r="A436" s="3">
        <v>407</v>
      </c>
      <c r="B436" s="1" t="s">
        <v>363</v>
      </c>
      <c r="C436" s="2" t="s">
        <v>367</v>
      </c>
      <c r="D436" s="7">
        <v>71989</v>
      </c>
      <c r="E436" s="7">
        <v>1854263</v>
      </c>
      <c r="F436" s="7">
        <v>1603104</v>
      </c>
      <c r="G436" s="7">
        <v>1997536</v>
      </c>
      <c r="H436" s="7">
        <v>82274</v>
      </c>
      <c r="I436" s="7">
        <v>2724136</v>
      </c>
      <c r="J436" s="7">
        <v>2080484</v>
      </c>
      <c r="K436" s="7">
        <v>3414980</v>
      </c>
      <c r="L436" s="7">
        <v>4635658</v>
      </c>
      <c r="M436" s="7">
        <v>1087885</v>
      </c>
      <c r="N436" s="7">
        <v>2754199</v>
      </c>
      <c r="O436" s="7">
        <v>2683431</v>
      </c>
      <c r="P436" s="7">
        <v>3063243</v>
      </c>
      <c r="Q436" s="7">
        <v>2250458</v>
      </c>
      <c r="R436" s="7">
        <v>2595968</v>
      </c>
      <c r="S436" s="7">
        <v>1930751</v>
      </c>
      <c r="T436" s="32">
        <v>1764519</v>
      </c>
      <c r="U436" s="7">
        <v>1409116</v>
      </c>
      <c r="V436" s="7">
        <v>4597027</v>
      </c>
      <c r="W436" s="7">
        <v>1388225</v>
      </c>
      <c r="X436" s="7">
        <v>1668837</v>
      </c>
      <c r="Y436" s="7">
        <v>2733555</v>
      </c>
      <c r="Z436" s="7">
        <v>2815129</v>
      </c>
      <c r="AA436" s="7">
        <v>4573849</v>
      </c>
      <c r="AB436" s="7">
        <v>2822105</v>
      </c>
      <c r="AC436" s="7">
        <v>820574</v>
      </c>
      <c r="AE436" s="8">
        <f t="shared" si="60"/>
        <v>4635658</v>
      </c>
      <c r="AF436" s="8">
        <f t="shared" si="61"/>
        <v>71989</v>
      </c>
      <c r="AG436" s="19">
        <f t="shared" si="68"/>
        <v>57591.199999999997</v>
      </c>
      <c r="AH436" s="19">
        <f t="shared" si="69"/>
        <v>53991.75</v>
      </c>
      <c r="AM436">
        <f t="shared" si="62"/>
        <v>0</v>
      </c>
      <c r="AP436">
        <f t="shared" si="63"/>
        <v>0</v>
      </c>
      <c r="AQ436">
        <f t="shared" si="64"/>
        <v>0</v>
      </c>
      <c r="AR436" s="33" t="str">
        <f t="shared" si="65"/>
        <v xml:space="preserve"> </v>
      </c>
      <c r="AS436">
        <f t="shared" si="66"/>
        <v>0</v>
      </c>
      <c r="AT436" s="33" t="str">
        <f t="shared" si="67"/>
        <v xml:space="preserve"> </v>
      </c>
      <c r="AU436" s="33" t="str" cm="1">
        <f t="array" ref="AU436">_xlfn.IFS(AO436=0," ",AT436=20%,20%,AT436=25%,25%,AT436&lt;20%,"MV",AT436=21%,"MV",AT436=22%,"MV",AT436=23%,"MV",AT436=24%,MV)</f>
        <v xml:space="preserve"> </v>
      </c>
    </row>
    <row r="437" spans="1:50">
      <c r="AP437">
        <f t="shared" si="63"/>
        <v>0</v>
      </c>
      <c r="AQ437">
        <f t="shared" si="64"/>
        <v>0</v>
      </c>
      <c r="AR437" s="33" t="str">
        <f t="shared" si="65"/>
        <v xml:space="preserve"> </v>
      </c>
      <c r="AS437">
        <f t="shared" si="66"/>
        <v>0</v>
      </c>
      <c r="AT437" s="33" t="str">
        <f t="shared" si="67"/>
        <v xml:space="preserve"> </v>
      </c>
      <c r="AU437" s="33" t="str" cm="1">
        <f t="array" ref="AU437">_xlfn.IFS(AO437=0," ",AT437=20%,20%,AT437=25%,25%,AT437&lt;20%,"MV",AT437=21%,"MV",AT437=22%,"MV",AT437=23%,"MV",AT437=24%,MV)</f>
        <v xml:space="preserve"> </v>
      </c>
    </row>
    <row r="438" spans="1:50">
      <c r="AP438">
        <f t="shared" si="63"/>
        <v>0</v>
      </c>
      <c r="AQ438">
        <f t="shared" si="64"/>
        <v>0</v>
      </c>
      <c r="AR438" s="33" t="str">
        <f t="shared" si="65"/>
        <v xml:space="preserve"> </v>
      </c>
      <c r="AS438" t="s">
        <v>422</v>
      </c>
      <c r="AT438" s="40">
        <v>0.25</v>
      </c>
      <c r="AU438" s="41">
        <f>COUNTIF(AU7:AU436,25%)</f>
        <v>36</v>
      </c>
    </row>
    <row r="439" spans="1:50">
      <c r="AK439" s="15">
        <f>COUNTIF(AK3:AK436,"&gt;0")</f>
        <v>73</v>
      </c>
      <c r="AL439" s="15">
        <f>COUNTIF(AL3:AL436,"&gt;0")</f>
        <v>73</v>
      </c>
      <c r="AM439" s="15">
        <f>SUM(AM3:AM436)</f>
        <v>0</v>
      </c>
      <c r="AO439" s="15"/>
      <c r="AP439">
        <f t="shared" si="63"/>
        <v>0</v>
      </c>
      <c r="AQ439">
        <f t="shared" si="64"/>
        <v>0</v>
      </c>
      <c r="AR439" s="33" t="str">
        <f t="shared" si="65"/>
        <v xml:space="preserve"> </v>
      </c>
      <c r="AS439" t="s">
        <v>422</v>
      </c>
      <c r="AT439" s="40">
        <v>0.2</v>
      </c>
      <c r="AU439" s="41">
        <f>COUNTIF(AU7:AU436,20%)</f>
        <v>35</v>
      </c>
    </row>
    <row r="440" spans="1:50" ht="15" thickBot="1">
      <c r="AS440" t="s">
        <v>423</v>
      </c>
      <c r="AT440" s="42">
        <v>0</v>
      </c>
      <c r="AU440">
        <v>2</v>
      </c>
    </row>
    <row r="441" spans="1:50" ht="15" thickBot="1">
      <c r="AE441" s="15"/>
      <c r="AL441" s="25" t="s">
        <v>411</v>
      </c>
      <c r="AM441" s="26" t="s">
        <v>412</v>
      </c>
      <c r="AP441" s="15" t="s">
        <v>414</v>
      </c>
      <c r="AT441" s="42"/>
      <c r="AU441" t="b">
        <f>ISODD(AU442)</f>
        <v>1</v>
      </c>
    </row>
    <row r="442" spans="1:50" ht="15" thickBot="1">
      <c r="AP442" s="15" t="s">
        <v>415</v>
      </c>
      <c r="AQ442" s="34">
        <f>SUM(AS4:AS437)</f>
        <v>26187504.750000011</v>
      </c>
      <c r="AS442" s="43" t="s">
        <v>424</v>
      </c>
      <c r="AT442" s="47" t="str" cm="1">
        <f t="array" ref="AT442">_xlfn.IFS(AU441=FALSE,"PAR",AU441=TRUE,"IMPAR")</f>
        <v>IMPAR</v>
      </c>
      <c r="AU442" s="15">
        <f>AU443+AU444</f>
        <v>71</v>
      </c>
      <c r="AV442" s="15" t="s">
        <v>428</v>
      </c>
      <c r="AW442" s="50" t="s">
        <v>429</v>
      </c>
      <c r="AX442" s="25" t="s">
        <v>430</v>
      </c>
    </row>
    <row r="443" spans="1:50" ht="15" thickBot="1">
      <c r="AP443" s="15" t="s">
        <v>416</v>
      </c>
      <c r="AQ443" s="34">
        <f>AQ442*10%</f>
        <v>2618750.4750000015</v>
      </c>
      <c r="AS443" s="44" t="s">
        <v>425</v>
      </c>
      <c r="AT443" s="48">
        <f>((AU443*100%)/AU442)</f>
        <v>0.50704225352112675</v>
      </c>
      <c r="AU443">
        <f>COUNTIF(AU3:AU436,25%)</f>
        <v>36</v>
      </c>
      <c r="AV443" s="49" cm="1">
        <f t="array" ref="AV443">_xlfn.IFS(AT442="PAR",AU442/2,AT442="IMPAR",(AU442+1)/2)</f>
        <v>36</v>
      </c>
      <c r="AW443" s="15">
        <f>AV443-AU443</f>
        <v>0</v>
      </c>
      <c r="AX443" s="51" t="str" cm="1">
        <f t="array" ref="AX443">_xlfn.IFS(AW443=0,"CUMPLE",AW443&gt;0,"CUMPLE",AW443&lt;0,"NO CUMPLE")</f>
        <v>CUMPLE</v>
      </c>
    </row>
    <row r="444" spans="1:50">
      <c r="AP444" s="15" t="s">
        <v>417</v>
      </c>
      <c r="AQ444" s="35">
        <f>AQ443*0.19</f>
        <v>497562.5902500003</v>
      </c>
      <c r="AS444" s="45" t="s">
        <v>426</v>
      </c>
      <c r="AT444" s="48">
        <f>((AU444*100%)/AU442)</f>
        <v>0.49295774647887325</v>
      </c>
      <c r="AU444">
        <f>COUNTIF(AU3:AU436,20%)</f>
        <v>35</v>
      </c>
    </row>
    <row r="445" spans="1:50">
      <c r="AN445" s="37" t="s">
        <v>419</v>
      </c>
      <c r="AO445" s="38">
        <v>117215271.26000001</v>
      </c>
      <c r="AP445" s="15" t="s">
        <v>418</v>
      </c>
      <c r="AQ445" s="35">
        <f>AQ442+AQ443+AQ444</f>
        <v>29303817.815250013</v>
      </c>
      <c r="AS445" s="46" t="s">
        <v>427</v>
      </c>
      <c r="AT445" s="42">
        <v>0</v>
      </c>
      <c r="AU445">
        <v>0</v>
      </c>
    </row>
    <row r="447" spans="1:50">
      <c r="AP447" s="37" t="s">
        <v>420</v>
      </c>
      <c r="AQ447" s="39">
        <f>AQ445*4</f>
        <v>117215271.26100005</v>
      </c>
    </row>
    <row r="450" spans="42:43">
      <c r="AP450" s="36" t="s">
        <v>421</v>
      </c>
      <c r="AQ450" s="36" t="s">
        <v>412</v>
      </c>
    </row>
    <row r="451" spans="42:43">
      <c r="AP451" s="36"/>
      <c r="AQ451" s="36"/>
    </row>
  </sheetData>
  <mergeCells count="29"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25:C25"/>
    <mergeCell ref="B26:C26"/>
    <mergeCell ref="B27:C27"/>
    <mergeCell ref="B28:C28"/>
    <mergeCell ref="A29:B29"/>
  </mergeCells>
  <conditionalFormatting sqref="AT443:AT444">
    <cfRule type="cellIs" dxfId="56" priority="2" operator="equal">
      <formula>1</formula>
    </cfRule>
  </conditionalFormatting>
  <conditionalFormatting sqref="AX443">
    <cfRule type="cellIs" dxfId="55" priority="1" operator="equal">
      <formula>"NO CUMPLE"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7F7C-0353-44D8-93CC-CA5686B66CAB}">
  <dimension ref="A1:Q87"/>
  <sheetViews>
    <sheetView topLeftCell="A74" workbookViewId="0">
      <selection activeCell="O89" sqref="O89"/>
    </sheetView>
  </sheetViews>
  <sheetFormatPr baseColWidth="10" defaultRowHeight="14.4"/>
  <cols>
    <col min="17" max="17" width="17.77734375" bestFit="1" customWidth="1"/>
  </cols>
  <sheetData>
    <row r="1" spans="1:17" ht="17.399999999999999">
      <c r="A1" s="62"/>
      <c r="B1" s="52" t="s">
        <v>432</v>
      </c>
      <c r="C1" s="53"/>
      <c r="D1" s="53"/>
      <c r="E1" s="53"/>
      <c r="F1" s="54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4.6">
      <c r="A2" s="62"/>
      <c r="B2" s="102" t="s">
        <v>433</v>
      </c>
      <c r="C2" s="103"/>
      <c r="D2" s="104">
        <f>'[1]Solicitud de Cotización General'!H8</f>
        <v>6087474600</v>
      </c>
      <c r="E2" s="105"/>
    </row>
    <row r="3" spans="1:17" ht="24.6">
      <c r="A3" s="62"/>
      <c r="B3" s="55" t="s">
        <v>434</v>
      </c>
      <c r="C3" s="56"/>
      <c r="D3" s="106" t="s">
        <v>384</v>
      </c>
      <c r="E3" s="107"/>
      <c r="F3" s="107"/>
      <c r="G3" s="107"/>
      <c r="H3" s="107"/>
      <c r="I3" s="107"/>
      <c r="J3" s="107"/>
      <c r="K3" s="107"/>
      <c r="L3" s="107"/>
      <c r="M3" s="108"/>
      <c r="N3" s="53"/>
      <c r="O3" s="53"/>
      <c r="P3" s="53"/>
      <c r="Q3" s="53"/>
    </row>
    <row r="4" spans="1:17">
      <c r="A4" s="6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>
      <c r="A5" s="62"/>
      <c r="B5" s="109" t="s">
        <v>435</v>
      </c>
      <c r="C5" s="109"/>
      <c r="D5" s="109"/>
      <c r="E5" s="109"/>
      <c r="F5" s="109"/>
      <c r="G5" s="109"/>
      <c r="H5" s="109"/>
      <c r="I5" s="110"/>
      <c r="J5" s="111" t="s">
        <v>436</v>
      </c>
      <c r="K5" s="109"/>
      <c r="L5" s="109"/>
      <c r="M5" s="109"/>
      <c r="N5" s="109"/>
      <c r="O5" s="109"/>
      <c r="P5" s="109"/>
      <c r="Q5" s="109"/>
    </row>
    <row r="6" spans="1:17" ht="72">
      <c r="A6" s="62"/>
      <c r="B6" s="57" t="s">
        <v>437</v>
      </c>
      <c r="C6" s="57" t="s">
        <v>438</v>
      </c>
      <c r="D6" s="57" t="s">
        <v>439</v>
      </c>
      <c r="E6" s="57" t="s">
        <v>440</v>
      </c>
      <c r="F6" s="57" t="s">
        <v>441</v>
      </c>
      <c r="G6" s="57" t="s">
        <v>442</v>
      </c>
      <c r="H6" s="57" t="s">
        <v>443</v>
      </c>
      <c r="I6" s="57" t="s">
        <v>444</v>
      </c>
      <c r="J6" s="57" t="s">
        <v>445</v>
      </c>
      <c r="K6" s="57" t="s">
        <v>446</v>
      </c>
      <c r="L6" s="57" t="s">
        <v>447</v>
      </c>
      <c r="M6" s="57" t="s">
        <v>448</v>
      </c>
      <c r="N6" s="57" t="s">
        <v>449</v>
      </c>
      <c r="O6" s="57" t="s">
        <v>450</v>
      </c>
      <c r="P6" s="57" t="s">
        <v>451</v>
      </c>
      <c r="Q6" s="57" t="s">
        <v>452</v>
      </c>
    </row>
    <row r="7" spans="1:17" ht="34.200000000000003">
      <c r="A7" s="62" t="b">
        <v>1</v>
      </c>
      <c r="B7" s="24">
        <v>1</v>
      </c>
      <c r="C7" s="24" t="s">
        <v>453</v>
      </c>
      <c r="D7" s="24" t="s">
        <v>5</v>
      </c>
      <c r="E7" s="24" t="s">
        <v>454</v>
      </c>
      <c r="F7" s="24" t="s">
        <v>455</v>
      </c>
      <c r="G7" s="24">
        <v>6</v>
      </c>
      <c r="H7" s="24" t="s">
        <v>456</v>
      </c>
      <c r="I7" s="24">
        <v>4</v>
      </c>
      <c r="J7" s="28">
        <v>2465868</v>
      </c>
      <c r="K7" s="58"/>
      <c r="L7" s="28">
        <v>2465868</v>
      </c>
      <c r="M7" s="28">
        <v>2465868</v>
      </c>
      <c r="N7" s="28">
        <v>14795208</v>
      </c>
      <c r="O7" s="59"/>
      <c r="P7" s="28"/>
      <c r="Q7" s="60">
        <f t="shared" ref="Q7:Q70" si="0">ROUND(I7*N7,2)</f>
        <v>59180832</v>
      </c>
    </row>
    <row r="8" spans="1:17" ht="57">
      <c r="A8" s="62" t="b">
        <v>1</v>
      </c>
      <c r="B8" s="24">
        <v>2</v>
      </c>
      <c r="C8" s="24" t="s">
        <v>453</v>
      </c>
      <c r="D8" s="24" t="s">
        <v>10</v>
      </c>
      <c r="E8" s="24" t="s">
        <v>10</v>
      </c>
      <c r="F8" s="24" t="s">
        <v>455</v>
      </c>
      <c r="G8" s="24">
        <v>2</v>
      </c>
      <c r="H8" s="24" t="s">
        <v>456</v>
      </c>
      <c r="I8" s="24">
        <v>4</v>
      </c>
      <c r="J8" s="28">
        <v>2465868</v>
      </c>
      <c r="K8" s="58"/>
      <c r="L8" s="28">
        <v>2465868</v>
      </c>
      <c r="M8" s="28">
        <v>2465868</v>
      </c>
      <c r="N8" s="28">
        <v>4931736</v>
      </c>
      <c r="O8" s="59"/>
      <c r="P8" s="28"/>
      <c r="Q8" s="60">
        <f t="shared" si="0"/>
        <v>19726944</v>
      </c>
    </row>
    <row r="9" spans="1:17" ht="34.200000000000003">
      <c r="A9" s="62"/>
      <c r="B9" s="24">
        <v>3</v>
      </c>
      <c r="C9" s="24" t="s">
        <v>457</v>
      </c>
      <c r="D9" s="24" t="s">
        <v>458</v>
      </c>
      <c r="E9" s="24" t="s">
        <v>458</v>
      </c>
      <c r="F9" s="24"/>
      <c r="G9" s="24">
        <v>5</v>
      </c>
      <c r="H9" s="24" t="s">
        <v>459</v>
      </c>
      <c r="I9" s="24">
        <v>4</v>
      </c>
      <c r="J9" s="28">
        <v>10991</v>
      </c>
      <c r="K9" s="61">
        <v>0</v>
      </c>
      <c r="L9" s="28">
        <v>10991</v>
      </c>
      <c r="M9" s="28">
        <v>10991</v>
      </c>
      <c r="N9" s="28">
        <v>54955</v>
      </c>
      <c r="O9" s="59"/>
      <c r="P9" s="28"/>
      <c r="Q9" s="60">
        <f t="shared" si="0"/>
        <v>219820</v>
      </c>
    </row>
    <row r="10" spans="1:17" ht="45.6">
      <c r="A10" s="62"/>
      <c r="B10" s="24">
        <v>4</v>
      </c>
      <c r="C10" s="24" t="s">
        <v>457</v>
      </c>
      <c r="D10" s="24" t="s">
        <v>460</v>
      </c>
      <c r="E10" s="24" t="s">
        <v>460</v>
      </c>
      <c r="F10" s="24"/>
      <c r="G10" s="24">
        <v>8</v>
      </c>
      <c r="H10" s="24" t="s">
        <v>459</v>
      </c>
      <c r="I10" s="24">
        <v>4</v>
      </c>
      <c r="J10" s="28">
        <v>14448</v>
      </c>
      <c r="K10" s="61">
        <v>0</v>
      </c>
      <c r="L10" s="28">
        <v>14448</v>
      </c>
      <c r="M10" s="28">
        <v>14448</v>
      </c>
      <c r="N10" s="28">
        <v>115584</v>
      </c>
      <c r="O10" s="59"/>
      <c r="P10" s="28"/>
      <c r="Q10" s="60">
        <f t="shared" si="0"/>
        <v>462336</v>
      </c>
    </row>
    <row r="11" spans="1:17" ht="34.200000000000003">
      <c r="A11" s="62"/>
      <c r="B11" s="24">
        <v>5</v>
      </c>
      <c r="C11" s="24" t="s">
        <v>457</v>
      </c>
      <c r="D11" s="24" t="s">
        <v>461</v>
      </c>
      <c r="E11" s="24" t="s">
        <v>461</v>
      </c>
      <c r="F11" s="24"/>
      <c r="G11" s="24">
        <v>9</v>
      </c>
      <c r="H11" s="24" t="s">
        <v>459</v>
      </c>
      <c r="I11" s="24">
        <v>4</v>
      </c>
      <c r="J11" s="28">
        <v>13076</v>
      </c>
      <c r="K11" s="61">
        <v>0</v>
      </c>
      <c r="L11" s="28">
        <v>13076</v>
      </c>
      <c r="M11" s="28">
        <v>13076</v>
      </c>
      <c r="N11" s="28">
        <v>117684</v>
      </c>
      <c r="O11" s="59"/>
      <c r="P11" s="28"/>
      <c r="Q11" s="60">
        <f t="shared" si="0"/>
        <v>470736</v>
      </c>
    </row>
    <row r="12" spans="1:17" ht="34.200000000000003">
      <c r="A12" s="62"/>
      <c r="B12" s="24">
        <v>6</v>
      </c>
      <c r="C12" s="24" t="s">
        <v>457</v>
      </c>
      <c r="D12" s="24" t="s">
        <v>462</v>
      </c>
      <c r="E12" s="24" t="s">
        <v>462</v>
      </c>
      <c r="F12" s="24"/>
      <c r="G12" s="24">
        <v>7</v>
      </c>
      <c r="H12" s="24" t="s">
        <v>459</v>
      </c>
      <c r="I12" s="24">
        <v>4</v>
      </c>
      <c r="J12" s="28">
        <v>9508</v>
      </c>
      <c r="K12" s="61">
        <v>0</v>
      </c>
      <c r="L12" s="28">
        <v>9508</v>
      </c>
      <c r="M12" s="28">
        <v>9508</v>
      </c>
      <c r="N12" s="28">
        <v>66556</v>
      </c>
      <c r="O12" s="59"/>
      <c r="P12" s="28"/>
      <c r="Q12" s="60">
        <f t="shared" si="0"/>
        <v>266224</v>
      </c>
    </row>
    <row r="13" spans="1:17" ht="45.6">
      <c r="A13" s="62"/>
      <c r="B13" s="24">
        <v>7</v>
      </c>
      <c r="C13" s="24" t="s">
        <v>457</v>
      </c>
      <c r="D13" s="24" t="s">
        <v>463</v>
      </c>
      <c r="E13" s="24" t="s">
        <v>463</v>
      </c>
      <c r="F13" s="24"/>
      <c r="G13" s="24">
        <v>5</v>
      </c>
      <c r="H13" s="24" t="s">
        <v>459</v>
      </c>
      <c r="I13" s="24">
        <v>4</v>
      </c>
      <c r="J13" s="28">
        <v>5121</v>
      </c>
      <c r="K13" s="61">
        <v>0</v>
      </c>
      <c r="L13" s="28">
        <v>5121</v>
      </c>
      <c r="M13" s="28">
        <v>5121</v>
      </c>
      <c r="N13" s="28">
        <v>25605</v>
      </c>
      <c r="O13" s="59"/>
      <c r="P13" s="28"/>
      <c r="Q13" s="60">
        <f t="shared" si="0"/>
        <v>102420</v>
      </c>
    </row>
    <row r="14" spans="1:17" ht="57">
      <c r="A14" s="62"/>
      <c r="B14" s="24">
        <v>8</v>
      </c>
      <c r="C14" s="24" t="s">
        <v>457</v>
      </c>
      <c r="D14" s="24" t="s">
        <v>464</v>
      </c>
      <c r="E14" s="24" t="s">
        <v>464</v>
      </c>
      <c r="F14" s="24"/>
      <c r="G14" s="24">
        <v>5</v>
      </c>
      <c r="H14" s="24" t="s">
        <v>459</v>
      </c>
      <c r="I14" s="24">
        <v>4</v>
      </c>
      <c r="J14" s="28">
        <v>8788</v>
      </c>
      <c r="K14" s="61">
        <v>0</v>
      </c>
      <c r="L14" s="28">
        <v>8788</v>
      </c>
      <c r="M14" s="28">
        <v>8788</v>
      </c>
      <c r="N14" s="28">
        <v>43940</v>
      </c>
      <c r="O14" s="59"/>
      <c r="P14" s="28"/>
      <c r="Q14" s="60">
        <f t="shared" si="0"/>
        <v>175760</v>
      </c>
    </row>
    <row r="15" spans="1:17" ht="34.200000000000003">
      <c r="A15" s="62"/>
      <c r="B15" s="24">
        <v>9</v>
      </c>
      <c r="C15" s="24" t="s">
        <v>457</v>
      </c>
      <c r="D15" s="24" t="s">
        <v>465</v>
      </c>
      <c r="E15" s="24" t="s">
        <v>465</v>
      </c>
      <c r="F15" s="24"/>
      <c r="G15" s="24">
        <v>7</v>
      </c>
      <c r="H15" s="24" t="s">
        <v>459</v>
      </c>
      <c r="I15" s="24">
        <v>4</v>
      </c>
      <c r="J15" s="28">
        <v>9748</v>
      </c>
      <c r="K15" s="61">
        <v>0</v>
      </c>
      <c r="L15" s="28">
        <v>9748</v>
      </c>
      <c r="M15" s="28">
        <v>9748</v>
      </c>
      <c r="N15" s="28">
        <v>68236</v>
      </c>
      <c r="O15" s="59"/>
      <c r="P15" s="28"/>
      <c r="Q15" s="60">
        <f t="shared" si="0"/>
        <v>272944</v>
      </c>
    </row>
    <row r="16" spans="1:17" ht="34.200000000000003">
      <c r="A16" s="62"/>
      <c r="B16" s="24">
        <v>10</v>
      </c>
      <c r="C16" s="24" t="s">
        <v>457</v>
      </c>
      <c r="D16" s="24" t="s">
        <v>466</v>
      </c>
      <c r="E16" s="24" t="s">
        <v>466</v>
      </c>
      <c r="F16" s="24"/>
      <c r="G16" s="24">
        <v>9</v>
      </c>
      <c r="H16" s="24" t="s">
        <v>459</v>
      </c>
      <c r="I16" s="24">
        <v>4</v>
      </c>
      <c r="J16" s="28">
        <v>8970</v>
      </c>
      <c r="K16" s="61">
        <v>0</v>
      </c>
      <c r="L16" s="28">
        <v>8970</v>
      </c>
      <c r="M16" s="28">
        <v>8970</v>
      </c>
      <c r="N16" s="28">
        <v>80730</v>
      </c>
      <c r="O16" s="59"/>
      <c r="P16" s="28"/>
      <c r="Q16" s="60">
        <f t="shared" si="0"/>
        <v>322920</v>
      </c>
    </row>
    <row r="17" spans="1:17" ht="34.200000000000003">
      <c r="A17" s="62"/>
      <c r="B17" s="24">
        <v>11</v>
      </c>
      <c r="C17" s="24" t="s">
        <v>457</v>
      </c>
      <c r="D17" s="24" t="s">
        <v>467</v>
      </c>
      <c r="E17" s="24" t="s">
        <v>467</v>
      </c>
      <c r="F17" s="24"/>
      <c r="G17" s="24">
        <v>3</v>
      </c>
      <c r="H17" s="24" t="s">
        <v>459</v>
      </c>
      <c r="I17" s="24">
        <v>4</v>
      </c>
      <c r="J17" s="28">
        <v>24659</v>
      </c>
      <c r="K17" s="61">
        <v>0</v>
      </c>
      <c r="L17" s="28">
        <v>24659</v>
      </c>
      <c r="M17" s="28">
        <v>24659</v>
      </c>
      <c r="N17" s="28">
        <v>73977</v>
      </c>
      <c r="O17" s="59"/>
      <c r="P17" s="28"/>
      <c r="Q17" s="60">
        <f t="shared" si="0"/>
        <v>295908</v>
      </c>
    </row>
    <row r="18" spans="1:17" ht="34.200000000000003">
      <c r="A18" s="62"/>
      <c r="B18" s="24">
        <v>12</v>
      </c>
      <c r="C18" s="24" t="s">
        <v>457</v>
      </c>
      <c r="D18" s="24" t="s">
        <v>468</v>
      </c>
      <c r="E18" s="24" t="s">
        <v>468</v>
      </c>
      <c r="F18" s="24"/>
      <c r="G18" s="24">
        <v>1</v>
      </c>
      <c r="H18" s="24" t="s">
        <v>459</v>
      </c>
      <c r="I18" s="24">
        <v>4</v>
      </c>
      <c r="J18" s="28">
        <v>16121</v>
      </c>
      <c r="K18" s="61">
        <v>0</v>
      </c>
      <c r="L18" s="28">
        <v>16121</v>
      </c>
      <c r="M18" s="28">
        <v>16121</v>
      </c>
      <c r="N18" s="28">
        <v>16121</v>
      </c>
      <c r="O18" s="59"/>
      <c r="P18" s="28"/>
      <c r="Q18" s="60">
        <f t="shared" si="0"/>
        <v>64484</v>
      </c>
    </row>
    <row r="19" spans="1:17" ht="45.6">
      <c r="A19" s="62"/>
      <c r="B19" s="24">
        <v>13</v>
      </c>
      <c r="C19" s="24" t="s">
        <v>457</v>
      </c>
      <c r="D19" s="24" t="s">
        <v>469</v>
      </c>
      <c r="E19" s="24" t="s">
        <v>469</v>
      </c>
      <c r="F19" s="24"/>
      <c r="G19" s="24">
        <v>4</v>
      </c>
      <c r="H19" s="24" t="s">
        <v>459</v>
      </c>
      <c r="I19" s="24">
        <v>4</v>
      </c>
      <c r="J19" s="28">
        <v>19155</v>
      </c>
      <c r="K19" s="61">
        <v>0</v>
      </c>
      <c r="L19" s="28">
        <v>19155</v>
      </c>
      <c r="M19" s="28">
        <v>19155</v>
      </c>
      <c r="N19" s="28">
        <v>76620</v>
      </c>
      <c r="O19" s="59"/>
      <c r="P19" s="28"/>
      <c r="Q19" s="60">
        <f t="shared" si="0"/>
        <v>306480</v>
      </c>
    </row>
    <row r="20" spans="1:17" ht="34.200000000000003">
      <c r="A20" s="62"/>
      <c r="B20" s="24">
        <v>14</v>
      </c>
      <c r="C20" s="24" t="s">
        <v>457</v>
      </c>
      <c r="D20" s="24" t="s">
        <v>470</v>
      </c>
      <c r="E20" s="24" t="s">
        <v>470</v>
      </c>
      <c r="F20" s="24"/>
      <c r="G20" s="24">
        <v>6</v>
      </c>
      <c r="H20" s="24" t="s">
        <v>459</v>
      </c>
      <c r="I20" s="24">
        <v>4</v>
      </c>
      <c r="J20" s="28">
        <v>4311</v>
      </c>
      <c r="K20" s="61">
        <v>0</v>
      </c>
      <c r="L20" s="28">
        <v>4311</v>
      </c>
      <c r="M20" s="28">
        <v>4311</v>
      </c>
      <c r="N20" s="28">
        <v>25866</v>
      </c>
      <c r="O20" s="59"/>
      <c r="P20" s="28"/>
      <c r="Q20" s="60">
        <f t="shared" si="0"/>
        <v>103464</v>
      </c>
    </row>
    <row r="21" spans="1:17" ht="34.200000000000003">
      <c r="A21" s="62"/>
      <c r="B21" s="24">
        <v>15</v>
      </c>
      <c r="C21" s="24" t="s">
        <v>457</v>
      </c>
      <c r="D21" s="24" t="s">
        <v>471</v>
      </c>
      <c r="E21" s="24" t="s">
        <v>471</v>
      </c>
      <c r="F21" s="24"/>
      <c r="G21" s="24">
        <v>8</v>
      </c>
      <c r="H21" s="24" t="s">
        <v>459</v>
      </c>
      <c r="I21" s="24">
        <v>4</v>
      </c>
      <c r="J21" s="28">
        <v>29185</v>
      </c>
      <c r="K21" s="61">
        <v>0</v>
      </c>
      <c r="L21" s="28">
        <v>29185</v>
      </c>
      <c r="M21" s="28">
        <v>29185</v>
      </c>
      <c r="N21" s="28">
        <v>233480</v>
      </c>
      <c r="O21" s="59"/>
      <c r="P21" s="28"/>
      <c r="Q21" s="60">
        <f t="shared" si="0"/>
        <v>933920</v>
      </c>
    </row>
    <row r="22" spans="1:17" ht="45.6">
      <c r="A22" s="62"/>
      <c r="B22" s="24">
        <v>16</v>
      </c>
      <c r="C22" s="24" t="s">
        <v>457</v>
      </c>
      <c r="D22" s="24" t="s">
        <v>472</v>
      </c>
      <c r="E22" s="24" t="s">
        <v>472</v>
      </c>
      <c r="F22" s="24"/>
      <c r="G22" s="24">
        <v>4</v>
      </c>
      <c r="H22" s="24" t="s">
        <v>459</v>
      </c>
      <c r="I22" s="24">
        <v>4</v>
      </c>
      <c r="J22" s="28">
        <v>13082</v>
      </c>
      <c r="K22" s="61">
        <v>0</v>
      </c>
      <c r="L22" s="28">
        <v>13082</v>
      </c>
      <c r="M22" s="28">
        <v>13082</v>
      </c>
      <c r="N22" s="28">
        <v>52328</v>
      </c>
      <c r="O22" s="59"/>
      <c r="P22" s="28"/>
      <c r="Q22" s="60">
        <f t="shared" si="0"/>
        <v>209312</v>
      </c>
    </row>
    <row r="23" spans="1:17" ht="34.200000000000003">
      <c r="A23" s="62"/>
      <c r="B23" s="24">
        <v>17</v>
      </c>
      <c r="C23" s="24" t="s">
        <v>457</v>
      </c>
      <c r="D23" s="24" t="s">
        <v>473</v>
      </c>
      <c r="E23" s="24" t="s">
        <v>473</v>
      </c>
      <c r="F23" s="24"/>
      <c r="G23" s="24">
        <v>5</v>
      </c>
      <c r="H23" s="24" t="s">
        <v>459</v>
      </c>
      <c r="I23" s="24">
        <v>4</v>
      </c>
      <c r="J23" s="28">
        <v>65453</v>
      </c>
      <c r="K23" s="61">
        <v>0</v>
      </c>
      <c r="L23" s="28">
        <v>65453</v>
      </c>
      <c r="M23" s="28">
        <v>65453</v>
      </c>
      <c r="N23" s="28">
        <v>327265</v>
      </c>
      <c r="O23" s="59"/>
      <c r="P23" s="28"/>
      <c r="Q23" s="60">
        <f t="shared" si="0"/>
        <v>1309060</v>
      </c>
    </row>
    <row r="24" spans="1:17" ht="34.200000000000003">
      <c r="A24" s="62"/>
      <c r="B24" s="24">
        <v>18</v>
      </c>
      <c r="C24" s="24" t="s">
        <v>457</v>
      </c>
      <c r="D24" s="24" t="s">
        <v>474</v>
      </c>
      <c r="E24" s="24" t="s">
        <v>474</v>
      </c>
      <c r="F24" s="24"/>
      <c r="G24" s="24">
        <v>8</v>
      </c>
      <c r="H24" s="24" t="s">
        <v>459</v>
      </c>
      <c r="I24" s="24">
        <v>4</v>
      </c>
      <c r="J24" s="28">
        <v>16943</v>
      </c>
      <c r="K24" s="61">
        <v>0</v>
      </c>
      <c r="L24" s="28">
        <v>16943</v>
      </c>
      <c r="M24" s="28">
        <v>16943</v>
      </c>
      <c r="N24" s="28">
        <v>135544</v>
      </c>
      <c r="O24" s="59"/>
      <c r="P24" s="28"/>
      <c r="Q24" s="60">
        <f t="shared" si="0"/>
        <v>542176</v>
      </c>
    </row>
    <row r="25" spans="1:17" ht="34.200000000000003">
      <c r="A25" s="62"/>
      <c r="B25" s="24">
        <v>19</v>
      </c>
      <c r="C25" s="24" t="s">
        <v>457</v>
      </c>
      <c r="D25" s="24" t="s">
        <v>475</v>
      </c>
      <c r="E25" s="24" t="s">
        <v>475</v>
      </c>
      <c r="F25" s="24"/>
      <c r="G25" s="24">
        <v>10</v>
      </c>
      <c r="H25" s="24" t="s">
        <v>459</v>
      </c>
      <c r="I25" s="24">
        <v>4</v>
      </c>
      <c r="J25" s="28">
        <v>37248</v>
      </c>
      <c r="K25" s="61">
        <v>0</v>
      </c>
      <c r="L25" s="28">
        <v>37248</v>
      </c>
      <c r="M25" s="28">
        <v>37248</v>
      </c>
      <c r="N25" s="28">
        <v>372480</v>
      </c>
      <c r="O25" s="59"/>
      <c r="P25" s="28"/>
      <c r="Q25" s="60">
        <f t="shared" si="0"/>
        <v>1489920</v>
      </c>
    </row>
    <row r="26" spans="1:17" ht="34.200000000000003">
      <c r="A26" s="62"/>
      <c r="B26" s="24">
        <v>20</v>
      </c>
      <c r="C26" s="24" t="s">
        <v>457</v>
      </c>
      <c r="D26" s="24" t="s">
        <v>476</v>
      </c>
      <c r="E26" s="24" t="s">
        <v>476</v>
      </c>
      <c r="F26" s="24"/>
      <c r="G26" s="24">
        <v>8</v>
      </c>
      <c r="H26" s="24" t="s">
        <v>459</v>
      </c>
      <c r="I26" s="24">
        <v>4</v>
      </c>
      <c r="J26" s="28">
        <v>10344</v>
      </c>
      <c r="K26" s="61">
        <v>0</v>
      </c>
      <c r="L26" s="28">
        <v>10344</v>
      </c>
      <c r="M26" s="28">
        <v>10344</v>
      </c>
      <c r="N26" s="28">
        <v>82752</v>
      </c>
      <c r="O26" s="59"/>
      <c r="P26" s="28"/>
      <c r="Q26" s="60">
        <f t="shared" si="0"/>
        <v>331008</v>
      </c>
    </row>
    <row r="27" spans="1:17" ht="34.200000000000003">
      <c r="A27" s="62"/>
      <c r="B27" s="24">
        <v>21</v>
      </c>
      <c r="C27" s="24" t="s">
        <v>457</v>
      </c>
      <c r="D27" s="24" t="s">
        <v>477</v>
      </c>
      <c r="E27" s="24" t="s">
        <v>477</v>
      </c>
      <c r="F27" s="24"/>
      <c r="G27" s="24">
        <v>6</v>
      </c>
      <c r="H27" s="24" t="s">
        <v>459</v>
      </c>
      <c r="I27" s="24">
        <v>4</v>
      </c>
      <c r="J27" s="28">
        <v>14341</v>
      </c>
      <c r="K27" s="61">
        <v>0</v>
      </c>
      <c r="L27" s="28">
        <v>14341</v>
      </c>
      <c r="M27" s="28">
        <v>14341</v>
      </c>
      <c r="N27" s="28">
        <v>86046</v>
      </c>
      <c r="O27" s="59"/>
      <c r="P27" s="28"/>
      <c r="Q27" s="60">
        <f t="shared" si="0"/>
        <v>344184</v>
      </c>
    </row>
    <row r="28" spans="1:17" ht="34.200000000000003">
      <c r="A28" s="62"/>
      <c r="B28" s="24">
        <v>22</v>
      </c>
      <c r="C28" s="24" t="s">
        <v>457</v>
      </c>
      <c r="D28" s="24" t="s">
        <v>478</v>
      </c>
      <c r="E28" s="24" t="s">
        <v>478</v>
      </c>
      <c r="F28" s="24"/>
      <c r="G28" s="24">
        <v>8</v>
      </c>
      <c r="H28" s="24" t="s">
        <v>459</v>
      </c>
      <c r="I28" s="24">
        <v>4</v>
      </c>
      <c r="J28" s="28">
        <v>14740</v>
      </c>
      <c r="K28" s="61">
        <v>0</v>
      </c>
      <c r="L28" s="28">
        <v>14740</v>
      </c>
      <c r="M28" s="28">
        <v>14740</v>
      </c>
      <c r="N28" s="28">
        <v>117920</v>
      </c>
      <c r="O28" s="59"/>
      <c r="P28" s="28"/>
      <c r="Q28" s="60">
        <f t="shared" si="0"/>
        <v>471680</v>
      </c>
    </row>
    <row r="29" spans="1:17" ht="34.200000000000003">
      <c r="A29" s="62"/>
      <c r="B29" s="24">
        <v>23</v>
      </c>
      <c r="C29" s="24" t="s">
        <v>457</v>
      </c>
      <c r="D29" s="24" t="s">
        <v>479</v>
      </c>
      <c r="E29" s="24" t="s">
        <v>479</v>
      </c>
      <c r="F29" s="24"/>
      <c r="G29" s="24">
        <v>8</v>
      </c>
      <c r="H29" s="24" t="s">
        <v>459</v>
      </c>
      <c r="I29" s="24">
        <v>4</v>
      </c>
      <c r="J29" s="28">
        <v>10135</v>
      </c>
      <c r="K29" s="61">
        <v>0</v>
      </c>
      <c r="L29" s="28">
        <v>10135</v>
      </c>
      <c r="M29" s="28">
        <v>10135</v>
      </c>
      <c r="N29" s="28">
        <v>81080</v>
      </c>
      <c r="O29" s="59"/>
      <c r="P29" s="28"/>
      <c r="Q29" s="60">
        <f t="shared" si="0"/>
        <v>324320</v>
      </c>
    </row>
    <row r="30" spans="1:17" ht="45.6">
      <c r="A30" s="62"/>
      <c r="B30" s="24">
        <v>24</v>
      </c>
      <c r="C30" s="24" t="s">
        <v>457</v>
      </c>
      <c r="D30" s="24" t="s">
        <v>480</v>
      </c>
      <c r="E30" s="24" t="s">
        <v>480</v>
      </c>
      <c r="F30" s="24"/>
      <c r="G30" s="24">
        <v>6</v>
      </c>
      <c r="H30" s="24" t="s">
        <v>459</v>
      </c>
      <c r="I30" s="24">
        <v>4</v>
      </c>
      <c r="J30" s="28">
        <v>9352</v>
      </c>
      <c r="K30" s="61">
        <v>0</v>
      </c>
      <c r="L30" s="28">
        <v>9352</v>
      </c>
      <c r="M30" s="28">
        <v>9352</v>
      </c>
      <c r="N30" s="28">
        <v>56112</v>
      </c>
      <c r="O30" s="59"/>
      <c r="P30" s="28"/>
      <c r="Q30" s="60">
        <f t="shared" si="0"/>
        <v>224448</v>
      </c>
    </row>
    <row r="31" spans="1:17" ht="34.200000000000003">
      <c r="A31" s="62"/>
      <c r="B31" s="24">
        <v>25</v>
      </c>
      <c r="C31" s="24" t="s">
        <v>457</v>
      </c>
      <c r="D31" s="24" t="s">
        <v>481</v>
      </c>
      <c r="E31" s="24" t="s">
        <v>481</v>
      </c>
      <c r="F31" s="24"/>
      <c r="G31" s="24">
        <v>8</v>
      </c>
      <c r="H31" s="24" t="s">
        <v>459</v>
      </c>
      <c r="I31" s="24">
        <v>4</v>
      </c>
      <c r="J31" s="28">
        <v>1129</v>
      </c>
      <c r="K31" s="61">
        <v>0</v>
      </c>
      <c r="L31" s="28">
        <v>1129</v>
      </c>
      <c r="M31" s="28">
        <v>1129</v>
      </c>
      <c r="N31" s="28">
        <v>9032</v>
      </c>
      <c r="O31" s="59"/>
      <c r="P31" s="28"/>
      <c r="Q31" s="60">
        <f t="shared" si="0"/>
        <v>36128</v>
      </c>
    </row>
    <row r="32" spans="1:17" ht="34.200000000000003">
      <c r="A32" s="62"/>
      <c r="B32" s="24">
        <v>26</v>
      </c>
      <c r="C32" s="24" t="s">
        <v>457</v>
      </c>
      <c r="D32" s="24" t="s">
        <v>482</v>
      </c>
      <c r="E32" s="24" t="s">
        <v>482</v>
      </c>
      <c r="F32" s="24"/>
      <c r="G32" s="24">
        <v>8</v>
      </c>
      <c r="H32" s="24" t="s">
        <v>459</v>
      </c>
      <c r="I32" s="24">
        <v>4</v>
      </c>
      <c r="J32" s="28">
        <v>476</v>
      </c>
      <c r="K32" s="61">
        <v>0</v>
      </c>
      <c r="L32" s="28">
        <v>476</v>
      </c>
      <c r="M32" s="28">
        <v>476</v>
      </c>
      <c r="N32" s="28">
        <v>3808</v>
      </c>
      <c r="O32" s="59"/>
      <c r="P32" s="28"/>
      <c r="Q32" s="60">
        <f t="shared" si="0"/>
        <v>15232</v>
      </c>
    </row>
    <row r="33" spans="1:17" ht="34.200000000000003">
      <c r="A33" s="62"/>
      <c r="B33" s="24">
        <v>27</v>
      </c>
      <c r="C33" s="24" t="s">
        <v>457</v>
      </c>
      <c r="D33" s="24" t="s">
        <v>483</v>
      </c>
      <c r="E33" s="24" t="s">
        <v>483</v>
      </c>
      <c r="F33" s="24"/>
      <c r="G33" s="24">
        <v>5</v>
      </c>
      <c r="H33" s="24" t="s">
        <v>459</v>
      </c>
      <c r="I33" s="24">
        <v>4</v>
      </c>
      <c r="J33" s="28">
        <v>5343</v>
      </c>
      <c r="K33" s="61">
        <v>0</v>
      </c>
      <c r="L33" s="28">
        <v>5343</v>
      </c>
      <c r="M33" s="28">
        <v>5343</v>
      </c>
      <c r="N33" s="28">
        <v>26715</v>
      </c>
      <c r="O33" s="59"/>
      <c r="P33" s="28"/>
      <c r="Q33" s="60">
        <f t="shared" si="0"/>
        <v>106860</v>
      </c>
    </row>
    <row r="34" spans="1:17" ht="34.200000000000003">
      <c r="A34" s="62"/>
      <c r="B34" s="24">
        <v>28</v>
      </c>
      <c r="C34" s="24" t="s">
        <v>457</v>
      </c>
      <c r="D34" s="24" t="s">
        <v>484</v>
      </c>
      <c r="E34" s="24" t="s">
        <v>484</v>
      </c>
      <c r="F34" s="24"/>
      <c r="G34" s="24">
        <v>5</v>
      </c>
      <c r="H34" s="24" t="s">
        <v>459</v>
      </c>
      <c r="I34" s="24">
        <v>4</v>
      </c>
      <c r="J34" s="28">
        <v>4322</v>
      </c>
      <c r="K34" s="61">
        <v>0</v>
      </c>
      <c r="L34" s="28">
        <v>4322</v>
      </c>
      <c r="M34" s="28">
        <v>4322</v>
      </c>
      <c r="N34" s="28">
        <v>21610</v>
      </c>
      <c r="O34" s="59"/>
      <c r="P34" s="28"/>
      <c r="Q34" s="60">
        <f t="shared" si="0"/>
        <v>86440</v>
      </c>
    </row>
    <row r="35" spans="1:17" ht="34.200000000000003">
      <c r="A35" s="62"/>
      <c r="B35" s="24">
        <v>29</v>
      </c>
      <c r="C35" s="24" t="s">
        <v>457</v>
      </c>
      <c r="D35" s="24" t="s">
        <v>485</v>
      </c>
      <c r="E35" s="24" t="s">
        <v>485</v>
      </c>
      <c r="F35" s="24"/>
      <c r="G35" s="24">
        <v>8</v>
      </c>
      <c r="H35" s="24" t="s">
        <v>459</v>
      </c>
      <c r="I35" s="24">
        <v>4</v>
      </c>
      <c r="J35" s="28">
        <v>10551</v>
      </c>
      <c r="K35" s="61">
        <v>0</v>
      </c>
      <c r="L35" s="28">
        <v>10551</v>
      </c>
      <c r="M35" s="28">
        <v>10551</v>
      </c>
      <c r="N35" s="28">
        <v>84408</v>
      </c>
      <c r="O35" s="59"/>
      <c r="P35" s="28"/>
      <c r="Q35" s="60">
        <f t="shared" si="0"/>
        <v>337632</v>
      </c>
    </row>
    <row r="36" spans="1:17" ht="34.200000000000003">
      <c r="A36" s="62"/>
      <c r="B36" s="24">
        <v>30</v>
      </c>
      <c r="C36" s="24" t="s">
        <v>457</v>
      </c>
      <c r="D36" s="24" t="s">
        <v>486</v>
      </c>
      <c r="E36" s="24" t="s">
        <v>486</v>
      </c>
      <c r="F36" s="24"/>
      <c r="G36" s="24">
        <v>8</v>
      </c>
      <c r="H36" s="24" t="s">
        <v>459</v>
      </c>
      <c r="I36" s="24">
        <v>4</v>
      </c>
      <c r="J36" s="28">
        <v>4322</v>
      </c>
      <c r="K36" s="61">
        <v>0</v>
      </c>
      <c r="L36" s="28">
        <v>4322</v>
      </c>
      <c r="M36" s="28">
        <v>4322</v>
      </c>
      <c r="N36" s="28">
        <v>34576</v>
      </c>
      <c r="O36" s="59"/>
      <c r="P36" s="28"/>
      <c r="Q36" s="60">
        <f t="shared" si="0"/>
        <v>138304</v>
      </c>
    </row>
    <row r="37" spans="1:17" ht="34.200000000000003">
      <c r="A37" s="62"/>
      <c r="B37" s="24">
        <v>31</v>
      </c>
      <c r="C37" s="24" t="s">
        <v>457</v>
      </c>
      <c r="D37" s="24" t="s">
        <v>487</v>
      </c>
      <c r="E37" s="24" t="s">
        <v>487</v>
      </c>
      <c r="F37" s="24"/>
      <c r="G37" s="24">
        <v>2</v>
      </c>
      <c r="H37" s="24" t="s">
        <v>459</v>
      </c>
      <c r="I37" s="24">
        <v>4</v>
      </c>
      <c r="J37" s="28">
        <v>22659</v>
      </c>
      <c r="K37" s="61">
        <v>0</v>
      </c>
      <c r="L37" s="28">
        <v>22659</v>
      </c>
      <c r="M37" s="28">
        <v>22659</v>
      </c>
      <c r="N37" s="28">
        <v>45318</v>
      </c>
      <c r="O37" s="59"/>
      <c r="P37" s="28"/>
      <c r="Q37" s="60">
        <f t="shared" si="0"/>
        <v>181272</v>
      </c>
    </row>
    <row r="38" spans="1:17" ht="34.200000000000003">
      <c r="A38" s="62"/>
      <c r="B38" s="24">
        <v>32</v>
      </c>
      <c r="C38" s="24" t="s">
        <v>457</v>
      </c>
      <c r="D38" s="24" t="s">
        <v>488</v>
      </c>
      <c r="E38" s="24" t="s">
        <v>488</v>
      </c>
      <c r="F38" s="24"/>
      <c r="G38" s="24">
        <v>6</v>
      </c>
      <c r="H38" s="24" t="s">
        <v>459</v>
      </c>
      <c r="I38" s="24">
        <v>4</v>
      </c>
      <c r="J38" s="28">
        <v>22659</v>
      </c>
      <c r="K38" s="61">
        <v>0</v>
      </c>
      <c r="L38" s="28">
        <v>22659</v>
      </c>
      <c r="M38" s="28">
        <v>22659</v>
      </c>
      <c r="N38" s="28">
        <v>135954</v>
      </c>
      <c r="O38" s="59"/>
      <c r="P38" s="28"/>
      <c r="Q38" s="60">
        <f t="shared" si="0"/>
        <v>543816</v>
      </c>
    </row>
    <row r="39" spans="1:17" ht="34.200000000000003">
      <c r="A39" s="62"/>
      <c r="B39" s="24">
        <v>33</v>
      </c>
      <c r="C39" s="24" t="s">
        <v>457</v>
      </c>
      <c r="D39" s="24" t="s">
        <v>489</v>
      </c>
      <c r="E39" s="24" t="s">
        <v>489</v>
      </c>
      <c r="F39" s="24"/>
      <c r="G39" s="24">
        <v>40</v>
      </c>
      <c r="H39" s="24" t="s">
        <v>459</v>
      </c>
      <c r="I39" s="24">
        <v>4</v>
      </c>
      <c r="J39" s="28">
        <v>1324</v>
      </c>
      <c r="K39" s="61">
        <v>0</v>
      </c>
      <c r="L39" s="28">
        <v>1324</v>
      </c>
      <c r="M39" s="28">
        <v>1324</v>
      </c>
      <c r="N39" s="28">
        <v>52960</v>
      </c>
      <c r="O39" s="59"/>
      <c r="P39" s="28"/>
      <c r="Q39" s="60">
        <f t="shared" si="0"/>
        <v>211840</v>
      </c>
    </row>
    <row r="40" spans="1:17" ht="34.200000000000003">
      <c r="A40" s="62"/>
      <c r="B40" s="24">
        <v>34</v>
      </c>
      <c r="C40" s="24" t="s">
        <v>457</v>
      </c>
      <c r="D40" s="24" t="s">
        <v>490</v>
      </c>
      <c r="E40" s="24" t="s">
        <v>490</v>
      </c>
      <c r="F40" s="24"/>
      <c r="G40" s="24">
        <v>20</v>
      </c>
      <c r="H40" s="24" t="s">
        <v>459</v>
      </c>
      <c r="I40" s="24">
        <v>4</v>
      </c>
      <c r="J40" s="28">
        <v>1362</v>
      </c>
      <c r="K40" s="61">
        <v>0</v>
      </c>
      <c r="L40" s="28">
        <v>1362</v>
      </c>
      <c r="M40" s="28">
        <v>1362</v>
      </c>
      <c r="N40" s="28">
        <v>27240</v>
      </c>
      <c r="O40" s="59"/>
      <c r="P40" s="28"/>
      <c r="Q40" s="60">
        <f t="shared" si="0"/>
        <v>108960</v>
      </c>
    </row>
    <row r="41" spans="1:17" ht="34.200000000000003">
      <c r="A41" s="62"/>
      <c r="B41" s="24">
        <v>35</v>
      </c>
      <c r="C41" s="24" t="s">
        <v>457</v>
      </c>
      <c r="D41" s="24" t="s">
        <v>491</v>
      </c>
      <c r="E41" s="24" t="s">
        <v>491</v>
      </c>
      <c r="F41" s="24"/>
      <c r="G41" s="24">
        <v>20</v>
      </c>
      <c r="H41" s="24" t="s">
        <v>459</v>
      </c>
      <c r="I41" s="24">
        <v>4</v>
      </c>
      <c r="J41" s="28">
        <v>1362</v>
      </c>
      <c r="K41" s="61">
        <v>0</v>
      </c>
      <c r="L41" s="28">
        <v>1362</v>
      </c>
      <c r="M41" s="28">
        <v>1362</v>
      </c>
      <c r="N41" s="28">
        <v>27240</v>
      </c>
      <c r="O41" s="59"/>
      <c r="P41" s="28"/>
      <c r="Q41" s="60">
        <f t="shared" si="0"/>
        <v>108960</v>
      </c>
    </row>
    <row r="42" spans="1:17" ht="34.200000000000003">
      <c r="A42" s="62"/>
      <c r="B42" s="24">
        <v>36</v>
      </c>
      <c r="C42" s="24" t="s">
        <v>457</v>
      </c>
      <c r="D42" s="24" t="s">
        <v>492</v>
      </c>
      <c r="E42" s="24" t="s">
        <v>492</v>
      </c>
      <c r="F42" s="24"/>
      <c r="G42" s="24">
        <v>20</v>
      </c>
      <c r="H42" s="24" t="s">
        <v>459</v>
      </c>
      <c r="I42" s="24">
        <v>4</v>
      </c>
      <c r="J42" s="28">
        <v>4961</v>
      </c>
      <c r="K42" s="61">
        <v>0</v>
      </c>
      <c r="L42" s="28">
        <v>4961</v>
      </c>
      <c r="M42" s="28">
        <v>4961</v>
      </c>
      <c r="N42" s="28">
        <v>99220</v>
      </c>
      <c r="O42" s="59"/>
      <c r="P42" s="28"/>
      <c r="Q42" s="60">
        <f t="shared" si="0"/>
        <v>396880</v>
      </c>
    </row>
    <row r="43" spans="1:17" ht="34.200000000000003">
      <c r="A43" s="62"/>
      <c r="B43" s="24">
        <v>37</v>
      </c>
      <c r="C43" s="24" t="s">
        <v>457</v>
      </c>
      <c r="D43" s="24" t="s">
        <v>493</v>
      </c>
      <c r="E43" s="24" t="s">
        <v>493</v>
      </c>
      <c r="F43" s="24"/>
      <c r="G43" s="24">
        <v>30</v>
      </c>
      <c r="H43" s="24" t="s">
        <v>459</v>
      </c>
      <c r="I43" s="24">
        <v>4</v>
      </c>
      <c r="J43" s="28">
        <v>4961</v>
      </c>
      <c r="K43" s="61">
        <v>0</v>
      </c>
      <c r="L43" s="28">
        <v>4961</v>
      </c>
      <c r="M43" s="28">
        <v>4961</v>
      </c>
      <c r="N43" s="28">
        <v>148830</v>
      </c>
      <c r="O43" s="59"/>
      <c r="P43" s="28"/>
      <c r="Q43" s="60">
        <f t="shared" si="0"/>
        <v>595320</v>
      </c>
    </row>
    <row r="44" spans="1:17" ht="34.200000000000003">
      <c r="A44" s="62"/>
      <c r="B44" s="24">
        <v>38</v>
      </c>
      <c r="C44" s="24" t="s">
        <v>457</v>
      </c>
      <c r="D44" s="24" t="s">
        <v>494</v>
      </c>
      <c r="E44" s="24" t="s">
        <v>494</v>
      </c>
      <c r="F44" s="24"/>
      <c r="G44" s="24">
        <v>40</v>
      </c>
      <c r="H44" s="24" t="s">
        <v>459</v>
      </c>
      <c r="I44" s="24">
        <v>4</v>
      </c>
      <c r="J44" s="28">
        <v>6991</v>
      </c>
      <c r="K44" s="61">
        <v>0</v>
      </c>
      <c r="L44" s="28">
        <v>6991</v>
      </c>
      <c r="M44" s="28">
        <v>6991</v>
      </c>
      <c r="N44" s="28">
        <v>279640</v>
      </c>
      <c r="O44" s="59"/>
      <c r="P44" s="28"/>
      <c r="Q44" s="60">
        <f t="shared" si="0"/>
        <v>1118560</v>
      </c>
    </row>
    <row r="45" spans="1:17" ht="34.200000000000003">
      <c r="A45" s="62"/>
      <c r="B45" s="24">
        <v>39</v>
      </c>
      <c r="C45" s="24" t="s">
        <v>457</v>
      </c>
      <c r="D45" s="24" t="s">
        <v>495</v>
      </c>
      <c r="E45" s="24" t="s">
        <v>495</v>
      </c>
      <c r="F45" s="24"/>
      <c r="G45" s="24">
        <v>4</v>
      </c>
      <c r="H45" s="24" t="s">
        <v>459</v>
      </c>
      <c r="I45" s="24">
        <v>4</v>
      </c>
      <c r="J45" s="28">
        <v>5097</v>
      </c>
      <c r="K45" s="61">
        <v>0</v>
      </c>
      <c r="L45" s="28">
        <v>5097</v>
      </c>
      <c r="M45" s="28">
        <v>5097</v>
      </c>
      <c r="N45" s="28">
        <v>20388</v>
      </c>
      <c r="O45" s="59"/>
      <c r="P45" s="28"/>
      <c r="Q45" s="60">
        <f t="shared" si="0"/>
        <v>81552</v>
      </c>
    </row>
    <row r="46" spans="1:17" ht="34.200000000000003">
      <c r="A46" s="62"/>
      <c r="B46" s="24">
        <v>40</v>
      </c>
      <c r="C46" s="24" t="s">
        <v>457</v>
      </c>
      <c r="D46" s="24" t="s">
        <v>496</v>
      </c>
      <c r="E46" s="24" t="s">
        <v>496</v>
      </c>
      <c r="F46" s="24"/>
      <c r="G46" s="24">
        <v>8</v>
      </c>
      <c r="H46" s="24" t="s">
        <v>459</v>
      </c>
      <c r="I46" s="24">
        <v>4</v>
      </c>
      <c r="J46" s="28">
        <v>5097</v>
      </c>
      <c r="K46" s="61">
        <v>0</v>
      </c>
      <c r="L46" s="28">
        <v>5097</v>
      </c>
      <c r="M46" s="28">
        <v>5097</v>
      </c>
      <c r="N46" s="28">
        <v>40776</v>
      </c>
      <c r="O46" s="59"/>
      <c r="P46" s="28"/>
      <c r="Q46" s="60">
        <f t="shared" si="0"/>
        <v>163104</v>
      </c>
    </row>
    <row r="47" spans="1:17" ht="34.200000000000003">
      <c r="A47" s="62"/>
      <c r="B47" s="24">
        <v>41</v>
      </c>
      <c r="C47" s="24" t="s">
        <v>457</v>
      </c>
      <c r="D47" s="24" t="s">
        <v>497</v>
      </c>
      <c r="E47" s="24" t="s">
        <v>497</v>
      </c>
      <c r="F47" s="24"/>
      <c r="G47" s="24">
        <v>8</v>
      </c>
      <c r="H47" s="24" t="s">
        <v>459</v>
      </c>
      <c r="I47" s="24">
        <v>4</v>
      </c>
      <c r="J47" s="28">
        <v>6115</v>
      </c>
      <c r="K47" s="61">
        <v>0</v>
      </c>
      <c r="L47" s="28">
        <v>6115</v>
      </c>
      <c r="M47" s="28">
        <v>6115</v>
      </c>
      <c r="N47" s="28">
        <v>48920</v>
      </c>
      <c r="O47" s="59"/>
      <c r="P47" s="28"/>
      <c r="Q47" s="60">
        <f t="shared" si="0"/>
        <v>195680</v>
      </c>
    </row>
    <row r="48" spans="1:17" ht="34.200000000000003">
      <c r="A48" s="62"/>
      <c r="B48" s="24">
        <v>42</v>
      </c>
      <c r="C48" s="24" t="s">
        <v>457</v>
      </c>
      <c r="D48" s="24" t="s">
        <v>498</v>
      </c>
      <c r="E48" s="24" t="s">
        <v>498</v>
      </c>
      <c r="F48" s="24"/>
      <c r="G48" s="24">
        <v>80</v>
      </c>
      <c r="H48" s="24" t="s">
        <v>459</v>
      </c>
      <c r="I48" s="24">
        <v>4</v>
      </c>
      <c r="J48" s="28">
        <v>16672</v>
      </c>
      <c r="K48" s="61">
        <v>0</v>
      </c>
      <c r="L48" s="28">
        <v>16672</v>
      </c>
      <c r="M48" s="28">
        <v>16672</v>
      </c>
      <c r="N48" s="28">
        <v>1333760</v>
      </c>
      <c r="O48" s="59"/>
      <c r="P48" s="28"/>
      <c r="Q48" s="60">
        <f t="shared" si="0"/>
        <v>5335040</v>
      </c>
    </row>
    <row r="49" spans="1:17" ht="34.200000000000003">
      <c r="A49" s="62"/>
      <c r="B49" s="24">
        <v>43</v>
      </c>
      <c r="C49" s="24" t="s">
        <v>457</v>
      </c>
      <c r="D49" s="24" t="s">
        <v>499</v>
      </c>
      <c r="E49" s="24" t="s">
        <v>499</v>
      </c>
      <c r="F49" s="24"/>
      <c r="G49" s="24">
        <v>70</v>
      </c>
      <c r="H49" s="24" t="s">
        <v>459</v>
      </c>
      <c r="I49" s="24">
        <v>4</v>
      </c>
      <c r="J49" s="28">
        <v>37310</v>
      </c>
      <c r="K49" s="61">
        <v>0</v>
      </c>
      <c r="L49" s="28">
        <v>37310</v>
      </c>
      <c r="M49" s="28">
        <v>37310</v>
      </c>
      <c r="N49" s="28">
        <v>2611700</v>
      </c>
      <c r="O49" s="59"/>
      <c r="P49" s="28"/>
      <c r="Q49" s="60">
        <f t="shared" si="0"/>
        <v>10446800</v>
      </c>
    </row>
    <row r="50" spans="1:17" ht="34.200000000000003">
      <c r="A50" s="62"/>
      <c r="B50" s="24">
        <v>44</v>
      </c>
      <c r="C50" s="24" t="s">
        <v>457</v>
      </c>
      <c r="D50" s="24" t="s">
        <v>500</v>
      </c>
      <c r="E50" s="24" t="s">
        <v>500</v>
      </c>
      <c r="F50" s="24"/>
      <c r="G50" s="24">
        <v>50</v>
      </c>
      <c r="H50" s="24" t="s">
        <v>459</v>
      </c>
      <c r="I50" s="24">
        <v>4</v>
      </c>
      <c r="J50" s="28">
        <v>11046</v>
      </c>
      <c r="K50" s="61">
        <v>0</v>
      </c>
      <c r="L50" s="28">
        <v>11046</v>
      </c>
      <c r="M50" s="28">
        <v>11046</v>
      </c>
      <c r="N50" s="28">
        <v>552300</v>
      </c>
      <c r="O50" s="59"/>
      <c r="P50" s="28"/>
      <c r="Q50" s="60">
        <f t="shared" si="0"/>
        <v>2209200</v>
      </c>
    </row>
    <row r="51" spans="1:17" ht="34.200000000000003">
      <c r="A51" s="62"/>
      <c r="B51" s="24">
        <v>45</v>
      </c>
      <c r="C51" s="24" t="s">
        <v>457</v>
      </c>
      <c r="D51" s="24" t="s">
        <v>501</v>
      </c>
      <c r="E51" s="24" t="s">
        <v>501</v>
      </c>
      <c r="F51" s="24"/>
      <c r="G51" s="24">
        <v>50</v>
      </c>
      <c r="H51" s="24" t="s">
        <v>459</v>
      </c>
      <c r="I51" s="24">
        <v>4</v>
      </c>
      <c r="J51" s="28">
        <v>12031</v>
      </c>
      <c r="K51" s="61">
        <v>0</v>
      </c>
      <c r="L51" s="28">
        <v>12031</v>
      </c>
      <c r="M51" s="28">
        <v>12031</v>
      </c>
      <c r="N51" s="28">
        <v>601550</v>
      </c>
      <c r="O51" s="59"/>
      <c r="P51" s="28"/>
      <c r="Q51" s="60">
        <f t="shared" si="0"/>
        <v>2406200</v>
      </c>
    </row>
    <row r="52" spans="1:17" ht="34.200000000000003">
      <c r="A52" s="62"/>
      <c r="B52" s="24">
        <v>46</v>
      </c>
      <c r="C52" s="24" t="s">
        <v>457</v>
      </c>
      <c r="D52" s="24" t="s">
        <v>502</v>
      </c>
      <c r="E52" s="24" t="s">
        <v>502</v>
      </c>
      <c r="F52" s="24"/>
      <c r="G52" s="24">
        <v>7</v>
      </c>
      <c r="H52" s="24" t="s">
        <v>459</v>
      </c>
      <c r="I52" s="24">
        <v>4</v>
      </c>
      <c r="J52" s="28">
        <v>6717</v>
      </c>
      <c r="K52" s="61">
        <v>0</v>
      </c>
      <c r="L52" s="28">
        <v>6717</v>
      </c>
      <c r="M52" s="28">
        <v>6717</v>
      </c>
      <c r="N52" s="28">
        <v>47019</v>
      </c>
      <c r="O52" s="59"/>
      <c r="P52" s="28"/>
      <c r="Q52" s="60">
        <f t="shared" si="0"/>
        <v>188076</v>
      </c>
    </row>
    <row r="53" spans="1:17" ht="34.200000000000003">
      <c r="A53" s="62"/>
      <c r="B53" s="24">
        <v>47</v>
      </c>
      <c r="C53" s="24" t="s">
        <v>457</v>
      </c>
      <c r="D53" s="24" t="s">
        <v>503</v>
      </c>
      <c r="E53" s="24" t="s">
        <v>503</v>
      </c>
      <c r="F53" s="24"/>
      <c r="G53" s="24">
        <v>6</v>
      </c>
      <c r="H53" s="24" t="s">
        <v>459</v>
      </c>
      <c r="I53" s="24">
        <v>4</v>
      </c>
      <c r="J53" s="28">
        <v>6261</v>
      </c>
      <c r="K53" s="61">
        <v>0</v>
      </c>
      <c r="L53" s="28">
        <v>6261</v>
      </c>
      <c r="M53" s="28">
        <v>6261</v>
      </c>
      <c r="N53" s="28">
        <v>37566</v>
      </c>
      <c r="O53" s="59"/>
      <c r="P53" s="28"/>
      <c r="Q53" s="60">
        <f t="shared" si="0"/>
        <v>150264</v>
      </c>
    </row>
    <row r="54" spans="1:17" ht="34.200000000000003">
      <c r="A54" s="62"/>
      <c r="B54" s="24">
        <v>48</v>
      </c>
      <c r="C54" s="24" t="s">
        <v>457</v>
      </c>
      <c r="D54" s="24" t="s">
        <v>504</v>
      </c>
      <c r="E54" s="24" t="s">
        <v>504</v>
      </c>
      <c r="F54" s="24"/>
      <c r="G54" s="24">
        <v>5</v>
      </c>
      <c r="H54" s="24" t="s">
        <v>459</v>
      </c>
      <c r="I54" s="24">
        <v>4</v>
      </c>
      <c r="J54" s="28">
        <v>44983</v>
      </c>
      <c r="K54" s="61">
        <v>0</v>
      </c>
      <c r="L54" s="28">
        <v>44983</v>
      </c>
      <c r="M54" s="28">
        <v>44983</v>
      </c>
      <c r="N54" s="28">
        <v>224915</v>
      </c>
      <c r="O54" s="59"/>
      <c r="P54" s="28"/>
      <c r="Q54" s="60">
        <f t="shared" si="0"/>
        <v>899660</v>
      </c>
    </row>
    <row r="55" spans="1:17" ht="34.200000000000003">
      <c r="A55" s="62"/>
      <c r="B55" s="24">
        <v>49</v>
      </c>
      <c r="C55" s="24" t="s">
        <v>457</v>
      </c>
      <c r="D55" s="24" t="s">
        <v>505</v>
      </c>
      <c r="E55" s="24" t="s">
        <v>505</v>
      </c>
      <c r="F55" s="24"/>
      <c r="G55" s="24">
        <v>80</v>
      </c>
      <c r="H55" s="24" t="s">
        <v>459</v>
      </c>
      <c r="I55" s="24">
        <v>4</v>
      </c>
      <c r="J55" s="28">
        <v>49802</v>
      </c>
      <c r="K55" s="61">
        <v>0</v>
      </c>
      <c r="L55" s="28">
        <v>49802</v>
      </c>
      <c r="M55" s="28">
        <v>49802</v>
      </c>
      <c r="N55" s="28">
        <v>3984160</v>
      </c>
      <c r="O55" s="59"/>
      <c r="P55" s="28"/>
      <c r="Q55" s="60">
        <f t="shared" si="0"/>
        <v>15936640</v>
      </c>
    </row>
    <row r="56" spans="1:17" ht="34.200000000000003">
      <c r="A56" s="62"/>
      <c r="B56" s="24">
        <v>50</v>
      </c>
      <c r="C56" s="24" t="s">
        <v>457</v>
      </c>
      <c r="D56" s="24" t="s">
        <v>506</v>
      </c>
      <c r="E56" s="24" t="s">
        <v>506</v>
      </c>
      <c r="F56" s="24"/>
      <c r="G56" s="24">
        <v>30</v>
      </c>
      <c r="H56" s="24" t="s">
        <v>459</v>
      </c>
      <c r="I56" s="24">
        <v>4</v>
      </c>
      <c r="J56" s="28">
        <v>12035</v>
      </c>
      <c r="K56" s="61">
        <v>0</v>
      </c>
      <c r="L56" s="28">
        <v>12035</v>
      </c>
      <c r="M56" s="28">
        <v>12035</v>
      </c>
      <c r="N56" s="28">
        <v>361050</v>
      </c>
      <c r="O56" s="59"/>
      <c r="P56" s="28"/>
      <c r="Q56" s="60">
        <f t="shared" si="0"/>
        <v>1444200</v>
      </c>
    </row>
    <row r="57" spans="1:17" ht="34.200000000000003">
      <c r="A57" s="62"/>
      <c r="B57" s="24">
        <v>51</v>
      </c>
      <c r="C57" s="24" t="s">
        <v>457</v>
      </c>
      <c r="D57" s="24" t="s">
        <v>507</v>
      </c>
      <c r="E57" s="24" t="s">
        <v>507</v>
      </c>
      <c r="F57" s="24"/>
      <c r="G57" s="24">
        <v>50</v>
      </c>
      <c r="H57" s="24" t="s">
        <v>459</v>
      </c>
      <c r="I57" s="24">
        <v>4</v>
      </c>
      <c r="J57" s="28">
        <v>2131</v>
      </c>
      <c r="K57" s="61">
        <v>0</v>
      </c>
      <c r="L57" s="28">
        <v>2131</v>
      </c>
      <c r="M57" s="28">
        <v>2131</v>
      </c>
      <c r="N57" s="28">
        <v>106550</v>
      </c>
      <c r="O57" s="59"/>
      <c r="P57" s="28"/>
      <c r="Q57" s="60">
        <f t="shared" si="0"/>
        <v>426200</v>
      </c>
    </row>
    <row r="58" spans="1:17" ht="34.200000000000003">
      <c r="A58" s="62"/>
      <c r="B58" s="24">
        <v>52</v>
      </c>
      <c r="C58" s="24" t="s">
        <v>457</v>
      </c>
      <c r="D58" s="24" t="s">
        <v>508</v>
      </c>
      <c r="E58" s="24" t="s">
        <v>508</v>
      </c>
      <c r="F58" s="24"/>
      <c r="G58" s="24">
        <v>50</v>
      </c>
      <c r="H58" s="24" t="s">
        <v>459</v>
      </c>
      <c r="I58" s="24">
        <v>4</v>
      </c>
      <c r="J58" s="28">
        <v>12469</v>
      </c>
      <c r="K58" s="61">
        <v>0</v>
      </c>
      <c r="L58" s="28">
        <v>12469</v>
      </c>
      <c r="M58" s="28">
        <v>12469</v>
      </c>
      <c r="N58" s="28">
        <v>623450</v>
      </c>
      <c r="O58" s="59"/>
      <c r="P58" s="28"/>
      <c r="Q58" s="60">
        <f t="shared" si="0"/>
        <v>2493800</v>
      </c>
    </row>
    <row r="59" spans="1:17" ht="34.200000000000003">
      <c r="A59" s="62"/>
      <c r="B59" s="24">
        <v>53</v>
      </c>
      <c r="C59" s="24" t="s">
        <v>457</v>
      </c>
      <c r="D59" s="24" t="s">
        <v>509</v>
      </c>
      <c r="E59" s="24" t="s">
        <v>509</v>
      </c>
      <c r="F59" s="24"/>
      <c r="G59" s="24">
        <v>80</v>
      </c>
      <c r="H59" s="24" t="s">
        <v>459</v>
      </c>
      <c r="I59" s="24">
        <v>4</v>
      </c>
      <c r="J59" s="28">
        <v>7253</v>
      </c>
      <c r="K59" s="61">
        <v>0</v>
      </c>
      <c r="L59" s="28">
        <v>7253</v>
      </c>
      <c r="M59" s="28">
        <v>7253</v>
      </c>
      <c r="N59" s="28">
        <v>580240</v>
      </c>
      <c r="O59" s="59"/>
      <c r="P59" s="28"/>
      <c r="Q59" s="60">
        <f t="shared" si="0"/>
        <v>2320960</v>
      </c>
    </row>
    <row r="60" spans="1:17" ht="34.200000000000003">
      <c r="A60" s="62"/>
      <c r="B60" s="24">
        <v>54</v>
      </c>
      <c r="C60" s="24" t="s">
        <v>457</v>
      </c>
      <c r="D60" s="24" t="s">
        <v>510</v>
      </c>
      <c r="E60" s="24" t="s">
        <v>510</v>
      </c>
      <c r="F60" s="24"/>
      <c r="G60" s="24">
        <v>50</v>
      </c>
      <c r="H60" s="24" t="s">
        <v>459</v>
      </c>
      <c r="I60" s="24">
        <v>4</v>
      </c>
      <c r="J60" s="28">
        <v>9894</v>
      </c>
      <c r="K60" s="61">
        <v>0</v>
      </c>
      <c r="L60" s="28">
        <v>9894</v>
      </c>
      <c r="M60" s="28">
        <v>9894</v>
      </c>
      <c r="N60" s="28">
        <v>494700</v>
      </c>
      <c r="O60" s="59"/>
      <c r="P60" s="28"/>
      <c r="Q60" s="60">
        <f t="shared" si="0"/>
        <v>1978800</v>
      </c>
    </row>
    <row r="61" spans="1:17" ht="34.200000000000003">
      <c r="A61" s="62"/>
      <c r="B61" s="24">
        <v>55</v>
      </c>
      <c r="C61" s="24" t="s">
        <v>457</v>
      </c>
      <c r="D61" s="24" t="s">
        <v>511</v>
      </c>
      <c r="E61" s="24" t="s">
        <v>511</v>
      </c>
      <c r="F61" s="24"/>
      <c r="G61" s="24">
        <v>40</v>
      </c>
      <c r="H61" s="24" t="s">
        <v>459</v>
      </c>
      <c r="I61" s="24">
        <v>4</v>
      </c>
      <c r="J61" s="28">
        <v>10940</v>
      </c>
      <c r="K61" s="61">
        <v>0</v>
      </c>
      <c r="L61" s="28">
        <v>10940</v>
      </c>
      <c r="M61" s="28">
        <v>10940</v>
      </c>
      <c r="N61" s="28">
        <v>437600</v>
      </c>
      <c r="O61" s="59"/>
      <c r="P61" s="28"/>
      <c r="Q61" s="60">
        <f t="shared" si="0"/>
        <v>1750400</v>
      </c>
    </row>
    <row r="62" spans="1:17" ht="34.200000000000003">
      <c r="A62" s="62"/>
      <c r="B62" s="24">
        <v>56</v>
      </c>
      <c r="C62" s="24" t="s">
        <v>457</v>
      </c>
      <c r="D62" s="24" t="s">
        <v>512</v>
      </c>
      <c r="E62" s="24" t="s">
        <v>512</v>
      </c>
      <c r="F62" s="24"/>
      <c r="G62" s="24">
        <v>30</v>
      </c>
      <c r="H62" s="24" t="s">
        <v>459</v>
      </c>
      <c r="I62" s="24">
        <v>4</v>
      </c>
      <c r="J62" s="28">
        <v>21162</v>
      </c>
      <c r="K62" s="61">
        <v>0</v>
      </c>
      <c r="L62" s="28">
        <v>21162</v>
      </c>
      <c r="M62" s="28">
        <v>21162</v>
      </c>
      <c r="N62" s="28">
        <v>634860</v>
      </c>
      <c r="O62" s="59"/>
      <c r="P62" s="28"/>
      <c r="Q62" s="60">
        <f t="shared" si="0"/>
        <v>2539440</v>
      </c>
    </row>
    <row r="63" spans="1:17" ht="34.200000000000003">
      <c r="A63" s="62"/>
      <c r="B63" s="24">
        <v>57</v>
      </c>
      <c r="C63" s="24" t="s">
        <v>457</v>
      </c>
      <c r="D63" s="24" t="s">
        <v>513</v>
      </c>
      <c r="E63" s="24" t="s">
        <v>513</v>
      </c>
      <c r="F63" s="24"/>
      <c r="G63" s="24">
        <v>6</v>
      </c>
      <c r="H63" s="24" t="s">
        <v>459</v>
      </c>
      <c r="I63" s="24">
        <v>4</v>
      </c>
      <c r="J63" s="28">
        <v>60013</v>
      </c>
      <c r="K63" s="61">
        <v>0</v>
      </c>
      <c r="L63" s="28">
        <v>60013</v>
      </c>
      <c r="M63" s="28">
        <v>60013</v>
      </c>
      <c r="N63" s="28">
        <v>360078</v>
      </c>
      <c r="O63" s="59"/>
      <c r="P63" s="28"/>
      <c r="Q63" s="60">
        <f t="shared" si="0"/>
        <v>1440312</v>
      </c>
    </row>
    <row r="64" spans="1:17" ht="45.6">
      <c r="A64" s="62"/>
      <c r="B64" s="24">
        <v>58</v>
      </c>
      <c r="C64" s="24" t="s">
        <v>457</v>
      </c>
      <c r="D64" s="24" t="s">
        <v>514</v>
      </c>
      <c r="E64" s="24" t="s">
        <v>514</v>
      </c>
      <c r="F64" s="24"/>
      <c r="G64" s="24">
        <v>1</v>
      </c>
      <c r="H64" s="24" t="s">
        <v>459</v>
      </c>
      <c r="I64" s="24">
        <v>4</v>
      </c>
      <c r="J64" s="28">
        <v>3543</v>
      </c>
      <c r="K64" s="61">
        <v>0</v>
      </c>
      <c r="L64" s="28">
        <v>3543</v>
      </c>
      <c r="M64" s="28">
        <v>3543</v>
      </c>
      <c r="N64" s="28">
        <v>3543</v>
      </c>
      <c r="O64" s="59"/>
      <c r="P64" s="28"/>
      <c r="Q64" s="60">
        <f t="shared" si="0"/>
        <v>14172</v>
      </c>
    </row>
    <row r="65" spans="1:17" ht="34.200000000000003">
      <c r="A65" s="62"/>
      <c r="B65" s="24">
        <v>59</v>
      </c>
      <c r="C65" s="24" t="s">
        <v>457</v>
      </c>
      <c r="D65" s="24" t="s">
        <v>515</v>
      </c>
      <c r="E65" s="24" t="s">
        <v>515</v>
      </c>
      <c r="F65" s="24"/>
      <c r="G65" s="24">
        <v>1</v>
      </c>
      <c r="H65" s="24" t="s">
        <v>459</v>
      </c>
      <c r="I65" s="24">
        <v>4</v>
      </c>
      <c r="J65" s="28">
        <v>6384</v>
      </c>
      <c r="K65" s="61">
        <v>0</v>
      </c>
      <c r="L65" s="28">
        <v>6384</v>
      </c>
      <c r="M65" s="28">
        <v>6384</v>
      </c>
      <c r="N65" s="28">
        <v>6384</v>
      </c>
      <c r="O65" s="59"/>
      <c r="P65" s="28"/>
      <c r="Q65" s="60">
        <f t="shared" si="0"/>
        <v>25536</v>
      </c>
    </row>
    <row r="66" spans="1:17" ht="34.200000000000003">
      <c r="A66" s="62"/>
      <c r="B66" s="24">
        <v>60</v>
      </c>
      <c r="C66" s="24" t="s">
        <v>457</v>
      </c>
      <c r="D66" s="24" t="s">
        <v>516</v>
      </c>
      <c r="E66" s="24" t="s">
        <v>516</v>
      </c>
      <c r="F66" s="24"/>
      <c r="G66" s="24">
        <v>100</v>
      </c>
      <c r="H66" s="24" t="s">
        <v>459</v>
      </c>
      <c r="I66" s="24">
        <v>4</v>
      </c>
      <c r="J66" s="28">
        <v>558</v>
      </c>
      <c r="K66" s="61">
        <v>0</v>
      </c>
      <c r="L66" s="28">
        <v>558</v>
      </c>
      <c r="M66" s="28">
        <v>558</v>
      </c>
      <c r="N66" s="28">
        <v>55800</v>
      </c>
      <c r="O66" s="59"/>
      <c r="P66" s="28"/>
      <c r="Q66" s="60">
        <f t="shared" si="0"/>
        <v>223200</v>
      </c>
    </row>
    <row r="67" spans="1:17" ht="45.6">
      <c r="A67" s="62"/>
      <c r="B67" s="24">
        <v>61</v>
      </c>
      <c r="C67" s="24" t="s">
        <v>457</v>
      </c>
      <c r="D67" s="24" t="s">
        <v>517</v>
      </c>
      <c r="E67" s="24" t="s">
        <v>517</v>
      </c>
      <c r="F67" s="24"/>
      <c r="G67" s="24">
        <v>100</v>
      </c>
      <c r="H67" s="24" t="s">
        <v>459</v>
      </c>
      <c r="I67" s="24">
        <v>4</v>
      </c>
      <c r="J67" s="28">
        <v>1993</v>
      </c>
      <c r="K67" s="61">
        <v>0</v>
      </c>
      <c r="L67" s="28">
        <v>1993</v>
      </c>
      <c r="M67" s="28">
        <v>1993</v>
      </c>
      <c r="N67" s="28">
        <v>199300</v>
      </c>
      <c r="O67" s="59"/>
      <c r="P67" s="28"/>
      <c r="Q67" s="60">
        <f t="shared" si="0"/>
        <v>797200</v>
      </c>
    </row>
    <row r="68" spans="1:17" ht="34.200000000000003">
      <c r="A68" s="62"/>
      <c r="B68" s="24">
        <v>62</v>
      </c>
      <c r="C68" s="24" t="s">
        <v>457</v>
      </c>
      <c r="D68" s="24" t="s">
        <v>518</v>
      </c>
      <c r="E68" s="24" t="s">
        <v>518</v>
      </c>
      <c r="F68" s="24"/>
      <c r="G68" s="24">
        <v>6</v>
      </c>
      <c r="H68" s="24" t="s">
        <v>459</v>
      </c>
      <c r="I68" s="24">
        <v>4</v>
      </c>
      <c r="J68" s="28">
        <v>5103</v>
      </c>
      <c r="K68" s="61">
        <v>0</v>
      </c>
      <c r="L68" s="28">
        <v>5103</v>
      </c>
      <c r="M68" s="28">
        <v>5103</v>
      </c>
      <c r="N68" s="28">
        <v>30618</v>
      </c>
      <c r="O68" s="59"/>
      <c r="P68" s="28"/>
      <c r="Q68" s="60">
        <f t="shared" si="0"/>
        <v>122472</v>
      </c>
    </row>
    <row r="69" spans="1:17" ht="34.200000000000003">
      <c r="A69" s="62"/>
      <c r="B69" s="24">
        <v>63</v>
      </c>
      <c r="C69" s="24" t="s">
        <v>457</v>
      </c>
      <c r="D69" s="24" t="s">
        <v>519</v>
      </c>
      <c r="E69" s="24" t="s">
        <v>519</v>
      </c>
      <c r="F69" s="24"/>
      <c r="G69" s="24">
        <v>8</v>
      </c>
      <c r="H69" s="24" t="s">
        <v>459</v>
      </c>
      <c r="I69" s="24">
        <v>4</v>
      </c>
      <c r="J69" s="28">
        <v>1563</v>
      </c>
      <c r="K69" s="61">
        <v>0</v>
      </c>
      <c r="L69" s="28">
        <v>1563</v>
      </c>
      <c r="M69" s="28">
        <v>1563</v>
      </c>
      <c r="N69" s="28">
        <v>12504</v>
      </c>
      <c r="O69" s="59"/>
      <c r="P69" s="28"/>
      <c r="Q69" s="60">
        <f t="shared" si="0"/>
        <v>50016</v>
      </c>
    </row>
    <row r="70" spans="1:17" ht="57">
      <c r="A70" s="62"/>
      <c r="B70" s="24">
        <v>64</v>
      </c>
      <c r="C70" s="24" t="s">
        <v>457</v>
      </c>
      <c r="D70" s="24" t="s">
        <v>520</v>
      </c>
      <c r="E70" s="24" t="s">
        <v>520</v>
      </c>
      <c r="F70" s="24"/>
      <c r="G70" s="24">
        <v>4</v>
      </c>
      <c r="H70" s="24" t="s">
        <v>459</v>
      </c>
      <c r="I70" s="24">
        <v>4</v>
      </c>
      <c r="J70" s="28">
        <v>33266</v>
      </c>
      <c r="K70" s="61">
        <v>0</v>
      </c>
      <c r="L70" s="28">
        <v>33266</v>
      </c>
      <c r="M70" s="28">
        <v>33266</v>
      </c>
      <c r="N70" s="28">
        <v>133064</v>
      </c>
      <c r="O70" s="59"/>
      <c r="P70" s="28"/>
      <c r="Q70" s="60">
        <f t="shared" si="0"/>
        <v>532256</v>
      </c>
    </row>
    <row r="71" spans="1:17" ht="34.200000000000003">
      <c r="A71" s="62"/>
      <c r="B71" s="24">
        <v>65</v>
      </c>
      <c r="C71" s="24" t="s">
        <v>457</v>
      </c>
      <c r="D71" s="24" t="s">
        <v>521</v>
      </c>
      <c r="E71" s="24" t="s">
        <v>521</v>
      </c>
      <c r="F71" s="24"/>
      <c r="G71" s="24">
        <v>1</v>
      </c>
      <c r="H71" s="24" t="s">
        <v>459</v>
      </c>
      <c r="I71" s="24">
        <v>4</v>
      </c>
      <c r="J71" s="28">
        <v>5641</v>
      </c>
      <c r="K71" s="61">
        <v>0</v>
      </c>
      <c r="L71" s="28">
        <v>5641</v>
      </c>
      <c r="M71" s="28">
        <v>5641</v>
      </c>
      <c r="N71" s="28">
        <v>5641</v>
      </c>
      <c r="O71" s="59"/>
      <c r="P71" s="28"/>
      <c r="Q71" s="60">
        <f t="shared" ref="Q71:Q79" si="1">ROUND(I71*N71,2)</f>
        <v>22564</v>
      </c>
    </row>
    <row r="72" spans="1:17" ht="34.200000000000003">
      <c r="A72" s="62"/>
      <c r="B72" s="24">
        <v>66</v>
      </c>
      <c r="C72" s="24" t="s">
        <v>457</v>
      </c>
      <c r="D72" s="24" t="s">
        <v>522</v>
      </c>
      <c r="E72" s="24" t="s">
        <v>522</v>
      </c>
      <c r="F72" s="24"/>
      <c r="G72" s="24">
        <v>1</v>
      </c>
      <c r="H72" s="24" t="s">
        <v>459</v>
      </c>
      <c r="I72" s="24">
        <v>4</v>
      </c>
      <c r="J72" s="28">
        <v>23141</v>
      </c>
      <c r="K72" s="61">
        <v>0</v>
      </c>
      <c r="L72" s="28">
        <v>23141</v>
      </c>
      <c r="M72" s="28">
        <v>23141</v>
      </c>
      <c r="N72" s="28">
        <v>23141</v>
      </c>
      <c r="O72" s="59"/>
      <c r="P72" s="28"/>
      <c r="Q72" s="60">
        <f t="shared" si="1"/>
        <v>92564</v>
      </c>
    </row>
    <row r="73" spans="1:17" ht="34.200000000000003">
      <c r="A73" s="62"/>
      <c r="B73" s="24">
        <v>67</v>
      </c>
      <c r="C73" s="24" t="s">
        <v>457</v>
      </c>
      <c r="D73" s="24" t="s">
        <v>523</v>
      </c>
      <c r="E73" s="24" t="s">
        <v>523</v>
      </c>
      <c r="F73" s="24"/>
      <c r="G73" s="24">
        <v>1</v>
      </c>
      <c r="H73" s="24" t="s">
        <v>459</v>
      </c>
      <c r="I73" s="24">
        <v>4</v>
      </c>
      <c r="J73" s="28">
        <v>12294</v>
      </c>
      <c r="K73" s="61">
        <v>0</v>
      </c>
      <c r="L73" s="28">
        <v>12294</v>
      </c>
      <c r="M73" s="28">
        <v>12294</v>
      </c>
      <c r="N73" s="28">
        <v>12294</v>
      </c>
      <c r="O73" s="59"/>
      <c r="P73" s="28"/>
      <c r="Q73" s="60">
        <f t="shared" si="1"/>
        <v>49176</v>
      </c>
    </row>
    <row r="74" spans="1:17" ht="57">
      <c r="A74" s="62"/>
      <c r="B74" s="24">
        <v>68</v>
      </c>
      <c r="C74" s="24" t="s">
        <v>457</v>
      </c>
      <c r="D74" s="24" t="s">
        <v>524</v>
      </c>
      <c r="E74" s="24" t="s">
        <v>524</v>
      </c>
      <c r="F74" s="24"/>
      <c r="G74" s="24">
        <v>2</v>
      </c>
      <c r="H74" s="24" t="s">
        <v>459</v>
      </c>
      <c r="I74" s="24">
        <v>4</v>
      </c>
      <c r="J74" s="28">
        <v>34812</v>
      </c>
      <c r="K74" s="61">
        <v>0</v>
      </c>
      <c r="L74" s="28">
        <v>34812</v>
      </c>
      <c r="M74" s="28">
        <v>34812</v>
      </c>
      <c r="N74" s="28">
        <v>69624</v>
      </c>
      <c r="O74" s="59"/>
      <c r="P74" s="28"/>
      <c r="Q74" s="60">
        <f t="shared" si="1"/>
        <v>278496</v>
      </c>
    </row>
    <row r="75" spans="1:17" ht="45.6">
      <c r="A75" s="62"/>
      <c r="B75" s="24">
        <v>69</v>
      </c>
      <c r="C75" s="24" t="s">
        <v>457</v>
      </c>
      <c r="D75" s="24" t="s">
        <v>525</v>
      </c>
      <c r="E75" s="24" t="s">
        <v>525</v>
      </c>
      <c r="F75" s="24"/>
      <c r="G75" s="24">
        <v>3</v>
      </c>
      <c r="H75" s="24" t="s">
        <v>459</v>
      </c>
      <c r="I75" s="24">
        <v>4</v>
      </c>
      <c r="J75" s="28">
        <v>49175</v>
      </c>
      <c r="K75" s="61">
        <v>0</v>
      </c>
      <c r="L75" s="28">
        <v>49175</v>
      </c>
      <c r="M75" s="28">
        <v>49175</v>
      </c>
      <c r="N75" s="28">
        <v>147525</v>
      </c>
      <c r="O75" s="59"/>
      <c r="P75" s="28"/>
      <c r="Q75" s="60">
        <f t="shared" si="1"/>
        <v>590100</v>
      </c>
    </row>
    <row r="76" spans="1:17" ht="34.200000000000003">
      <c r="A76" s="62"/>
      <c r="B76" s="24">
        <v>70</v>
      </c>
      <c r="C76" s="24" t="s">
        <v>457</v>
      </c>
      <c r="D76" s="24" t="s">
        <v>526</v>
      </c>
      <c r="E76" s="24" t="s">
        <v>526</v>
      </c>
      <c r="F76" s="24"/>
      <c r="G76" s="24">
        <v>1</v>
      </c>
      <c r="H76" s="24" t="s">
        <v>459</v>
      </c>
      <c r="I76" s="24">
        <v>4</v>
      </c>
      <c r="J76" s="28">
        <v>312406</v>
      </c>
      <c r="K76" s="61">
        <v>0</v>
      </c>
      <c r="L76" s="28">
        <v>312406</v>
      </c>
      <c r="M76" s="28">
        <v>312406</v>
      </c>
      <c r="N76" s="28">
        <v>312406</v>
      </c>
      <c r="O76" s="59"/>
      <c r="P76" s="28"/>
      <c r="Q76" s="60">
        <f t="shared" si="1"/>
        <v>1249624</v>
      </c>
    </row>
    <row r="77" spans="1:17" ht="34.200000000000003">
      <c r="A77" s="62"/>
      <c r="B77" s="24">
        <v>71</v>
      </c>
      <c r="C77" s="24" t="s">
        <v>457</v>
      </c>
      <c r="D77" s="24" t="s">
        <v>527</v>
      </c>
      <c r="E77" s="24" t="s">
        <v>527</v>
      </c>
      <c r="F77" s="24"/>
      <c r="G77" s="24">
        <v>1</v>
      </c>
      <c r="H77" s="24" t="s">
        <v>459</v>
      </c>
      <c r="I77" s="24">
        <v>4</v>
      </c>
      <c r="J77" s="28">
        <v>99797</v>
      </c>
      <c r="K77" s="61">
        <v>0</v>
      </c>
      <c r="L77" s="28">
        <v>99797</v>
      </c>
      <c r="M77" s="28">
        <v>99797</v>
      </c>
      <c r="N77" s="28">
        <v>99797</v>
      </c>
      <c r="O77" s="59"/>
      <c r="P77" s="28"/>
      <c r="Q77" s="60">
        <f t="shared" si="1"/>
        <v>399188</v>
      </c>
    </row>
    <row r="78" spans="1:17" ht="45.6">
      <c r="A78" s="62"/>
      <c r="B78" s="24">
        <v>72</v>
      </c>
      <c r="C78" s="24" t="s">
        <v>457</v>
      </c>
      <c r="D78" s="24" t="s">
        <v>528</v>
      </c>
      <c r="E78" s="24" t="s">
        <v>528</v>
      </c>
      <c r="F78" s="24"/>
      <c r="G78" s="24">
        <v>2</v>
      </c>
      <c r="H78" s="24" t="s">
        <v>459</v>
      </c>
      <c r="I78" s="24">
        <v>4</v>
      </c>
      <c r="J78" s="28">
        <v>115706</v>
      </c>
      <c r="K78" s="61">
        <v>0</v>
      </c>
      <c r="L78" s="28">
        <v>115706</v>
      </c>
      <c r="M78" s="28">
        <v>115706</v>
      </c>
      <c r="N78" s="28">
        <v>231412</v>
      </c>
      <c r="O78" s="59"/>
      <c r="P78" s="28"/>
      <c r="Q78" s="60">
        <f t="shared" si="1"/>
        <v>925648</v>
      </c>
    </row>
    <row r="79" spans="1:17" ht="45.6">
      <c r="A79" s="62"/>
      <c r="B79" s="24">
        <v>73</v>
      </c>
      <c r="C79" s="24" t="s">
        <v>457</v>
      </c>
      <c r="D79" s="24" t="s">
        <v>529</v>
      </c>
      <c r="E79" s="24" t="s">
        <v>529</v>
      </c>
      <c r="F79" s="24"/>
      <c r="G79" s="24">
        <v>1</v>
      </c>
      <c r="H79" s="24" t="s">
        <v>459</v>
      </c>
      <c r="I79" s="24">
        <v>4</v>
      </c>
      <c r="J79" s="28">
        <v>108475</v>
      </c>
      <c r="K79" s="61">
        <v>0</v>
      </c>
      <c r="L79" s="28">
        <v>108475</v>
      </c>
      <c r="M79" s="28">
        <v>108475</v>
      </c>
      <c r="N79" s="28">
        <v>108475</v>
      </c>
      <c r="O79" s="59"/>
      <c r="P79" s="28"/>
      <c r="Q79" s="60">
        <f t="shared" si="1"/>
        <v>433900</v>
      </c>
    </row>
    <row r="80" spans="1:17" ht="15">
      <c r="A80" s="62"/>
      <c r="B80" s="62" t="s">
        <v>530</v>
      </c>
      <c r="C80" s="53"/>
      <c r="D80" s="53"/>
      <c r="E80" s="53"/>
      <c r="F80" s="53"/>
      <c r="G80" s="53"/>
      <c r="H80" s="53"/>
      <c r="I80" s="53"/>
      <c r="J80" s="62">
        <v>0</v>
      </c>
      <c r="K80" s="53"/>
      <c r="L80" s="53"/>
      <c r="M80" s="63"/>
      <c r="N80" s="53"/>
      <c r="O80" s="93" t="s">
        <v>531</v>
      </c>
      <c r="P80" s="94"/>
      <c r="Q80" s="64">
        <v>0</v>
      </c>
    </row>
    <row r="81" spans="1:17" ht="15">
      <c r="A81" s="62"/>
      <c r="B81" s="65" t="s">
        <v>532</v>
      </c>
      <c r="C81" s="66"/>
      <c r="D81" s="66"/>
      <c r="E81" s="66"/>
      <c r="F81" s="66"/>
      <c r="G81" s="66"/>
      <c r="H81" s="66"/>
      <c r="I81" s="66"/>
      <c r="J81" s="53"/>
      <c r="K81" s="53"/>
      <c r="L81" s="53"/>
      <c r="M81" s="53"/>
      <c r="N81" s="53"/>
      <c r="O81" s="93" t="s">
        <v>451</v>
      </c>
      <c r="P81" s="94"/>
      <c r="Q81" s="64">
        <v>0</v>
      </c>
    </row>
    <row r="82" spans="1:17" ht="15">
      <c r="A82" s="62"/>
      <c r="B82" s="67"/>
      <c r="C82" s="67"/>
      <c r="D82" s="67"/>
      <c r="E82" s="67"/>
      <c r="F82" s="67"/>
      <c r="G82" s="67"/>
      <c r="H82" s="53"/>
      <c r="I82" s="53"/>
      <c r="J82" s="53"/>
      <c r="K82" s="53"/>
      <c r="L82" s="53"/>
      <c r="M82" s="53"/>
      <c r="N82" s="53"/>
      <c r="O82" s="95" t="s">
        <v>533</v>
      </c>
      <c r="P82" s="95"/>
      <c r="Q82" s="69">
        <v>150349944</v>
      </c>
    </row>
    <row r="83" spans="1:17" ht="15.6">
      <c r="A83" s="62"/>
      <c r="B83" s="70" t="s">
        <v>534</v>
      </c>
      <c r="C83" s="71"/>
      <c r="D83" s="71"/>
      <c r="E83" s="71"/>
      <c r="F83" s="71"/>
      <c r="G83" s="71"/>
      <c r="H83" s="53"/>
      <c r="I83" s="53"/>
      <c r="J83" s="53"/>
      <c r="K83" s="53"/>
      <c r="L83" s="53"/>
      <c r="M83" s="53"/>
      <c r="N83" s="53"/>
      <c r="O83" s="68" t="s">
        <v>535</v>
      </c>
      <c r="P83" s="72">
        <v>0.1</v>
      </c>
      <c r="Q83" s="69">
        <v>15034994.4</v>
      </c>
    </row>
    <row r="84" spans="1:17" ht="15">
      <c r="A84" s="62"/>
      <c r="B84" s="73" t="s">
        <v>536</v>
      </c>
      <c r="C84" s="96" t="s">
        <v>537</v>
      </c>
      <c r="D84" s="97"/>
      <c r="E84" s="97"/>
      <c r="F84" s="98"/>
      <c r="G84" s="73" t="s">
        <v>538</v>
      </c>
      <c r="H84" s="53"/>
      <c r="I84" s="53"/>
      <c r="J84" s="53"/>
      <c r="K84" s="53"/>
      <c r="L84" s="53"/>
      <c r="M84" s="53"/>
      <c r="N84" s="53"/>
      <c r="O84" s="95" t="s">
        <v>539</v>
      </c>
      <c r="P84" s="95"/>
      <c r="Q84" s="74">
        <v>2856648.94</v>
      </c>
    </row>
    <row r="85" spans="1:17" ht="15">
      <c r="A85" s="62"/>
      <c r="B85" s="75">
        <v>1</v>
      </c>
      <c r="C85" s="99"/>
      <c r="D85" s="100"/>
      <c r="E85" s="100"/>
      <c r="F85" s="101"/>
      <c r="G85" s="76"/>
      <c r="H85" s="53"/>
      <c r="I85" s="53"/>
      <c r="J85" s="53"/>
      <c r="K85" s="53"/>
      <c r="L85" s="53"/>
      <c r="M85" s="53"/>
      <c r="N85" s="53"/>
      <c r="O85" s="95" t="s">
        <v>540</v>
      </c>
      <c r="P85" s="95"/>
      <c r="Q85" s="69">
        <v>168241587.34</v>
      </c>
    </row>
    <row r="86" spans="1:17">
      <c r="A86" s="62"/>
      <c r="B86" s="67"/>
      <c r="C86" s="67"/>
      <c r="D86" s="67"/>
      <c r="E86" s="91" t="s">
        <v>541</v>
      </c>
      <c r="F86" s="92"/>
      <c r="G86" s="77">
        <v>0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>
      <c r="A87" s="6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</sheetData>
  <mergeCells count="13">
    <mergeCell ref="O80:P80"/>
    <mergeCell ref="B2:C2"/>
    <mergeCell ref="D2:E2"/>
    <mergeCell ref="D3:M3"/>
    <mergeCell ref="B5:I5"/>
    <mergeCell ref="J5:Q5"/>
    <mergeCell ref="E86:F86"/>
    <mergeCell ref="O81:P81"/>
    <mergeCell ref="O82:P82"/>
    <mergeCell ref="C84:F84"/>
    <mergeCell ref="O84:P84"/>
    <mergeCell ref="C85:F85"/>
    <mergeCell ref="O85:P85"/>
  </mergeCells>
  <conditionalFormatting sqref="D2:E2">
    <cfRule type="cellIs" dxfId="54" priority="2" operator="equal">
      <formula>0</formula>
    </cfRule>
  </conditionalFormatting>
  <conditionalFormatting sqref="Q80">
    <cfRule type="expression" dxfId="53" priority="9">
      <formula>ISERROR($G81)</formula>
    </cfRule>
  </conditionalFormatting>
  <conditionalFormatting sqref="Q82">
    <cfRule type="expression" dxfId="52" priority="6">
      <formula>ISERROR($J80)</formula>
    </cfRule>
  </conditionalFormatting>
  <conditionalFormatting sqref="Q82:Q85">
    <cfRule type="expression" dxfId="51" priority="1">
      <formula>ISERROR($Q82)</formula>
    </cfRule>
  </conditionalFormatting>
  <conditionalFormatting sqref="Q85">
    <cfRule type="expression" dxfId="50" priority="8">
      <formula>ISERROR($J86)</formula>
    </cfRule>
  </conditionalFormatting>
  <dataValidations count="9">
    <dataValidation type="decimal" allowBlank="1" showInputMessage="1" showErrorMessage="1" sqref="G85" xr:uid="{58A194C7-2039-469D-8AFF-09C822E4933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83" xr:uid="{C1546747-7AE6-45AE-9C47-A5CC371C2D49}">
      <formula1>0.01</formula1>
      <formula2>R83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K7:K8" xr:uid="{B8553E64-ECBD-4E72-9949-D19B8AD67080}">
      <formula1>A7</formula1>
    </dataValidation>
    <dataValidation operator="greaterThanOrEqual" allowBlank="1" showInputMessage="1" showErrorMessage="1" sqref="K9:K79" xr:uid="{5D669BAE-52ED-4E9B-A27F-7A319CA8C4B8}"/>
    <dataValidation type="decimal" allowBlank="1" showInputMessage="1" showErrorMessage="1" errorTitle="Error" error="Mayor a 1" sqref="Q80:Q81" xr:uid="{2FBE1BAF-DBFF-482B-9BC0-3FAEE2DA6ECF}">
      <formula1>0.011</formula1>
      <formula2>AG83</formula2>
    </dataValidation>
    <dataValidation type="decimal" operator="greaterThan" allowBlank="1" showInputMessage="1" showErrorMessage="1" sqref="O7:P79" xr:uid="{3EC030E4-5580-4590-BA9B-56052AE197AD}">
      <formula1>0</formula1>
    </dataValidation>
    <dataValidation type="decimal" allowBlank="1" showInputMessage="1" showErrorMessage="1" errorTitle="Error" error="Mayor a 1" promptTitle="Porcentaje de AIU" prompt="Mayor a 1" sqref="N80" xr:uid="{993C65F5-5FC8-4802-8C7C-72829A1BA665}">
      <formula1>0.011</formula1>
      <formula2>AD83</formula2>
    </dataValidation>
    <dataValidation type="decimal" allowBlank="1" showInputMessage="1" showErrorMessage="1" errorTitle="Error" error="Mayor a 1" promptTitle="Porcentaje de AIU" prompt="Mayor a 1" sqref="A80:L80" xr:uid="{65245BC6-4873-485E-94E1-07C6177520F0}">
      <formula1>0.011</formula1>
      <formula2>R83</formula2>
    </dataValidation>
    <dataValidation type="list" allowBlank="1" showInputMessage="1" showErrorMessage="1" sqref="D3" xr:uid="{CAFB1752-E8E7-4C5E-9A85-79AFAAB3AE27}">
      <formula1>INDIRECT("regioncobertura"&amp;$D$3)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91B7-2427-4CA3-B771-B291D7651D7E}">
  <dimension ref="A1:Q88"/>
  <sheetViews>
    <sheetView topLeftCell="A74" workbookViewId="0">
      <selection activeCell="E8" sqref="E8"/>
    </sheetView>
  </sheetViews>
  <sheetFormatPr baseColWidth="10" defaultRowHeight="14.4"/>
  <cols>
    <col min="17" max="17" width="17.77734375" bestFit="1" customWidth="1"/>
  </cols>
  <sheetData>
    <row r="1" spans="1:17" ht="17.399999999999999">
      <c r="A1" s="62"/>
      <c r="B1" s="52" t="s">
        <v>432</v>
      </c>
      <c r="C1" s="53"/>
      <c r="D1" s="53"/>
      <c r="E1" s="53"/>
      <c r="F1" s="54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4.6">
      <c r="A2" s="62"/>
      <c r="B2" s="102" t="s">
        <v>433</v>
      </c>
      <c r="C2" s="103"/>
      <c r="D2" s="104">
        <f>'[2]Solicitud de Cotización General'!H8</f>
        <v>6087474600</v>
      </c>
      <c r="E2" s="105"/>
    </row>
    <row r="3" spans="1:17" ht="24.6">
      <c r="A3" s="62"/>
      <c r="B3" s="55" t="s">
        <v>434</v>
      </c>
      <c r="C3" s="56"/>
      <c r="D3" s="106" t="s">
        <v>378</v>
      </c>
      <c r="E3" s="107"/>
      <c r="F3" s="107"/>
      <c r="G3" s="107"/>
      <c r="H3" s="107"/>
      <c r="I3" s="107"/>
      <c r="J3" s="107"/>
      <c r="K3" s="107"/>
      <c r="L3" s="107"/>
      <c r="M3" s="108"/>
      <c r="N3" s="53"/>
      <c r="O3" s="53"/>
      <c r="P3" s="53"/>
      <c r="Q3" s="53"/>
    </row>
    <row r="4" spans="1:17">
      <c r="A4" s="6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>
      <c r="A5" s="62"/>
      <c r="B5" s="109" t="s">
        <v>435</v>
      </c>
      <c r="C5" s="109"/>
      <c r="D5" s="109"/>
      <c r="E5" s="109"/>
      <c r="F5" s="109"/>
      <c r="G5" s="109"/>
      <c r="H5" s="109"/>
      <c r="I5" s="110"/>
      <c r="J5" s="111" t="s">
        <v>436</v>
      </c>
      <c r="K5" s="109"/>
      <c r="L5" s="109"/>
      <c r="M5" s="109"/>
      <c r="N5" s="109"/>
      <c r="O5" s="109"/>
      <c r="P5" s="109"/>
      <c r="Q5" s="109"/>
    </row>
    <row r="6" spans="1:17" ht="72">
      <c r="A6" s="62"/>
      <c r="B6" s="57" t="s">
        <v>437</v>
      </c>
      <c r="C6" s="57" t="s">
        <v>438</v>
      </c>
      <c r="D6" s="57" t="s">
        <v>439</v>
      </c>
      <c r="E6" s="57" t="s">
        <v>440</v>
      </c>
      <c r="F6" s="57" t="s">
        <v>441</v>
      </c>
      <c r="G6" s="57" t="s">
        <v>442</v>
      </c>
      <c r="H6" s="57" t="s">
        <v>443</v>
      </c>
      <c r="I6" s="57" t="s">
        <v>444</v>
      </c>
      <c r="J6" s="57" t="s">
        <v>445</v>
      </c>
      <c r="K6" s="57" t="s">
        <v>446</v>
      </c>
      <c r="L6" s="57" t="s">
        <v>447</v>
      </c>
      <c r="M6" s="57" t="s">
        <v>448</v>
      </c>
      <c r="N6" s="57" t="s">
        <v>449</v>
      </c>
      <c r="O6" s="57" t="s">
        <v>450</v>
      </c>
      <c r="P6" s="57" t="s">
        <v>451</v>
      </c>
      <c r="Q6" s="57" t="s">
        <v>452</v>
      </c>
    </row>
    <row r="7" spans="1:17" ht="34.200000000000003">
      <c r="A7" s="62" t="b">
        <v>1</v>
      </c>
      <c r="B7" s="24">
        <v>1</v>
      </c>
      <c r="C7" s="24" t="s">
        <v>453</v>
      </c>
      <c r="D7" s="24" t="s">
        <v>5</v>
      </c>
      <c r="E7" s="24" t="s">
        <v>454</v>
      </c>
      <c r="F7" s="24" t="s">
        <v>455</v>
      </c>
      <c r="G7" s="24">
        <v>6</v>
      </c>
      <c r="H7" s="24" t="s">
        <v>456</v>
      </c>
      <c r="I7" s="24">
        <v>4</v>
      </c>
      <c r="J7" s="28">
        <v>2465868</v>
      </c>
      <c r="K7" s="58"/>
      <c r="L7" s="28">
        <v>2465868</v>
      </c>
      <c r="M7" s="28">
        <v>2465868</v>
      </c>
      <c r="N7" s="28">
        <v>14795208</v>
      </c>
      <c r="O7" s="59"/>
      <c r="P7" s="28"/>
      <c r="Q7" s="60">
        <f t="shared" ref="Q7:Q70" si="0">ROUND(I7*N7,2)</f>
        <v>59180832</v>
      </c>
    </row>
    <row r="8" spans="1:17" ht="57">
      <c r="A8" s="62" t="b">
        <v>1</v>
      </c>
      <c r="B8" s="24">
        <v>2</v>
      </c>
      <c r="C8" s="24" t="s">
        <v>453</v>
      </c>
      <c r="D8" s="24" t="s">
        <v>10</v>
      </c>
      <c r="E8" s="24" t="s">
        <v>10</v>
      </c>
      <c r="F8" s="24" t="s">
        <v>455</v>
      </c>
      <c r="G8" s="24">
        <v>2</v>
      </c>
      <c r="H8" s="24" t="s">
        <v>456</v>
      </c>
      <c r="I8" s="24">
        <v>4</v>
      </c>
      <c r="J8" s="28">
        <v>2465868</v>
      </c>
      <c r="K8" s="58"/>
      <c r="L8" s="28">
        <v>2465868</v>
      </c>
      <c r="M8" s="28">
        <v>2465868</v>
      </c>
      <c r="N8" s="28">
        <v>4931736</v>
      </c>
      <c r="O8" s="59"/>
      <c r="P8" s="28"/>
      <c r="Q8" s="60">
        <f t="shared" si="0"/>
        <v>19726944</v>
      </c>
    </row>
    <row r="9" spans="1:17" ht="34.200000000000003">
      <c r="A9" s="62"/>
      <c r="B9" s="24">
        <v>3</v>
      </c>
      <c r="C9" s="24" t="s">
        <v>457</v>
      </c>
      <c r="D9" s="24" t="s">
        <v>458</v>
      </c>
      <c r="E9" s="24" t="s">
        <v>458</v>
      </c>
      <c r="F9" s="24"/>
      <c r="G9" s="24">
        <v>5</v>
      </c>
      <c r="H9" s="24" t="s">
        <v>459</v>
      </c>
      <c r="I9" s="24">
        <v>4</v>
      </c>
      <c r="J9" s="28">
        <v>7044</v>
      </c>
      <c r="K9" s="61">
        <v>0</v>
      </c>
      <c r="L9" s="28">
        <v>7044</v>
      </c>
      <c r="M9" s="28">
        <v>7044</v>
      </c>
      <c r="N9" s="28">
        <v>35220</v>
      </c>
      <c r="O9" s="59"/>
      <c r="P9" s="28"/>
      <c r="Q9" s="60">
        <f t="shared" si="0"/>
        <v>140880</v>
      </c>
    </row>
    <row r="10" spans="1:17" ht="45.6">
      <c r="A10" s="62"/>
      <c r="B10" s="24">
        <v>4</v>
      </c>
      <c r="C10" s="24" t="s">
        <v>457</v>
      </c>
      <c r="D10" s="24" t="s">
        <v>460</v>
      </c>
      <c r="E10" s="24" t="s">
        <v>460</v>
      </c>
      <c r="F10" s="24"/>
      <c r="G10" s="24">
        <v>8</v>
      </c>
      <c r="H10" s="24" t="s">
        <v>459</v>
      </c>
      <c r="I10" s="24">
        <v>4</v>
      </c>
      <c r="J10" s="28">
        <v>10297</v>
      </c>
      <c r="K10" s="61">
        <v>0</v>
      </c>
      <c r="L10" s="28">
        <v>10297</v>
      </c>
      <c r="M10" s="28">
        <v>10297</v>
      </c>
      <c r="N10" s="28">
        <v>82376</v>
      </c>
      <c r="O10" s="59"/>
      <c r="P10" s="28"/>
      <c r="Q10" s="60">
        <f t="shared" si="0"/>
        <v>329504</v>
      </c>
    </row>
    <row r="11" spans="1:17" ht="34.200000000000003">
      <c r="A11" s="62"/>
      <c r="B11" s="24">
        <v>5</v>
      </c>
      <c r="C11" s="24" t="s">
        <v>457</v>
      </c>
      <c r="D11" s="24" t="s">
        <v>461</v>
      </c>
      <c r="E11" s="24" t="s">
        <v>461</v>
      </c>
      <c r="F11" s="24"/>
      <c r="G11" s="24">
        <v>9</v>
      </c>
      <c r="H11" s="24" t="s">
        <v>459</v>
      </c>
      <c r="I11" s="24">
        <v>4</v>
      </c>
      <c r="J11" s="28">
        <v>9877</v>
      </c>
      <c r="K11" s="61">
        <v>0</v>
      </c>
      <c r="L11" s="28">
        <v>9877</v>
      </c>
      <c r="M11" s="28">
        <v>9877</v>
      </c>
      <c r="N11" s="28">
        <v>88893</v>
      </c>
      <c r="O11" s="59"/>
      <c r="P11" s="28"/>
      <c r="Q11" s="60">
        <f t="shared" si="0"/>
        <v>355572</v>
      </c>
    </row>
    <row r="12" spans="1:17" ht="34.200000000000003">
      <c r="A12" s="62"/>
      <c r="B12" s="24">
        <v>6</v>
      </c>
      <c r="C12" s="24" t="s">
        <v>457</v>
      </c>
      <c r="D12" s="24" t="s">
        <v>462</v>
      </c>
      <c r="E12" s="24" t="s">
        <v>462</v>
      </c>
      <c r="F12" s="24"/>
      <c r="G12" s="24">
        <v>7</v>
      </c>
      <c r="H12" s="24" t="s">
        <v>459</v>
      </c>
      <c r="I12" s="24">
        <v>4</v>
      </c>
      <c r="J12" s="28">
        <v>10869</v>
      </c>
      <c r="K12" s="61">
        <v>0</v>
      </c>
      <c r="L12" s="28">
        <v>10869</v>
      </c>
      <c r="M12" s="28">
        <v>10869</v>
      </c>
      <c r="N12" s="28">
        <v>76083</v>
      </c>
      <c r="O12" s="59"/>
      <c r="P12" s="28"/>
      <c r="Q12" s="60">
        <f t="shared" si="0"/>
        <v>304332</v>
      </c>
    </row>
    <row r="13" spans="1:17" ht="45.6">
      <c r="A13" s="62"/>
      <c r="B13" s="24">
        <v>7</v>
      </c>
      <c r="C13" s="24" t="s">
        <v>457</v>
      </c>
      <c r="D13" s="24" t="s">
        <v>463</v>
      </c>
      <c r="E13" s="24" t="s">
        <v>463</v>
      </c>
      <c r="F13" s="24"/>
      <c r="G13" s="24">
        <v>5</v>
      </c>
      <c r="H13" s="24" t="s">
        <v>459</v>
      </c>
      <c r="I13" s="24">
        <v>4</v>
      </c>
      <c r="J13" s="28">
        <v>6633</v>
      </c>
      <c r="K13" s="61">
        <v>0</v>
      </c>
      <c r="L13" s="28">
        <v>6633</v>
      </c>
      <c r="M13" s="28">
        <v>6633</v>
      </c>
      <c r="N13" s="28">
        <v>33165</v>
      </c>
      <c r="O13" s="59"/>
      <c r="P13" s="28"/>
      <c r="Q13" s="60">
        <f t="shared" si="0"/>
        <v>132660</v>
      </c>
    </row>
    <row r="14" spans="1:17" ht="57">
      <c r="A14" s="62"/>
      <c r="B14" s="24">
        <v>8</v>
      </c>
      <c r="C14" s="24" t="s">
        <v>457</v>
      </c>
      <c r="D14" s="24" t="s">
        <v>464</v>
      </c>
      <c r="E14" s="24" t="s">
        <v>464</v>
      </c>
      <c r="F14" s="24"/>
      <c r="G14" s="24">
        <v>5</v>
      </c>
      <c r="H14" s="24" t="s">
        <v>459</v>
      </c>
      <c r="I14" s="24">
        <v>4</v>
      </c>
      <c r="J14" s="28">
        <v>8851</v>
      </c>
      <c r="K14" s="61">
        <v>0</v>
      </c>
      <c r="L14" s="28">
        <v>8851</v>
      </c>
      <c r="M14" s="28">
        <v>8851</v>
      </c>
      <c r="N14" s="28">
        <v>44255</v>
      </c>
      <c r="O14" s="59"/>
      <c r="P14" s="28"/>
      <c r="Q14" s="60">
        <f t="shared" si="0"/>
        <v>177020</v>
      </c>
    </row>
    <row r="15" spans="1:17" ht="34.200000000000003">
      <c r="A15" s="62"/>
      <c r="B15" s="24">
        <v>9</v>
      </c>
      <c r="C15" s="24" t="s">
        <v>457</v>
      </c>
      <c r="D15" s="24" t="s">
        <v>465</v>
      </c>
      <c r="E15" s="24" t="s">
        <v>465</v>
      </c>
      <c r="F15" s="24"/>
      <c r="G15" s="24">
        <v>7</v>
      </c>
      <c r="H15" s="24" t="s">
        <v>459</v>
      </c>
      <c r="I15" s="24">
        <v>4</v>
      </c>
      <c r="J15" s="28">
        <v>7761</v>
      </c>
      <c r="K15" s="61">
        <v>0</v>
      </c>
      <c r="L15" s="28">
        <v>7761</v>
      </c>
      <c r="M15" s="28">
        <v>7761</v>
      </c>
      <c r="N15" s="28">
        <v>54327</v>
      </c>
      <c r="O15" s="59"/>
      <c r="P15" s="28"/>
      <c r="Q15" s="60">
        <f t="shared" si="0"/>
        <v>217308</v>
      </c>
    </row>
    <row r="16" spans="1:17" ht="34.200000000000003">
      <c r="A16" s="62"/>
      <c r="B16" s="24">
        <v>10</v>
      </c>
      <c r="C16" s="24" t="s">
        <v>457</v>
      </c>
      <c r="D16" s="24" t="s">
        <v>466</v>
      </c>
      <c r="E16" s="24" t="s">
        <v>466</v>
      </c>
      <c r="F16" s="24"/>
      <c r="G16" s="24">
        <v>9</v>
      </c>
      <c r="H16" s="24" t="s">
        <v>459</v>
      </c>
      <c r="I16" s="24">
        <v>4</v>
      </c>
      <c r="J16" s="28">
        <v>7748</v>
      </c>
      <c r="K16" s="61">
        <v>0</v>
      </c>
      <c r="L16" s="28">
        <v>7748</v>
      </c>
      <c r="M16" s="28">
        <v>7748</v>
      </c>
      <c r="N16" s="28">
        <v>69732</v>
      </c>
      <c r="O16" s="59"/>
      <c r="P16" s="28"/>
      <c r="Q16" s="60">
        <f t="shared" si="0"/>
        <v>278928</v>
      </c>
    </row>
    <row r="17" spans="1:17" ht="34.200000000000003">
      <c r="A17" s="62"/>
      <c r="B17" s="24">
        <v>11</v>
      </c>
      <c r="C17" s="24" t="s">
        <v>457</v>
      </c>
      <c r="D17" s="24" t="s">
        <v>467</v>
      </c>
      <c r="E17" s="24" t="s">
        <v>467</v>
      </c>
      <c r="F17" s="24"/>
      <c r="G17" s="24">
        <v>3</v>
      </c>
      <c r="H17" s="24" t="s">
        <v>459</v>
      </c>
      <c r="I17" s="24">
        <v>4</v>
      </c>
      <c r="J17" s="28">
        <v>23206</v>
      </c>
      <c r="K17" s="61">
        <v>0</v>
      </c>
      <c r="L17" s="28">
        <v>23206</v>
      </c>
      <c r="M17" s="28">
        <v>23206</v>
      </c>
      <c r="N17" s="28">
        <v>69618</v>
      </c>
      <c r="O17" s="59"/>
      <c r="P17" s="28"/>
      <c r="Q17" s="60">
        <f t="shared" si="0"/>
        <v>278472</v>
      </c>
    </row>
    <row r="18" spans="1:17" ht="34.200000000000003">
      <c r="A18" s="62"/>
      <c r="B18" s="24">
        <v>12</v>
      </c>
      <c r="C18" s="24" t="s">
        <v>457</v>
      </c>
      <c r="D18" s="24" t="s">
        <v>468</v>
      </c>
      <c r="E18" s="24" t="s">
        <v>468</v>
      </c>
      <c r="F18" s="24"/>
      <c r="G18" s="24">
        <v>1</v>
      </c>
      <c r="H18" s="24" t="s">
        <v>459</v>
      </c>
      <c r="I18" s="24">
        <v>4</v>
      </c>
      <c r="J18" s="28">
        <v>15436</v>
      </c>
      <c r="K18" s="61">
        <v>0</v>
      </c>
      <c r="L18" s="28">
        <v>15436</v>
      </c>
      <c r="M18" s="28">
        <v>15436</v>
      </c>
      <c r="N18" s="28">
        <v>15436</v>
      </c>
      <c r="O18" s="59"/>
      <c r="P18" s="28"/>
      <c r="Q18" s="60">
        <f t="shared" si="0"/>
        <v>61744</v>
      </c>
    </row>
    <row r="19" spans="1:17" ht="45.6">
      <c r="A19" s="62"/>
      <c r="B19" s="24">
        <v>13</v>
      </c>
      <c r="C19" s="24" t="s">
        <v>457</v>
      </c>
      <c r="D19" s="24" t="s">
        <v>469</v>
      </c>
      <c r="E19" s="24" t="s">
        <v>469</v>
      </c>
      <c r="F19" s="24"/>
      <c r="G19" s="24">
        <v>4</v>
      </c>
      <c r="H19" s="24" t="s">
        <v>459</v>
      </c>
      <c r="I19" s="24">
        <v>4</v>
      </c>
      <c r="J19" s="28">
        <v>10691</v>
      </c>
      <c r="K19" s="61">
        <v>0</v>
      </c>
      <c r="L19" s="28">
        <v>10691</v>
      </c>
      <c r="M19" s="28">
        <v>10691</v>
      </c>
      <c r="N19" s="28">
        <v>42764</v>
      </c>
      <c r="O19" s="59"/>
      <c r="P19" s="28"/>
      <c r="Q19" s="60">
        <f t="shared" si="0"/>
        <v>171056</v>
      </c>
    </row>
    <row r="20" spans="1:17" ht="34.200000000000003">
      <c r="A20" s="62"/>
      <c r="B20" s="24">
        <v>14</v>
      </c>
      <c r="C20" s="24" t="s">
        <v>457</v>
      </c>
      <c r="D20" s="24" t="s">
        <v>470</v>
      </c>
      <c r="E20" s="24" t="s">
        <v>470</v>
      </c>
      <c r="F20" s="24"/>
      <c r="G20" s="24">
        <v>6</v>
      </c>
      <c r="H20" s="24" t="s">
        <v>459</v>
      </c>
      <c r="I20" s="24">
        <v>4</v>
      </c>
      <c r="J20" s="28">
        <v>3837</v>
      </c>
      <c r="K20" s="61">
        <v>0</v>
      </c>
      <c r="L20" s="28">
        <v>3837</v>
      </c>
      <c r="M20" s="28">
        <v>3837</v>
      </c>
      <c r="N20" s="28">
        <v>23022</v>
      </c>
      <c r="O20" s="59"/>
      <c r="P20" s="28"/>
      <c r="Q20" s="60">
        <f t="shared" si="0"/>
        <v>92088</v>
      </c>
    </row>
    <row r="21" spans="1:17" ht="34.200000000000003">
      <c r="A21" s="62"/>
      <c r="B21" s="24">
        <v>15</v>
      </c>
      <c r="C21" s="24" t="s">
        <v>457</v>
      </c>
      <c r="D21" s="24" t="s">
        <v>471</v>
      </c>
      <c r="E21" s="24" t="s">
        <v>471</v>
      </c>
      <c r="F21" s="24"/>
      <c r="G21" s="24">
        <v>8</v>
      </c>
      <c r="H21" s="24" t="s">
        <v>459</v>
      </c>
      <c r="I21" s="24">
        <v>4</v>
      </c>
      <c r="J21" s="28">
        <v>25296</v>
      </c>
      <c r="K21" s="61">
        <v>0</v>
      </c>
      <c r="L21" s="28">
        <v>25296</v>
      </c>
      <c r="M21" s="28">
        <v>25296</v>
      </c>
      <c r="N21" s="28">
        <v>202368</v>
      </c>
      <c r="O21" s="59"/>
      <c r="P21" s="28"/>
      <c r="Q21" s="60">
        <f t="shared" si="0"/>
        <v>809472</v>
      </c>
    </row>
    <row r="22" spans="1:17" ht="45.6">
      <c r="A22" s="62"/>
      <c r="B22" s="24">
        <v>16</v>
      </c>
      <c r="C22" s="24" t="s">
        <v>457</v>
      </c>
      <c r="D22" s="24" t="s">
        <v>472</v>
      </c>
      <c r="E22" s="24" t="s">
        <v>472</v>
      </c>
      <c r="F22" s="24"/>
      <c r="G22" s="24">
        <v>4</v>
      </c>
      <c r="H22" s="24" t="s">
        <v>459</v>
      </c>
      <c r="I22" s="24">
        <v>4</v>
      </c>
      <c r="J22" s="28">
        <v>10978</v>
      </c>
      <c r="K22" s="61">
        <v>0</v>
      </c>
      <c r="L22" s="28">
        <v>10978</v>
      </c>
      <c r="M22" s="28">
        <v>10978</v>
      </c>
      <c r="N22" s="28">
        <v>43912</v>
      </c>
      <c r="O22" s="59"/>
      <c r="P22" s="28"/>
      <c r="Q22" s="60">
        <f t="shared" si="0"/>
        <v>175648</v>
      </c>
    </row>
    <row r="23" spans="1:17" ht="34.200000000000003">
      <c r="A23" s="62"/>
      <c r="B23" s="24">
        <v>17</v>
      </c>
      <c r="C23" s="24" t="s">
        <v>457</v>
      </c>
      <c r="D23" s="24" t="s">
        <v>473</v>
      </c>
      <c r="E23" s="24" t="s">
        <v>473</v>
      </c>
      <c r="F23" s="24"/>
      <c r="G23" s="24">
        <v>5</v>
      </c>
      <c r="H23" s="24" t="s">
        <v>459</v>
      </c>
      <c r="I23" s="24">
        <v>4</v>
      </c>
      <c r="J23" s="28">
        <v>60442</v>
      </c>
      <c r="K23" s="61">
        <v>0</v>
      </c>
      <c r="L23" s="28">
        <v>60442</v>
      </c>
      <c r="M23" s="28">
        <v>60442</v>
      </c>
      <c r="N23" s="28">
        <v>302210</v>
      </c>
      <c r="O23" s="59"/>
      <c r="P23" s="28"/>
      <c r="Q23" s="60">
        <f t="shared" si="0"/>
        <v>1208840</v>
      </c>
    </row>
    <row r="24" spans="1:17" ht="34.200000000000003">
      <c r="A24" s="62"/>
      <c r="B24" s="24">
        <v>18</v>
      </c>
      <c r="C24" s="24" t="s">
        <v>457</v>
      </c>
      <c r="D24" s="24" t="s">
        <v>474</v>
      </c>
      <c r="E24" s="24" t="s">
        <v>474</v>
      </c>
      <c r="F24" s="24"/>
      <c r="G24" s="24">
        <v>8</v>
      </c>
      <c r="H24" s="24" t="s">
        <v>459</v>
      </c>
      <c r="I24" s="24">
        <v>4</v>
      </c>
      <c r="J24" s="28">
        <v>10352</v>
      </c>
      <c r="K24" s="61">
        <v>0</v>
      </c>
      <c r="L24" s="28">
        <v>10352</v>
      </c>
      <c r="M24" s="28">
        <v>10352</v>
      </c>
      <c r="N24" s="28">
        <v>82816</v>
      </c>
      <c r="O24" s="59"/>
      <c r="P24" s="28"/>
      <c r="Q24" s="60">
        <f t="shared" si="0"/>
        <v>331264</v>
      </c>
    </row>
    <row r="25" spans="1:17" ht="34.200000000000003">
      <c r="A25" s="62"/>
      <c r="B25" s="24">
        <v>19</v>
      </c>
      <c r="C25" s="24" t="s">
        <v>457</v>
      </c>
      <c r="D25" s="24" t="s">
        <v>475</v>
      </c>
      <c r="E25" s="24" t="s">
        <v>475</v>
      </c>
      <c r="F25" s="24"/>
      <c r="G25" s="24">
        <v>10</v>
      </c>
      <c r="H25" s="24" t="s">
        <v>459</v>
      </c>
      <c r="I25" s="24">
        <v>4</v>
      </c>
      <c r="J25" s="28">
        <v>20595</v>
      </c>
      <c r="K25" s="61">
        <v>0</v>
      </c>
      <c r="L25" s="28">
        <v>20595</v>
      </c>
      <c r="M25" s="28">
        <v>20595</v>
      </c>
      <c r="N25" s="28">
        <v>205950</v>
      </c>
      <c r="O25" s="59"/>
      <c r="P25" s="28"/>
      <c r="Q25" s="60">
        <f t="shared" si="0"/>
        <v>823800</v>
      </c>
    </row>
    <row r="26" spans="1:17" ht="34.200000000000003">
      <c r="A26" s="62"/>
      <c r="B26" s="24">
        <v>20</v>
      </c>
      <c r="C26" s="24" t="s">
        <v>457</v>
      </c>
      <c r="D26" s="24" t="s">
        <v>476</v>
      </c>
      <c r="E26" s="24" t="s">
        <v>476</v>
      </c>
      <c r="F26" s="24"/>
      <c r="G26" s="24">
        <v>8</v>
      </c>
      <c r="H26" s="24" t="s">
        <v>459</v>
      </c>
      <c r="I26" s="24">
        <v>4</v>
      </c>
      <c r="J26" s="28">
        <v>8480</v>
      </c>
      <c r="K26" s="61">
        <v>0</v>
      </c>
      <c r="L26" s="28">
        <v>8480</v>
      </c>
      <c r="M26" s="28">
        <v>8480</v>
      </c>
      <c r="N26" s="28">
        <v>67840</v>
      </c>
      <c r="O26" s="59"/>
      <c r="P26" s="28"/>
      <c r="Q26" s="60">
        <f t="shared" si="0"/>
        <v>271360</v>
      </c>
    </row>
    <row r="27" spans="1:17" ht="34.200000000000003">
      <c r="A27" s="62"/>
      <c r="B27" s="24">
        <v>21</v>
      </c>
      <c r="C27" s="24" t="s">
        <v>457</v>
      </c>
      <c r="D27" s="24" t="s">
        <v>477</v>
      </c>
      <c r="E27" s="24" t="s">
        <v>477</v>
      </c>
      <c r="F27" s="24"/>
      <c r="G27" s="24">
        <v>6</v>
      </c>
      <c r="H27" s="24" t="s">
        <v>459</v>
      </c>
      <c r="I27" s="24">
        <v>4</v>
      </c>
      <c r="J27" s="28">
        <v>10806</v>
      </c>
      <c r="K27" s="61">
        <v>0</v>
      </c>
      <c r="L27" s="28">
        <v>10806</v>
      </c>
      <c r="M27" s="28">
        <v>10806</v>
      </c>
      <c r="N27" s="28">
        <v>64836</v>
      </c>
      <c r="O27" s="59"/>
      <c r="P27" s="28"/>
      <c r="Q27" s="60">
        <f t="shared" si="0"/>
        <v>259344</v>
      </c>
    </row>
    <row r="28" spans="1:17" ht="34.200000000000003">
      <c r="A28" s="62"/>
      <c r="B28" s="24">
        <v>22</v>
      </c>
      <c r="C28" s="24" t="s">
        <v>457</v>
      </c>
      <c r="D28" s="24" t="s">
        <v>478</v>
      </c>
      <c r="E28" s="24" t="s">
        <v>478</v>
      </c>
      <c r="F28" s="24"/>
      <c r="G28" s="24">
        <v>8</v>
      </c>
      <c r="H28" s="24" t="s">
        <v>459</v>
      </c>
      <c r="I28" s="24">
        <v>4</v>
      </c>
      <c r="J28" s="28">
        <v>12267</v>
      </c>
      <c r="K28" s="61">
        <v>0</v>
      </c>
      <c r="L28" s="28">
        <v>12267</v>
      </c>
      <c r="M28" s="28">
        <v>12267</v>
      </c>
      <c r="N28" s="28">
        <v>98136</v>
      </c>
      <c r="O28" s="59"/>
      <c r="P28" s="28"/>
      <c r="Q28" s="60">
        <f t="shared" si="0"/>
        <v>392544</v>
      </c>
    </row>
    <row r="29" spans="1:17" ht="34.200000000000003">
      <c r="A29" s="62"/>
      <c r="B29" s="24">
        <v>23</v>
      </c>
      <c r="C29" s="24" t="s">
        <v>457</v>
      </c>
      <c r="D29" s="24" t="s">
        <v>479</v>
      </c>
      <c r="E29" s="24" t="s">
        <v>479</v>
      </c>
      <c r="F29" s="24"/>
      <c r="G29" s="24">
        <v>8</v>
      </c>
      <c r="H29" s="24" t="s">
        <v>459</v>
      </c>
      <c r="I29" s="24">
        <v>4</v>
      </c>
      <c r="J29" s="28">
        <v>7638</v>
      </c>
      <c r="K29" s="61">
        <v>0</v>
      </c>
      <c r="L29" s="28">
        <v>7638</v>
      </c>
      <c r="M29" s="28">
        <v>7638</v>
      </c>
      <c r="N29" s="28">
        <v>61104</v>
      </c>
      <c r="O29" s="59"/>
      <c r="P29" s="28"/>
      <c r="Q29" s="60">
        <f t="shared" si="0"/>
        <v>244416</v>
      </c>
    </row>
    <row r="30" spans="1:17" ht="45.6">
      <c r="A30" s="62"/>
      <c r="B30" s="24">
        <v>24</v>
      </c>
      <c r="C30" s="24" t="s">
        <v>457</v>
      </c>
      <c r="D30" s="24" t="s">
        <v>480</v>
      </c>
      <c r="E30" s="24" t="s">
        <v>480</v>
      </c>
      <c r="F30" s="24"/>
      <c r="G30" s="24">
        <v>6</v>
      </c>
      <c r="H30" s="24" t="s">
        <v>459</v>
      </c>
      <c r="I30" s="24">
        <v>4</v>
      </c>
      <c r="J30" s="28">
        <v>2764</v>
      </c>
      <c r="K30" s="61">
        <v>0</v>
      </c>
      <c r="L30" s="28">
        <v>2764</v>
      </c>
      <c r="M30" s="28">
        <v>2764</v>
      </c>
      <c r="N30" s="28">
        <v>16584</v>
      </c>
      <c r="O30" s="59"/>
      <c r="P30" s="28"/>
      <c r="Q30" s="60">
        <f t="shared" si="0"/>
        <v>66336</v>
      </c>
    </row>
    <row r="31" spans="1:17" ht="34.200000000000003">
      <c r="A31" s="62"/>
      <c r="B31" s="24">
        <v>25</v>
      </c>
      <c r="C31" s="24" t="s">
        <v>457</v>
      </c>
      <c r="D31" s="24" t="s">
        <v>481</v>
      </c>
      <c r="E31" s="24" t="s">
        <v>481</v>
      </c>
      <c r="F31" s="24"/>
      <c r="G31" s="24">
        <v>8</v>
      </c>
      <c r="H31" s="24" t="s">
        <v>459</v>
      </c>
      <c r="I31" s="24">
        <v>4</v>
      </c>
      <c r="J31" s="28">
        <v>1324</v>
      </c>
      <c r="K31" s="61">
        <v>0</v>
      </c>
      <c r="L31" s="28">
        <v>1324</v>
      </c>
      <c r="M31" s="28">
        <v>1324</v>
      </c>
      <c r="N31" s="28">
        <v>10592</v>
      </c>
      <c r="O31" s="59"/>
      <c r="P31" s="28"/>
      <c r="Q31" s="60">
        <f t="shared" si="0"/>
        <v>42368</v>
      </c>
    </row>
    <row r="32" spans="1:17" ht="34.200000000000003">
      <c r="A32" s="62"/>
      <c r="B32" s="24">
        <v>26</v>
      </c>
      <c r="C32" s="24" t="s">
        <v>457</v>
      </c>
      <c r="D32" s="24" t="s">
        <v>482</v>
      </c>
      <c r="E32" s="24" t="s">
        <v>482</v>
      </c>
      <c r="F32" s="24"/>
      <c r="G32" s="24">
        <v>8</v>
      </c>
      <c r="H32" s="24" t="s">
        <v>459</v>
      </c>
      <c r="I32" s="24">
        <v>4</v>
      </c>
      <c r="J32" s="28">
        <v>427</v>
      </c>
      <c r="K32" s="61">
        <v>0</v>
      </c>
      <c r="L32" s="28">
        <v>427</v>
      </c>
      <c r="M32" s="28">
        <v>427</v>
      </c>
      <c r="N32" s="28">
        <v>3416</v>
      </c>
      <c r="O32" s="59"/>
      <c r="P32" s="28"/>
      <c r="Q32" s="60">
        <f t="shared" si="0"/>
        <v>13664</v>
      </c>
    </row>
    <row r="33" spans="1:17" ht="34.200000000000003">
      <c r="A33" s="62"/>
      <c r="B33" s="24">
        <v>27</v>
      </c>
      <c r="C33" s="24" t="s">
        <v>457</v>
      </c>
      <c r="D33" s="24" t="s">
        <v>483</v>
      </c>
      <c r="E33" s="24" t="s">
        <v>483</v>
      </c>
      <c r="F33" s="24"/>
      <c r="G33" s="24">
        <v>5</v>
      </c>
      <c r="H33" s="24" t="s">
        <v>459</v>
      </c>
      <c r="I33" s="24">
        <v>4</v>
      </c>
      <c r="J33" s="28">
        <v>4519</v>
      </c>
      <c r="K33" s="61">
        <v>0</v>
      </c>
      <c r="L33" s="28">
        <v>4519</v>
      </c>
      <c r="M33" s="28">
        <v>4519</v>
      </c>
      <c r="N33" s="28">
        <v>22595</v>
      </c>
      <c r="O33" s="59"/>
      <c r="P33" s="28"/>
      <c r="Q33" s="60">
        <f t="shared" si="0"/>
        <v>90380</v>
      </c>
    </row>
    <row r="34" spans="1:17" ht="34.200000000000003">
      <c r="A34" s="62"/>
      <c r="B34" s="24">
        <v>28</v>
      </c>
      <c r="C34" s="24" t="s">
        <v>457</v>
      </c>
      <c r="D34" s="24" t="s">
        <v>484</v>
      </c>
      <c r="E34" s="24" t="s">
        <v>484</v>
      </c>
      <c r="F34" s="24"/>
      <c r="G34" s="24">
        <v>5</v>
      </c>
      <c r="H34" s="24" t="s">
        <v>459</v>
      </c>
      <c r="I34" s="24">
        <v>4</v>
      </c>
      <c r="J34" s="28">
        <v>3928</v>
      </c>
      <c r="K34" s="61">
        <v>0</v>
      </c>
      <c r="L34" s="28">
        <v>3928</v>
      </c>
      <c r="M34" s="28">
        <v>3928</v>
      </c>
      <c r="N34" s="28">
        <v>19640</v>
      </c>
      <c r="O34" s="59"/>
      <c r="P34" s="28"/>
      <c r="Q34" s="60">
        <f t="shared" si="0"/>
        <v>78560</v>
      </c>
    </row>
    <row r="35" spans="1:17" ht="34.200000000000003">
      <c r="A35" s="62"/>
      <c r="B35" s="24">
        <v>29</v>
      </c>
      <c r="C35" s="24" t="s">
        <v>457</v>
      </c>
      <c r="D35" s="24" t="s">
        <v>485</v>
      </c>
      <c r="E35" s="24" t="s">
        <v>485</v>
      </c>
      <c r="F35" s="24"/>
      <c r="G35" s="24">
        <v>8</v>
      </c>
      <c r="H35" s="24" t="s">
        <v>459</v>
      </c>
      <c r="I35" s="24">
        <v>4</v>
      </c>
      <c r="J35" s="28">
        <v>8200</v>
      </c>
      <c r="K35" s="61">
        <v>0</v>
      </c>
      <c r="L35" s="28">
        <v>8200</v>
      </c>
      <c r="M35" s="28">
        <v>8200</v>
      </c>
      <c r="N35" s="28">
        <v>65600</v>
      </c>
      <c r="O35" s="59"/>
      <c r="P35" s="28"/>
      <c r="Q35" s="60">
        <f t="shared" si="0"/>
        <v>262400</v>
      </c>
    </row>
    <row r="36" spans="1:17" ht="34.200000000000003">
      <c r="A36" s="62"/>
      <c r="B36" s="24">
        <v>30</v>
      </c>
      <c r="C36" s="24" t="s">
        <v>457</v>
      </c>
      <c r="D36" s="24" t="s">
        <v>486</v>
      </c>
      <c r="E36" s="24" t="s">
        <v>486</v>
      </c>
      <c r="F36" s="24"/>
      <c r="G36" s="24">
        <v>8</v>
      </c>
      <c r="H36" s="24" t="s">
        <v>459</v>
      </c>
      <c r="I36" s="24">
        <v>4</v>
      </c>
      <c r="J36" s="28">
        <v>3928</v>
      </c>
      <c r="K36" s="61">
        <v>0</v>
      </c>
      <c r="L36" s="28">
        <v>3928</v>
      </c>
      <c r="M36" s="28">
        <v>3928</v>
      </c>
      <c r="N36" s="28">
        <v>31424</v>
      </c>
      <c r="O36" s="59"/>
      <c r="P36" s="28"/>
      <c r="Q36" s="60">
        <f t="shared" si="0"/>
        <v>125696</v>
      </c>
    </row>
    <row r="37" spans="1:17" ht="34.200000000000003">
      <c r="A37" s="62"/>
      <c r="B37" s="24">
        <v>31</v>
      </c>
      <c r="C37" s="24" t="s">
        <v>457</v>
      </c>
      <c r="D37" s="24" t="s">
        <v>487</v>
      </c>
      <c r="E37" s="24" t="s">
        <v>487</v>
      </c>
      <c r="F37" s="24"/>
      <c r="G37" s="24">
        <v>2</v>
      </c>
      <c r="H37" s="24" t="s">
        <v>459</v>
      </c>
      <c r="I37" s="24">
        <v>4</v>
      </c>
      <c r="J37" s="28">
        <v>22060</v>
      </c>
      <c r="K37" s="61">
        <v>0</v>
      </c>
      <c r="L37" s="28">
        <v>22060</v>
      </c>
      <c r="M37" s="28">
        <v>22060</v>
      </c>
      <c r="N37" s="28">
        <v>44120</v>
      </c>
      <c r="O37" s="59"/>
      <c r="P37" s="28"/>
      <c r="Q37" s="60">
        <f t="shared" si="0"/>
        <v>176480</v>
      </c>
    </row>
    <row r="38" spans="1:17" ht="34.200000000000003">
      <c r="A38" s="62"/>
      <c r="B38" s="24">
        <v>32</v>
      </c>
      <c r="C38" s="24" t="s">
        <v>457</v>
      </c>
      <c r="D38" s="24" t="s">
        <v>488</v>
      </c>
      <c r="E38" s="24" t="s">
        <v>488</v>
      </c>
      <c r="F38" s="24"/>
      <c r="G38" s="24">
        <v>6</v>
      </c>
      <c r="H38" s="24" t="s">
        <v>459</v>
      </c>
      <c r="I38" s="24">
        <v>4</v>
      </c>
      <c r="J38" s="28">
        <v>23537</v>
      </c>
      <c r="K38" s="61">
        <v>0</v>
      </c>
      <c r="L38" s="28">
        <v>23537</v>
      </c>
      <c r="M38" s="28">
        <v>23537</v>
      </c>
      <c r="N38" s="28">
        <v>141222</v>
      </c>
      <c r="O38" s="59"/>
      <c r="P38" s="28"/>
      <c r="Q38" s="60">
        <f t="shared" si="0"/>
        <v>564888</v>
      </c>
    </row>
    <row r="39" spans="1:17" ht="34.200000000000003">
      <c r="A39" s="62"/>
      <c r="B39" s="24">
        <v>33</v>
      </c>
      <c r="C39" s="24" t="s">
        <v>457</v>
      </c>
      <c r="D39" s="24" t="s">
        <v>489</v>
      </c>
      <c r="E39" s="24" t="s">
        <v>489</v>
      </c>
      <c r="F39" s="24"/>
      <c r="G39" s="24">
        <v>40</v>
      </c>
      <c r="H39" s="24" t="s">
        <v>459</v>
      </c>
      <c r="I39" s="24">
        <v>4</v>
      </c>
      <c r="J39" s="28">
        <v>979</v>
      </c>
      <c r="K39" s="61">
        <v>0</v>
      </c>
      <c r="L39" s="28">
        <v>979</v>
      </c>
      <c r="M39" s="28">
        <v>979</v>
      </c>
      <c r="N39" s="28">
        <v>39160</v>
      </c>
      <c r="O39" s="59"/>
      <c r="P39" s="28"/>
      <c r="Q39" s="60">
        <f t="shared" si="0"/>
        <v>156640</v>
      </c>
    </row>
    <row r="40" spans="1:17" ht="34.200000000000003">
      <c r="A40" s="62"/>
      <c r="B40" s="24">
        <v>34</v>
      </c>
      <c r="C40" s="24" t="s">
        <v>457</v>
      </c>
      <c r="D40" s="24" t="s">
        <v>490</v>
      </c>
      <c r="E40" s="24" t="s">
        <v>490</v>
      </c>
      <c r="F40" s="24"/>
      <c r="G40" s="24">
        <v>20</v>
      </c>
      <c r="H40" s="24" t="s">
        <v>459</v>
      </c>
      <c r="I40" s="24">
        <v>4</v>
      </c>
      <c r="J40" s="28">
        <v>1257</v>
      </c>
      <c r="K40" s="61">
        <v>0</v>
      </c>
      <c r="L40" s="28">
        <v>1257</v>
      </c>
      <c r="M40" s="28">
        <v>1257</v>
      </c>
      <c r="N40" s="28">
        <v>25140</v>
      </c>
      <c r="O40" s="59"/>
      <c r="P40" s="28"/>
      <c r="Q40" s="60">
        <f t="shared" si="0"/>
        <v>100560</v>
      </c>
    </row>
    <row r="41" spans="1:17" ht="34.200000000000003">
      <c r="A41" s="62"/>
      <c r="B41" s="24">
        <v>35</v>
      </c>
      <c r="C41" s="24" t="s">
        <v>457</v>
      </c>
      <c r="D41" s="24" t="s">
        <v>491</v>
      </c>
      <c r="E41" s="24" t="s">
        <v>491</v>
      </c>
      <c r="F41" s="24"/>
      <c r="G41" s="24">
        <v>20</v>
      </c>
      <c r="H41" s="24" t="s">
        <v>459</v>
      </c>
      <c r="I41" s="24">
        <v>4</v>
      </c>
      <c r="J41" s="28">
        <v>1257</v>
      </c>
      <c r="K41" s="61">
        <v>0</v>
      </c>
      <c r="L41" s="28">
        <v>1257</v>
      </c>
      <c r="M41" s="28">
        <v>1257</v>
      </c>
      <c r="N41" s="28">
        <v>25140</v>
      </c>
      <c r="O41" s="59"/>
      <c r="P41" s="28"/>
      <c r="Q41" s="60">
        <f t="shared" si="0"/>
        <v>100560</v>
      </c>
    </row>
    <row r="42" spans="1:17" ht="34.200000000000003">
      <c r="A42" s="62"/>
      <c r="B42" s="24">
        <v>36</v>
      </c>
      <c r="C42" s="24" t="s">
        <v>457</v>
      </c>
      <c r="D42" s="24" t="s">
        <v>492</v>
      </c>
      <c r="E42" s="24" t="s">
        <v>492</v>
      </c>
      <c r="F42" s="24"/>
      <c r="G42" s="24">
        <v>20</v>
      </c>
      <c r="H42" s="24" t="s">
        <v>459</v>
      </c>
      <c r="I42" s="24">
        <v>4</v>
      </c>
      <c r="J42" s="28">
        <v>4032</v>
      </c>
      <c r="K42" s="61">
        <v>0</v>
      </c>
      <c r="L42" s="28">
        <v>4032</v>
      </c>
      <c r="M42" s="28">
        <v>4032</v>
      </c>
      <c r="N42" s="28">
        <v>80640</v>
      </c>
      <c r="O42" s="59"/>
      <c r="P42" s="28"/>
      <c r="Q42" s="60">
        <f t="shared" si="0"/>
        <v>322560</v>
      </c>
    </row>
    <row r="43" spans="1:17" ht="34.200000000000003">
      <c r="A43" s="62"/>
      <c r="B43" s="24">
        <v>37</v>
      </c>
      <c r="C43" s="24" t="s">
        <v>457</v>
      </c>
      <c r="D43" s="24" t="s">
        <v>493</v>
      </c>
      <c r="E43" s="24" t="s">
        <v>493</v>
      </c>
      <c r="F43" s="24"/>
      <c r="G43" s="24">
        <v>30</v>
      </c>
      <c r="H43" s="24" t="s">
        <v>459</v>
      </c>
      <c r="I43" s="24">
        <v>4</v>
      </c>
      <c r="J43" s="28">
        <v>4032</v>
      </c>
      <c r="K43" s="61">
        <v>0</v>
      </c>
      <c r="L43" s="28">
        <v>4032</v>
      </c>
      <c r="M43" s="28">
        <v>4032</v>
      </c>
      <c r="N43" s="28">
        <v>120960</v>
      </c>
      <c r="O43" s="59"/>
      <c r="P43" s="28"/>
      <c r="Q43" s="60">
        <f t="shared" si="0"/>
        <v>483840</v>
      </c>
    </row>
    <row r="44" spans="1:17" ht="34.200000000000003">
      <c r="A44" s="62"/>
      <c r="B44" s="24">
        <v>38</v>
      </c>
      <c r="C44" s="24" t="s">
        <v>457</v>
      </c>
      <c r="D44" s="24" t="s">
        <v>494</v>
      </c>
      <c r="E44" s="24" t="s">
        <v>494</v>
      </c>
      <c r="F44" s="24"/>
      <c r="G44" s="24">
        <v>40</v>
      </c>
      <c r="H44" s="24" t="s">
        <v>459</v>
      </c>
      <c r="I44" s="24">
        <v>4</v>
      </c>
      <c r="J44" s="28">
        <v>4393</v>
      </c>
      <c r="K44" s="61">
        <v>0</v>
      </c>
      <c r="L44" s="28">
        <v>4393</v>
      </c>
      <c r="M44" s="28">
        <v>4393</v>
      </c>
      <c r="N44" s="28">
        <v>175720</v>
      </c>
      <c r="O44" s="59"/>
      <c r="P44" s="28"/>
      <c r="Q44" s="60">
        <f t="shared" si="0"/>
        <v>702880</v>
      </c>
    </row>
    <row r="45" spans="1:17" ht="34.200000000000003">
      <c r="A45" s="62"/>
      <c r="B45" s="24">
        <v>39</v>
      </c>
      <c r="C45" s="24" t="s">
        <v>457</v>
      </c>
      <c r="D45" s="24" t="s">
        <v>495</v>
      </c>
      <c r="E45" s="24" t="s">
        <v>495</v>
      </c>
      <c r="F45" s="24"/>
      <c r="G45" s="24">
        <v>4</v>
      </c>
      <c r="H45" s="24" t="s">
        <v>459</v>
      </c>
      <c r="I45" s="24">
        <v>4</v>
      </c>
      <c r="J45" s="28">
        <v>4794</v>
      </c>
      <c r="K45" s="61">
        <v>0</v>
      </c>
      <c r="L45" s="28">
        <v>4794</v>
      </c>
      <c r="M45" s="28">
        <v>4794</v>
      </c>
      <c r="N45" s="28">
        <v>19176</v>
      </c>
      <c r="O45" s="59"/>
      <c r="P45" s="28"/>
      <c r="Q45" s="60">
        <f t="shared" si="0"/>
        <v>76704</v>
      </c>
    </row>
    <row r="46" spans="1:17" ht="34.200000000000003">
      <c r="A46" s="62"/>
      <c r="B46" s="24">
        <v>40</v>
      </c>
      <c r="C46" s="24" t="s">
        <v>457</v>
      </c>
      <c r="D46" s="24" t="s">
        <v>496</v>
      </c>
      <c r="E46" s="24" t="s">
        <v>496</v>
      </c>
      <c r="F46" s="24"/>
      <c r="G46" s="24">
        <v>8</v>
      </c>
      <c r="H46" s="24" t="s">
        <v>459</v>
      </c>
      <c r="I46" s="24">
        <v>4</v>
      </c>
      <c r="J46" s="28">
        <v>4883</v>
      </c>
      <c r="K46" s="61">
        <v>0</v>
      </c>
      <c r="L46" s="28">
        <v>4883</v>
      </c>
      <c r="M46" s="28">
        <v>4883</v>
      </c>
      <c r="N46" s="28">
        <v>39064</v>
      </c>
      <c r="O46" s="59"/>
      <c r="P46" s="28"/>
      <c r="Q46" s="60">
        <f t="shared" si="0"/>
        <v>156256</v>
      </c>
    </row>
    <row r="47" spans="1:17" ht="34.200000000000003">
      <c r="A47" s="62"/>
      <c r="B47" s="24">
        <v>41</v>
      </c>
      <c r="C47" s="24" t="s">
        <v>457</v>
      </c>
      <c r="D47" s="24" t="s">
        <v>497</v>
      </c>
      <c r="E47" s="24" t="s">
        <v>497</v>
      </c>
      <c r="F47" s="24"/>
      <c r="G47" s="24">
        <v>8</v>
      </c>
      <c r="H47" s="24" t="s">
        <v>459</v>
      </c>
      <c r="I47" s="24">
        <v>4</v>
      </c>
      <c r="J47" s="28">
        <v>5462</v>
      </c>
      <c r="K47" s="61">
        <v>0</v>
      </c>
      <c r="L47" s="28">
        <v>5462</v>
      </c>
      <c r="M47" s="28">
        <v>5462</v>
      </c>
      <c r="N47" s="28">
        <v>43696</v>
      </c>
      <c r="O47" s="59"/>
      <c r="P47" s="28"/>
      <c r="Q47" s="60">
        <f t="shared" si="0"/>
        <v>174784</v>
      </c>
    </row>
    <row r="48" spans="1:17" ht="34.200000000000003">
      <c r="A48" s="62"/>
      <c r="B48" s="24">
        <v>42</v>
      </c>
      <c r="C48" s="24" t="s">
        <v>457</v>
      </c>
      <c r="D48" s="24" t="s">
        <v>498</v>
      </c>
      <c r="E48" s="24" t="s">
        <v>498</v>
      </c>
      <c r="F48" s="24"/>
      <c r="G48" s="24">
        <v>80</v>
      </c>
      <c r="H48" s="24" t="s">
        <v>459</v>
      </c>
      <c r="I48" s="24">
        <v>4</v>
      </c>
      <c r="J48" s="28">
        <v>12707</v>
      </c>
      <c r="K48" s="61">
        <v>0</v>
      </c>
      <c r="L48" s="28">
        <v>12707</v>
      </c>
      <c r="M48" s="28">
        <v>12707</v>
      </c>
      <c r="N48" s="28">
        <v>1016560</v>
      </c>
      <c r="O48" s="59"/>
      <c r="P48" s="28"/>
      <c r="Q48" s="60">
        <f t="shared" si="0"/>
        <v>4066240</v>
      </c>
    </row>
    <row r="49" spans="1:17" ht="34.200000000000003">
      <c r="A49" s="62"/>
      <c r="B49" s="24">
        <v>43</v>
      </c>
      <c r="C49" s="24" t="s">
        <v>457</v>
      </c>
      <c r="D49" s="24" t="s">
        <v>499</v>
      </c>
      <c r="E49" s="24" t="s">
        <v>499</v>
      </c>
      <c r="F49" s="24"/>
      <c r="G49" s="24">
        <v>70</v>
      </c>
      <c r="H49" s="24" t="s">
        <v>459</v>
      </c>
      <c r="I49" s="24">
        <v>4</v>
      </c>
      <c r="J49" s="28">
        <v>31297</v>
      </c>
      <c r="K49" s="61">
        <v>0</v>
      </c>
      <c r="L49" s="28">
        <v>31297</v>
      </c>
      <c r="M49" s="28">
        <v>31297</v>
      </c>
      <c r="N49" s="28">
        <v>2190790</v>
      </c>
      <c r="O49" s="59"/>
      <c r="P49" s="28"/>
      <c r="Q49" s="60">
        <f t="shared" si="0"/>
        <v>8763160</v>
      </c>
    </row>
    <row r="50" spans="1:17" ht="34.200000000000003">
      <c r="A50" s="62"/>
      <c r="B50" s="24">
        <v>44</v>
      </c>
      <c r="C50" s="24" t="s">
        <v>457</v>
      </c>
      <c r="D50" s="24" t="s">
        <v>500</v>
      </c>
      <c r="E50" s="24" t="s">
        <v>500</v>
      </c>
      <c r="F50" s="24"/>
      <c r="G50" s="24">
        <v>50</v>
      </c>
      <c r="H50" s="24" t="s">
        <v>459</v>
      </c>
      <c r="I50" s="24">
        <v>4</v>
      </c>
      <c r="J50" s="28">
        <v>10150</v>
      </c>
      <c r="K50" s="61">
        <v>0</v>
      </c>
      <c r="L50" s="28">
        <v>10150</v>
      </c>
      <c r="M50" s="28">
        <v>10150</v>
      </c>
      <c r="N50" s="28">
        <v>507500</v>
      </c>
      <c r="O50" s="59"/>
      <c r="P50" s="28"/>
      <c r="Q50" s="60">
        <f t="shared" si="0"/>
        <v>2030000</v>
      </c>
    </row>
    <row r="51" spans="1:17" ht="34.200000000000003">
      <c r="A51" s="62"/>
      <c r="B51" s="24">
        <v>45</v>
      </c>
      <c r="C51" s="24" t="s">
        <v>457</v>
      </c>
      <c r="D51" s="24" t="s">
        <v>501</v>
      </c>
      <c r="E51" s="24" t="s">
        <v>501</v>
      </c>
      <c r="F51" s="24"/>
      <c r="G51" s="24">
        <v>50</v>
      </c>
      <c r="H51" s="24" t="s">
        <v>459</v>
      </c>
      <c r="I51" s="24">
        <v>4</v>
      </c>
      <c r="J51" s="28">
        <v>11545</v>
      </c>
      <c r="K51" s="61">
        <v>0</v>
      </c>
      <c r="L51" s="28">
        <v>11545</v>
      </c>
      <c r="M51" s="28">
        <v>11545</v>
      </c>
      <c r="N51" s="28">
        <v>577250</v>
      </c>
      <c r="O51" s="59"/>
      <c r="P51" s="28"/>
      <c r="Q51" s="60">
        <f t="shared" si="0"/>
        <v>2309000</v>
      </c>
    </row>
    <row r="52" spans="1:17" ht="34.200000000000003">
      <c r="A52" s="62"/>
      <c r="B52" s="24">
        <v>46</v>
      </c>
      <c r="C52" s="24" t="s">
        <v>457</v>
      </c>
      <c r="D52" s="24" t="s">
        <v>502</v>
      </c>
      <c r="E52" s="24" t="s">
        <v>502</v>
      </c>
      <c r="F52" s="24"/>
      <c r="G52" s="24">
        <v>7</v>
      </c>
      <c r="H52" s="24" t="s">
        <v>459</v>
      </c>
      <c r="I52" s="24">
        <v>4</v>
      </c>
      <c r="J52" s="28">
        <v>7013</v>
      </c>
      <c r="K52" s="61">
        <v>0</v>
      </c>
      <c r="L52" s="28">
        <v>7013</v>
      </c>
      <c r="M52" s="28">
        <v>7013</v>
      </c>
      <c r="N52" s="28">
        <v>49091</v>
      </c>
      <c r="O52" s="59"/>
      <c r="P52" s="28"/>
      <c r="Q52" s="60">
        <f t="shared" si="0"/>
        <v>196364</v>
      </c>
    </row>
    <row r="53" spans="1:17" ht="34.200000000000003">
      <c r="A53" s="62"/>
      <c r="B53" s="24">
        <v>47</v>
      </c>
      <c r="C53" s="24" t="s">
        <v>457</v>
      </c>
      <c r="D53" s="24" t="s">
        <v>503</v>
      </c>
      <c r="E53" s="24" t="s">
        <v>503</v>
      </c>
      <c r="F53" s="24"/>
      <c r="G53" s="24">
        <v>6</v>
      </c>
      <c r="H53" s="24" t="s">
        <v>459</v>
      </c>
      <c r="I53" s="24">
        <v>4</v>
      </c>
      <c r="J53" s="28">
        <v>3733</v>
      </c>
      <c r="K53" s="61">
        <v>0</v>
      </c>
      <c r="L53" s="28">
        <v>3733</v>
      </c>
      <c r="M53" s="28">
        <v>3733</v>
      </c>
      <c r="N53" s="28">
        <v>22398</v>
      </c>
      <c r="O53" s="59"/>
      <c r="P53" s="28"/>
      <c r="Q53" s="60">
        <f t="shared" si="0"/>
        <v>89592</v>
      </c>
    </row>
    <row r="54" spans="1:17" ht="34.200000000000003">
      <c r="A54" s="62"/>
      <c r="B54" s="24">
        <v>48</v>
      </c>
      <c r="C54" s="24" t="s">
        <v>457</v>
      </c>
      <c r="D54" s="24" t="s">
        <v>504</v>
      </c>
      <c r="E54" s="24" t="s">
        <v>504</v>
      </c>
      <c r="F54" s="24"/>
      <c r="G54" s="24">
        <v>5</v>
      </c>
      <c r="H54" s="24" t="s">
        <v>459</v>
      </c>
      <c r="I54" s="24">
        <v>4</v>
      </c>
      <c r="J54" s="28">
        <v>38964</v>
      </c>
      <c r="K54" s="61">
        <v>0</v>
      </c>
      <c r="L54" s="28">
        <v>38964</v>
      </c>
      <c r="M54" s="28">
        <v>38964</v>
      </c>
      <c r="N54" s="28">
        <v>194820</v>
      </c>
      <c r="O54" s="59"/>
      <c r="P54" s="28"/>
      <c r="Q54" s="60">
        <f t="shared" si="0"/>
        <v>779280</v>
      </c>
    </row>
    <row r="55" spans="1:17" ht="34.200000000000003">
      <c r="A55" s="62"/>
      <c r="B55" s="24">
        <v>49</v>
      </c>
      <c r="C55" s="24" t="s">
        <v>457</v>
      </c>
      <c r="D55" s="24" t="s">
        <v>505</v>
      </c>
      <c r="E55" s="24" t="s">
        <v>505</v>
      </c>
      <c r="F55" s="24"/>
      <c r="G55" s="24">
        <v>80</v>
      </c>
      <c r="H55" s="24" t="s">
        <v>459</v>
      </c>
      <c r="I55" s="24">
        <v>4</v>
      </c>
      <c r="J55" s="28">
        <v>28903</v>
      </c>
      <c r="K55" s="61">
        <v>0</v>
      </c>
      <c r="L55" s="28">
        <v>28903</v>
      </c>
      <c r="M55" s="28">
        <v>28903</v>
      </c>
      <c r="N55" s="28">
        <v>2312240</v>
      </c>
      <c r="O55" s="59"/>
      <c r="P55" s="28"/>
      <c r="Q55" s="60">
        <f t="shared" si="0"/>
        <v>9248960</v>
      </c>
    </row>
    <row r="56" spans="1:17" ht="34.200000000000003">
      <c r="A56" s="62"/>
      <c r="B56" s="24">
        <v>50</v>
      </c>
      <c r="C56" s="24" t="s">
        <v>457</v>
      </c>
      <c r="D56" s="24" t="s">
        <v>506</v>
      </c>
      <c r="E56" s="24" t="s">
        <v>506</v>
      </c>
      <c r="F56" s="24"/>
      <c r="G56" s="24">
        <v>30</v>
      </c>
      <c r="H56" s="24" t="s">
        <v>459</v>
      </c>
      <c r="I56" s="24">
        <v>4</v>
      </c>
      <c r="J56" s="28">
        <v>10590</v>
      </c>
      <c r="K56" s="61">
        <v>0</v>
      </c>
      <c r="L56" s="28">
        <v>10590</v>
      </c>
      <c r="M56" s="28">
        <v>10590</v>
      </c>
      <c r="N56" s="28">
        <v>317700</v>
      </c>
      <c r="O56" s="59"/>
      <c r="P56" s="28"/>
      <c r="Q56" s="60">
        <f t="shared" si="0"/>
        <v>1270800</v>
      </c>
    </row>
    <row r="57" spans="1:17" ht="34.200000000000003">
      <c r="A57" s="62"/>
      <c r="B57" s="24">
        <v>51</v>
      </c>
      <c r="C57" s="24" t="s">
        <v>457</v>
      </c>
      <c r="D57" s="24" t="s">
        <v>507</v>
      </c>
      <c r="E57" s="24" t="s">
        <v>507</v>
      </c>
      <c r="F57" s="24"/>
      <c r="G57" s="24">
        <v>50</v>
      </c>
      <c r="H57" s="24" t="s">
        <v>459</v>
      </c>
      <c r="I57" s="24">
        <v>4</v>
      </c>
      <c r="J57" s="28">
        <v>1932</v>
      </c>
      <c r="K57" s="61">
        <v>0</v>
      </c>
      <c r="L57" s="28">
        <v>1932</v>
      </c>
      <c r="M57" s="28">
        <v>1932</v>
      </c>
      <c r="N57" s="28">
        <v>96600</v>
      </c>
      <c r="O57" s="59"/>
      <c r="P57" s="28"/>
      <c r="Q57" s="60">
        <f t="shared" si="0"/>
        <v>386400</v>
      </c>
    </row>
    <row r="58" spans="1:17" ht="34.200000000000003">
      <c r="A58" s="62"/>
      <c r="B58" s="24">
        <v>52</v>
      </c>
      <c r="C58" s="24" t="s">
        <v>457</v>
      </c>
      <c r="D58" s="24" t="s">
        <v>508</v>
      </c>
      <c r="E58" s="24" t="s">
        <v>508</v>
      </c>
      <c r="F58" s="24"/>
      <c r="G58" s="24">
        <v>50</v>
      </c>
      <c r="H58" s="24" t="s">
        <v>459</v>
      </c>
      <c r="I58" s="24">
        <v>4</v>
      </c>
      <c r="J58" s="28">
        <v>12622</v>
      </c>
      <c r="K58" s="61">
        <v>0</v>
      </c>
      <c r="L58" s="28">
        <v>12622</v>
      </c>
      <c r="M58" s="28">
        <v>12622</v>
      </c>
      <c r="N58" s="28">
        <v>631100</v>
      </c>
      <c r="O58" s="59"/>
      <c r="P58" s="28"/>
      <c r="Q58" s="60">
        <f t="shared" si="0"/>
        <v>2524400</v>
      </c>
    </row>
    <row r="59" spans="1:17" ht="34.200000000000003">
      <c r="A59" s="62"/>
      <c r="B59" s="24">
        <v>53</v>
      </c>
      <c r="C59" s="24" t="s">
        <v>457</v>
      </c>
      <c r="D59" s="24" t="s">
        <v>509</v>
      </c>
      <c r="E59" s="24" t="s">
        <v>509</v>
      </c>
      <c r="F59" s="24"/>
      <c r="G59" s="24">
        <v>80</v>
      </c>
      <c r="H59" s="24" t="s">
        <v>459</v>
      </c>
      <c r="I59" s="24">
        <v>4</v>
      </c>
      <c r="J59" s="28">
        <v>4809</v>
      </c>
      <c r="K59" s="61">
        <v>0</v>
      </c>
      <c r="L59" s="28">
        <v>4809</v>
      </c>
      <c r="M59" s="28">
        <v>4809</v>
      </c>
      <c r="N59" s="28">
        <v>384720</v>
      </c>
      <c r="O59" s="59"/>
      <c r="P59" s="28"/>
      <c r="Q59" s="60">
        <f t="shared" si="0"/>
        <v>1538880</v>
      </c>
    </row>
    <row r="60" spans="1:17" ht="34.200000000000003">
      <c r="A60" s="62"/>
      <c r="B60" s="24">
        <v>54</v>
      </c>
      <c r="C60" s="24" t="s">
        <v>457</v>
      </c>
      <c r="D60" s="24" t="s">
        <v>510</v>
      </c>
      <c r="E60" s="24" t="s">
        <v>510</v>
      </c>
      <c r="F60" s="24"/>
      <c r="G60" s="24">
        <v>50</v>
      </c>
      <c r="H60" s="24" t="s">
        <v>459</v>
      </c>
      <c r="I60" s="24">
        <v>4</v>
      </c>
      <c r="J60" s="28">
        <v>9967</v>
      </c>
      <c r="K60" s="61">
        <v>0</v>
      </c>
      <c r="L60" s="28">
        <v>9967</v>
      </c>
      <c r="M60" s="28">
        <v>9967</v>
      </c>
      <c r="N60" s="28">
        <v>498350</v>
      </c>
      <c r="O60" s="59"/>
      <c r="P60" s="28"/>
      <c r="Q60" s="60">
        <f t="shared" si="0"/>
        <v>1993400</v>
      </c>
    </row>
    <row r="61" spans="1:17" ht="34.200000000000003">
      <c r="A61" s="62"/>
      <c r="B61" s="24">
        <v>55</v>
      </c>
      <c r="C61" s="24" t="s">
        <v>457</v>
      </c>
      <c r="D61" s="24" t="s">
        <v>511</v>
      </c>
      <c r="E61" s="24" t="s">
        <v>511</v>
      </c>
      <c r="F61" s="24"/>
      <c r="G61" s="24">
        <v>40</v>
      </c>
      <c r="H61" s="24" t="s">
        <v>459</v>
      </c>
      <c r="I61" s="24">
        <v>4</v>
      </c>
      <c r="J61" s="28">
        <v>11298</v>
      </c>
      <c r="K61" s="61">
        <v>0</v>
      </c>
      <c r="L61" s="28">
        <v>11298</v>
      </c>
      <c r="M61" s="28">
        <v>11298</v>
      </c>
      <c r="N61" s="28">
        <v>451920</v>
      </c>
      <c r="O61" s="59"/>
      <c r="P61" s="28"/>
      <c r="Q61" s="60">
        <f t="shared" si="0"/>
        <v>1807680</v>
      </c>
    </row>
    <row r="62" spans="1:17" ht="34.200000000000003">
      <c r="A62" s="62"/>
      <c r="B62" s="24">
        <v>56</v>
      </c>
      <c r="C62" s="24" t="s">
        <v>457</v>
      </c>
      <c r="D62" s="24" t="s">
        <v>512</v>
      </c>
      <c r="E62" s="24" t="s">
        <v>512</v>
      </c>
      <c r="F62" s="24"/>
      <c r="G62" s="24">
        <v>30</v>
      </c>
      <c r="H62" s="24" t="s">
        <v>459</v>
      </c>
      <c r="I62" s="24">
        <v>4</v>
      </c>
      <c r="J62" s="28">
        <v>13598</v>
      </c>
      <c r="K62" s="61">
        <v>0</v>
      </c>
      <c r="L62" s="28">
        <v>13598</v>
      </c>
      <c r="M62" s="28">
        <v>13598</v>
      </c>
      <c r="N62" s="28">
        <v>407940</v>
      </c>
      <c r="O62" s="59"/>
      <c r="P62" s="28"/>
      <c r="Q62" s="60">
        <f t="shared" si="0"/>
        <v>1631760</v>
      </c>
    </row>
    <row r="63" spans="1:17" ht="34.200000000000003">
      <c r="A63" s="62"/>
      <c r="B63" s="24">
        <v>57</v>
      </c>
      <c r="C63" s="24" t="s">
        <v>457</v>
      </c>
      <c r="D63" s="24" t="s">
        <v>513</v>
      </c>
      <c r="E63" s="24" t="s">
        <v>513</v>
      </c>
      <c r="F63" s="24"/>
      <c r="G63" s="24">
        <v>6</v>
      </c>
      <c r="H63" s="24" t="s">
        <v>459</v>
      </c>
      <c r="I63" s="24">
        <v>4</v>
      </c>
      <c r="J63" s="28">
        <v>52582</v>
      </c>
      <c r="K63" s="61">
        <v>0</v>
      </c>
      <c r="L63" s="28">
        <v>52582</v>
      </c>
      <c r="M63" s="28">
        <v>52582</v>
      </c>
      <c r="N63" s="28">
        <v>315492</v>
      </c>
      <c r="O63" s="59"/>
      <c r="P63" s="28"/>
      <c r="Q63" s="60">
        <f t="shared" si="0"/>
        <v>1261968</v>
      </c>
    </row>
    <row r="64" spans="1:17" ht="45.6">
      <c r="A64" s="62"/>
      <c r="B64" s="24">
        <v>58</v>
      </c>
      <c r="C64" s="24" t="s">
        <v>457</v>
      </c>
      <c r="D64" s="24" t="s">
        <v>514</v>
      </c>
      <c r="E64" s="24" t="s">
        <v>514</v>
      </c>
      <c r="F64" s="24"/>
      <c r="G64" s="24">
        <v>1</v>
      </c>
      <c r="H64" s="24" t="s">
        <v>459</v>
      </c>
      <c r="I64" s="24">
        <v>4</v>
      </c>
      <c r="J64" s="28">
        <v>3345</v>
      </c>
      <c r="K64" s="61">
        <v>0</v>
      </c>
      <c r="L64" s="28">
        <v>3345</v>
      </c>
      <c r="M64" s="28">
        <v>3345</v>
      </c>
      <c r="N64" s="28">
        <v>3345</v>
      </c>
      <c r="O64" s="59"/>
      <c r="P64" s="28"/>
      <c r="Q64" s="60">
        <f t="shared" si="0"/>
        <v>13380</v>
      </c>
    </row>
    <row r="65" spans="1:17" ht="34.200000000000003">
      <c r="A65" s="62"/>
      <c r="B65" s="24">
        <v>59</v>
      </c>
      <c r="C65" s="24" t="s">
        <v>457</v>
      </c>
      <c r="D65" s="24" t="s">
        <v>515</v>
      </c>
      <c r="E65" s="24" t="s">
        <v>515</v>
      </c>
      <c r="F65" s="24"/>
      <c r="G65" s="24">
        <v>1</v>
      </c>
      <c r="H65" s="24" t="s">
        <v>459</v>
      </c>
      <c r="I65" s="24">
        <v>4</v>
      </c>
      <c r="J65" s="28">
        <v>4064</v>
      </c>
      <c r="K65" s="61">
        <v>0</v>
      </c>
      <c r="L65" s="28">
        <v>4064</v>
      </c>
      <c r="M65" s="28">
        <v>4064</v>
      </c>
      <c r="N65" s="28">
        <v>4064</v>
      </c>
      <c r="O65" s="59"/>
      <c r="P65" s="28"/>
      <c r="Q65" s="60">
        <f t="shared" si="0"/>
        <v>16256</v>
      </c>
    </row>
    <row r="66" spans="1:17" ht="34.200000000000003">
      <c r="A66" s="62"/>
      <c r="B66" s="24">
        <v>60</v>
      </c>
      <c r="C66" s="24" t="s">
        <v>457</v>
      </c>
      <c r="D66" s="24" t="s">
        <v>516</v>
      </c>
      <c r="E66" s="24" t="s">
        <v>516</v>
      </c>
      <c r="F66" s="24"/>
      <c r="G66" s="24">
        <v>100</v>
      </c>
      <c r="H66" s="24" t="s">
        <v>459</v>
      </c>
      <c r="I66" s="24">
        <v>4</v>
      </c>
      <c r="J66" s="28">
        <v>355</v>
      </c>
      <c r="K66" s="61">
        <v>0</v>
      </c>
      <c r="L66" s="28">
        <v>355</v>
      </c>
      <c r="M66" s="28">
        <v>355</v>
      </c>
      <c r="N66" s="28">
        <v>35500</v>
      </c>
      <c r="O66" s="59"/>
      <c r="P66" s="28"/>
      <c r="Q66" s="60">
        <f t="shared" si="0"/>
        <v>142000</v>
      </c>
    </row>
    <row r="67" spans="1:17" ht="45.6">
      <c r="A67" s="62"/>
      <c r="B67" s="24">
        <v>61</v>
      </c>
      <c r="C67" s="24" t="s">
        <v>457</v>
      </c>
      <c r="D67" s="24" t="s">
        <v>517</v>
      </c>
      <c r="E67" s="24" t="s">
        <v>517</v>
      </c>
      <c r="F67" s="24"/>
      <c r="G67" s="24">
        <v>100</v>
      </c>
      <c r="H67" s="24" t="s">
        <v>459</v>
      </c>
      <c r="I67" s="24">
        <v>4</v>
      </c>
      <c r="J67" s="28">
        <v>1128</v>
      </c>
      <c r="K67" s="61">
        <v>0</v>
      </c>
      <c r="L67" s="28">
        <v>1128</v>
      </c>
      <c r="M67" s="28">
        <v>1128</v>
      </c>
      <c r="N67" s="28">
        <v>112800</v>
      </c>
      <c r="O67" s="59"/>
      <c r="P67" s="28"/>
      <c r="Q67" s="60">
        <f t="shared" si="0"/>
        <v>451200</v>
      </c>
    </row>
    <row r="68" spans="1:17" ht="34.200000000000003">
      <c r="A68" s="62"/>
      <c r="B68" s="24">
        <v>62</v>
      </c>
      <c r="C68" s="24" t="s">
        <v>457</v>
      </c>
      <c r="D68" s="24" t="s">
        <v>518</v>
      </c>
      <c r="E68" s="24" t="s">
        <v>518</v>
      </c>
      <c r="F68" s="24"/>
      <c r="G68" s="24">
        <v>6</v>
      </c>
      <c r="H68" s="24" t="s">
        <v>459</v>
      </c>
      <c r="I68" s="24">
        <v>4</v>
      </c>
      <c r="J68" s="28">
        <v>2318</v>
      </c>
      <c r="K68" s="61">
        <v>0</v>
      </c>
      <c r="L68" s="28">
        <v>2318</v>
      </c>
      <c r="M68" s="28">
        <v>2318</v>
      </c>
      <c r="N68" s="28">
        <v>13908</v>
      </c>
      <c r="O68" s="59"/>
      <c r="P68" s="28"/>
      <c r="Q68" s="60">
        <f t="shared" si="0"/>
        <v>55632</v>
      </c>
    </row>
    <row r="69" spans="1:17" ht="34.200000000000003">
      <c r="A69" s="62"/>
      <c r="B69" s="24">
        <v>63</v>
      </c>
      <c r="C69" s="24" t="s">
        <v>457</v>
      </c>
      <c r="D69" s="24" t="s">
        <v>519</v>
      </c>
      <c r="E69" s="24" t="s">
        <v>519</v>
      </c>
      <c r="F69" s="24"/>
      <c r="G69" s="24">
        <v>8</v>
      </c>
      <c r="H69" s="24" t="s">
        <v>459</v>
      </c>
      <c r="I69" s="24">
        <v>4</v>
      </c>
      <c r="J69" s="28">
        <v>1179</v>
      </c>
      <c r="K69" s="61">
        <v>0</v>
      </c>
      <c r="L69" s="28">
        <v>1179</v>
      </c>
      <c r="M69" s="28">
        <v>1179</v>
      </c>
      <c r="N69" s="28">
        <v>9432</v>
      </c>
      <c r="O69" s="59"/>
      <c r="P69" s="28"/>
      <c r="Q69" s="60">
        <f t="shared" si="0"/>
        <v>37728</v>
      </c>
    </row>
    <row r="70" spans="1:17" ht="57">
      <c r="A70" s="62"/>
      <c r="B70" s="24">
        <v>64</v>
      </c>
      <c r="C70" s="24" t="s">
        <v>457</v>
      </c>
      <c r="D70" s="24" t="s">
        <v>520</v>
      </c>
      <c r="E70" s="24" t="s">
        <v>520</v>
      </c>
      <c r="F70" s="24"/>
      <c r="G70" s="24">
        <v>4</v>
      </c>
      <c r="H70" s="24" t="s">
        <v>459</v>
      </c>
      <c r="I70" s="24">
        <v>4</v>
      </c>
      <c r="J70" s="28">
        <v>14932</v>
      </c>
      <c r="K70" s="61">
        <v>0</v>
      </c>
      <c r="L70" s="28">
        <v>14932</v>
      </c>
      <c r="M70" s="28">
        <v>14932</v>
      </c>
      <c r="N70" s="28">
        <v>59728</v>
      </c>
      <c r="O70" s="59"/>
      <c r="P70" s="28"/>
      <c r="Q70" s="60">
        <f t="shared" si="0"/>
        <v>238912</v>
      </c>
    </row>
    <row r="71" spans="1:17" ht="34.200000000000003">
      <c r="A71" s="62"/>
      <c r="B71" s="24">
        <v>65</v>
      </c>
      <c r="C71" s="24" t="s">
        <v>457</v>
      </c>
      <c r="D71" s="24" t="s">
        <v>521</v>
      </c>
      <c r="E71" s="24" t="s">
        <v>521</v>
      </c>
      <c r="F71" s="24"/>
      <c r="G71" s="24">
        <v>1</v>
      </c>
      <c r="H71" s="24" t="s">
        <v>459</v>
      </c>
      <c r="I71" s="24">
        <v>4</v>
      </c>
      <c r="J71" s="28">
        <v>3084</v>
      </c>
      <c r="K71" s="61">
        <v>0</v>
      </c>
      <c r="L71" s="28">
        <v>3084</v>
      </c>
      <c r="M71" s="28">
        <v>3084</v>
      </c>
      <c r="N71" s="28">
        <v>3084</v>
      </c>
      <c r="O71" s="59"/>
      <c r="P71" s="28"/>
      <c r="Q71" s="60">
        <f t="shared" ref="Q71:Q79" si="1">ROUND(I71*N71,2)</f>
        <v>12336</v>
      </c>
    </row>
    <row r="72" spans="1:17" ht="34.200000000000003">
      <c r="A72" s="62"/>
      <c r="B72" s="24">
        <v>66</v>
      </c>
      <c r="C72" s="24" t="s">
        <v>457</v>
      </c>
      <c r="D72" s="24" t="s">
        <v>522</v>
      </c>
      <c r="E72" s="24" t="s">
        <v>522</v>
      </c>
      <c r="F72" s="24"/>
      <c r="G72" s="24">
        <v>1</v>
      </c>
      <c r="H72" s="24" t="s">
        <v>459</v>
      </c>
      <c r="I72" s="24">
        <v>4</v>
      </c>
      <c r="J72" s="28">
        <v>15189</v>
      </c>
      <c r="K72" s="61">
        <v>0</v>
      </c>
      <c r="L72" s="28">
        <v>15189</v>
      </c>
      <c r="M72" s="28">
        <v>15189</v>
      </c>
      <c r="N72" s="28">
        <v>15189</v>
      </c>
      <c r="O72" s="59"/>
      <c r="P72" s="28"/>
      <c r="Q72" s="60">
        <f t="shared" si="1"/>
        <v>60756</v>
      </c>
    </row>
    <row r="73" spans="1:17" ht="34.200000000000003">
      <c r="A73" s="62"/>
      <c r="B73" s="24">
        <v>67</v>
      </c>
      <c r="C73" s="24" t="s">
        <v>457</v>
      </c>
      <c r="D73" s="24" t="s">
        <v>523</v>
      </c>
      <c r="E73" s="24" t="s">
        <v>523</v>
      </c>
      <c r="F73" s="24"/>
      <c r="G73" s="24">
        <v>1</v>
      </c>
      <c r="H73" s="24" t="s">
        <v>459</v>
      </c>
      <c r="I73" s="24">
        <v>4</v>
      </c>
      <c r="J73" s="28">
        <v>8751</v>
      </c>
      <c r="K73" s="61">
        <v>0</v>
      </c>
      <c r="L73" s="28">
        <v>8751</v>
      </c>
      <c r="M73" s="28">
        <v>8751</v>
      </c>
      <c r="N73" s="28">
        <v>8751</v>
      </c>
      <c r="O73" s="59"/>
      <c r="P73" s="28"/>
      <c r="Q73" s="60">
        <f t="shared" si="1"/>
        <v>35004</v>
      </c>
    </row>
    <row r="74" spans="1:17" ht="57">
      <c r="A74" s="62"/>
      <c r="B74" s="24">
        <v>68</v>
      </c>
      <c r="C74" s="24" t="s">
        <v>457</v>
      </c>
      <c r="D74" s="24" t="s">
        <v>524</v>
      </c>
      <c r="E74" s="24" t="s">
        <v>524</v>
      </c>
      <c r="F74" s="24"/>
      <c r="G74" s="24">
        <v>2</v>
      </c>
      <c r="H74" s="24" t="s">
        <v>459</v>
      </c>
      <c r="I74" s="24">
        <v>4</v>
      </c>
      <c r="J74" s="28">
        <v>45342</v>
      </c>
      <c r="K74" s="61">
        <v>0</v>
      </c>
      <c r="L74" s="28">
        <v>45342</v>
      </c>
      <c r="M74" s="28">
        <v>45342</v>
      </c>
      <c r="N74" s="28">
        <v>90684</v>
      </c>
      <c r="O74" s="59"/>
      <c r="P74" s="28"/>
      <c r="Q74" s="60">
        <f t="shared" si="1"/>
        <v>362736</v>
      </c>
    </row>
    <row r="75" spans="1:17" ht="45.6">
      <c r="A75" s="62"/>
      <c r="B75" s="24">
        <v>69</v>
      </c>
      <c r="C75" s="24" t="s">
        <v>457</v>
      </c>
      <c r="D75" s="24" t="s">
        <v>525</v>
      </c>
      <c r="E75" s="24" t="s">
        <v>525</v>
      </c>
      <c r="F75" s="24"/>
      <c r="G75" s="24">
        <v>3</v>
      </c>
      <c r="H75" s="24" t="s">
        <v>459</v>
      </c>
      <c r="I75" s="24">
        <v>4</v>
      </c>
      <c r="J75" s="28">
        <v>30688</v>
      </c>
      <c r="K75" s="61">
        <v>0</v>
      </c>
      <c r="L75" s="28">
        <v>30688</v>
      </c>
      <c r="M75" s="28">
        <v>30688</v>
      </c>
      <c r="N75" s="28">
        <v>92064</v>
      </c>
      <c r="O75" s="59"/>
      <c r="P75" s="28"/>
      <c r="Q75" s="60">
        <f t="shared" si="1"/>
        <v>368256</v>
      </c>
    </row>
    <row r="76" spans="1:17" ht="34.200000000000003">
      <c r="A76" s="62"/>
      <c r="B76" s="24">
        <v>70</v>
      </c>
      <c r="C76" s="24" t="s">
        <v>457</v>
      </c>
      <c r="D76" s="24" t="s">
        <v>526</v>
      </c>
      <c r="E76" s="24" t="s">
        <v>526</v>
      </c>
      <c r="F76" s="24"/>
      <c r="G76" s="24">
        <v>1</v>
      </c>
      <c r="H76" s="24" t="s">
        <v>459</v>
      </c>
      <c r="I76" s="24">
        <v>4</v>
      </c>
      <c r="J76" s="28">
        <v>409050</v>
      </c>
      <c r="K76" s="61">
        <v>0</v>
      </c>
      <c r="L76" s="28">
        <v>409050</v>
      </c>
      <c r="M76" s="28">
        <v>409050</v>
      </c>
      <c r="N76" s="28">
        <v>409050</v>
      </c>
      <c r="O76" s="59"/>
      <c r="P76" s="28"/>
      <c r="Q76" s="60">
        <f t="shared" si="1"/>
        <v>1636200</v>
      </c>
    </row>
    <row r="77" spans="1:17" ht="34.200000000000003">
      <c r="A77" s="62"/>
      <c r="B77" s="24">
        <v>71</v>
      </c>
      <c r="C77" s="24" t="s">
        <v>457</v>
      </c>
      <c r="D77" s="24" t="s">
        <v>527</v>
      </c>
      <c r="E77" s="24" t="s">
        <v>527</v>
      </c>
      <c r="F77" s="24"/>
      <c r="G77" s="24">
        <v>1</v>
      </c>
      <c r="H77" s="24" t="s">
        <v>459</v>
      </c>
      <c r="I77" s="24">
        <v>4</v>
      </c>
      <c r="J77" s="28">
        <v>75149</v>
      </c>
      <c r="K77" s="61">
        <v>0</v>
      </c>
      <c r="L77" s="28">
        <v>75149</v>
      </c>
      <c r="M77" s="28">
        <v>75149</v>
      </c>
      <c r="N77" s="28">
        <v>75149</v>
      </c>
      <c r="O77" s="59"/>
      <c r="P77" s="28"/>
      <c r="Q77" s="60">
        <f t="shared" si="1"/>
        <v>300596</v>
      </c>
    </row>
    <row r="78" spans="1:17" ht="45.6">
      <c r="A78" s="62"/>
      <c r="B78" s="24">
        <v>72</v>
      </c>
      <c r="C78" s="24" t="s">
        <v>457</v>
      </c>
      <c r="D78" s="24" t="s">
        <v>528</v>
      </c>
      <c r="E78" s="24" t="s">
        <v>528</v>
      </c>
      <c r="F78" s="24"/>
      <c r="G78" s="24">
        <v>2</v>
      </c>
      <c r="H78" s="24" t="s">
        <v>459</v>
      </c>
      <c r="I78" s="24">
        <v>4</v>
      </c>
      <c r="J78" s="28">
        <v>167398</v>
      </c>
      <c r="K78" s="61">
        <v>0</v>
      </c>
      <c r="L78" s="28">
        <v>167398</v>
      </c>
      <c r="M78" s="28">
        <v>167398</v>
      </c>
      <c r="N78" s="28">
        <v>334796</v>
      </c>
      <c r="O78" s="59"/>
      <c r="P78" s="28"/>
      <c r="Q78" s="60">
        <f t="shared" si="1"/>
        <v>1339184</v>
      </c>
    </row>
    <row r="79" spans="1:17" ht="45.6">
      <c r="A79" s="62"/>
      <c r="B79" s="24">
        <v>73</v>
      </c>
      <c r="C79" s="24" t="s">
        <v>457</v>
      </c>
      <c r="D79" s="24" t="s">
        <v>529</v>
      </c>
      <c r="E79" s="24" t="s">
        <v>529</v>
      </c>
      <c r="F79" s="24"/>
      <c r="G79" s="24">
        <v>1</v>
      </c>
      <c r="H79" s="24" t="s">
        <v>459</v>
      </c>
      <c r="I79" s="24">
        <v>4</v>
      </c>
      <c r="J79" s="28">
        <v>184493</v>
      </c>
      <c r="K79" s="61">
        <v>0</v>
      </c>
      <c r="L79" s="28">
        <v>184493</v>
      </c>
      <c r="M79" s="28">
        <v>184493</v>
      </c>
      <c r="N79" s="28">
        <v>184493</v>
      </c>
      <c r="O79" s="59"/>
      <c r="P79" s="28"/>
      <c r="Q79" s="60">
        <f t="shared" si="1"/>
        <v>737972</v>
      </c>
    </row>
    <row r="80" spans="1:17" ht="15">
      <c r="A80" s="62"/>
      <c r="B80" s="62" t="s">
        <v>530</v>
      </c>
      <c r="C80" s="53"/>
      <c r="D80" s="53"/>
      <c r="E80" s="53"/>
      <c r="F80" s="53"/>
      <c r="G80" s="53"/>
      <c r="H80" s="53"/>
      <c r="I80" s="53"/>
      <c r="J80" s="62">
        <v>0</v>
      </c>
      <c r="K80" s="53"/>
      <c r="L80" s="53"/>
      <c r="M80" s="63"/>
      <c r="N80" s="53"/>
      <c r="O80" s="93" t="s">
        <v>531</v>
      </c>
      <c r="P80" s="94"/>
      <c r="Q80" s="64">
        <v>0</v>
      </c>
    </row>
    <row r="81" spans="1:17" ht="15">
      <c r="A81" s="62"/>
      <c r="B81" s="65" t="s">
        <v>532</v>
      </c>
      <c r="C81" s="66"/>
      <c r="D81" s="66"/>
      <c r="E81" s="66"/>
      <c r="F81" s="66"/>
      <c r="G81" s="66"/>
      <c r="H81" s="66"/>
      <c r="I81" s="66"/>
      <c r="J81" s="53"/>
      <c r="K81" s="53"/>
      <c r="L81" s="53"/>
      <c r="M81" s="53"/>
      <c r="N81" s="53"/>
      <c r="O81" s="93" t="s">
        <v>451</v>
      </c>
      <c r="P81" s="94"/>
      <c r="Q81" s="64">
        <v>0</v>
      </c>
    </row>
    <row r="82" spans="1:17" ht="15">
      <c r="A82" s="62"/>
      <c r="B82" s="67"/>
      <c r="C82" s="67"/>
      <c r="D82" s="67"/>
      <c r="E82" s="67"/>
      <c r="F82" s="67"/>
      <c r="G82" s="67"/>
      <c r="H82" s="53"/>
      <c r="I82" s="53"/>
      <c r="J82" s="53"/>
      <c r="K82" s="53"/>
      <c r="L82" s="53"/>
      <c r="M82" s="53"/>
      <c r="N82" s="53"/>
      <c r="O82" s="95" t="s">
        <v>533</v>
      </c>
      <c r="P82" s="95"/>
      <c r="Q82" s="69">
        <v>135365616</v>
      </c>
    </row>
    <row r="83" spans="1:17" ht="15.6">
      <c r="A83" s="62"/>
      <c r="B83" s="70" t="s">
        <v>534</v>
      </c>
      <c r="C83" s="71"/>
      <c r="D83" s="71"/>
      <c r="E83" s="71"/>
      <c r="F83" s="71"/>
      <c r="G83" s="71"/>
      <c r="H83" s="53"/>
      <c r="I83" s="53"/>
      <c r="J83" s="53"/>
      <c r="K83" s="53"/>
      <c r="L83" s="53"/>
      <c r="M83" s="53"/>
      <c r="N83" s="53"/>
      <c r="O83" s="68" t="s">
        <v>535</v>
      </c>
      <c r="P83" s="72">
        <v>0.1</v>
      </c>
      <c r="Q83" s="69">
        <v>13536561.6</v>
      </c>
    </row>
    <row r="84" spans="1:17" ht="15">
      <c r="A84" s="62"/>
      <c r="B84" s="73" t="s">
        <v>536</v>
      </c>
      <c r="C84" s="96" t="s">
        <v>537</v>
      </c>
      <c r="D84" s="97"/>
      <c r="E84" s="97"/>
      <c r="F84" s="98"/>
      <c r="G84" s="73" t="s">
        <v>538</v>
      </c>
      <c r="H84" s="53"/>
      <c r="I84" s="53"/>
      <c r="J84" s="53"/>
      <c r="K84" s="53"/>
      <c r="L84" s="53"/>
      <c r="M84" s="53"/>
      <c r="N84" s="53"/>
      <c r="O84" s="95" t="s">
        <v>539</v>
      </c>
      <c r="P84" s="95"/>
      <c r="Q84" s="74">
        <v>2571946.7000000002</v>
      </c>
    </row>
    <row r="85" spans="1:17" ht="15">
      <c r="A85" s="62"/>
      <c r="B85" s="75">
        <v>1</v>
      </c>
      <c r="C85" s="99"/>
      <c r="D85" s="100"/>
      <c r="E85" s="100"/>
      <c r="F85" s="101"/>
      <c r="G85" s="76"/>
      <c r="H85" s="53"/>
      <c r="I85" s="53"/>
      <c r="J85" s="53"/>
      <c r="K85" s="53"/>
      <c r="L85" s="53"/>
      <c r="M85" s="53"/>
      <c r="N85" s="53"/>
      <c r="O85" s="95" t="s">
        <v>540</v>
      </c>
      <c r="P85" s="95"/>
      <c r="Q85" s="69">
        <v>151474124.29999998</v>
      </c>
    </row>
    <row r="86" spans="1:17">
      <c r="A86" s="62"/>
      <c r="B86" s="67"/>
      <c r="C86" s="67"/>
      <c r="D86" s="67"/>
      <c r="E86" s="91" t="s">
        <v>541</v>
      </c>
      <c r="F86" s="92"/>
      <c r="G86" s="77">
        <v>0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>
      <c r="A87" s="6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>
      <c r="A88" s="6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78"/>
      <c r="P88" s="53"/>
      <c r="Q88" s="53"/>
    </row>
  </sheetData>
  <mergeCells count="13">
    <mergeCell ref="O80:P80"/>
    <mergeCell ref="B2:C2"/>
    <mergeCell ref="D2:E2"/>
    <mergeCell ref="D3:M3"/>
    <mergeCell ref="B5:I5"/>
    <mergeCell ref="J5:Q5"/>
    <mergeCell ref="E86:F86"/>
    <mergeCell ref="O81:P81"/>
    <mergeCell ref="O82:P82"/>
    <mergeCell ref="C84:F84"/>
    <mergeCell ref="O84:P84"/>
    <mergeCell ref="C85:F85"/>
    <mergeCell ref="O85:P85"/>
  </mergeCells>
  <conditionalFormatting sqref="D2:E2">
    <cfRule type="cellIs" dxfId="49" priority="2" operator="equal">
      <formula>0</formula>
    </cfRule>
  </conditionalFormatting>
  <conditionalFormatting sqref="Q80">
    <cfRule type="expression" dxfId="48" priority="9">
      <formula>ISERROR($G81)</formula>
    </cfRule>
  </conditionalFormatting>
  <conditionalFormatting sqref="Q82">
    <cfRule type="expression" dxfId="47" priority="6">
      <formula>ISERROR($J80)</formula>
    </cfRule>
  </conditionalFormatting>
  <conditionalFormatting sqref="Q82:Q85">
    <cfRule type="expression" dxfId="46" priority="1">
      <formula>ISERROR($Q82)</formula>
    </cfRule>
  </conditionalFormatting>
  <conditionalFormatting sqref="Q85">
    <cfRule type="expression" dxfId="45" priority="8">
      <formula>ISERROR($J86)</formula>
    </cfRule>
  </conditionalFormatting>
  <dataValidations count="9">
    <dataValidation type="decimal" allowBlank="1" showInputMessage="1" showErrorMessage="1" sqref="G85" xr:uid="{3A0B1628-F51C-4FFB-AFD3-DB5EA859CE5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83" xr:uid="{FFF29313-F44D-4E4F-9E51-B87BBCBD81A6}">
      <formula1>0.01</formula1>
      <formula2>R83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K7:K8" xr:uid="{F5F93DE8-3BD1-4EBA-863A-58470E3A9D14}">
      <formula1>A7</formula1>
    </dataValidation>
    <dataValidation operator="greaterThanOrEqual" allowBlank="1" showInputMessage="1" showErrorMessage="1" sqref="K9:K79" xr:uid="{2601DBC3-67E6-4B28-AF93-5C08C7FC61EC}"/>
    <dataValidation type="decimal" allowBlank="1" showInputMessage="1" showErrorMessage="1" errorTitle="Error" error="Mayor a 1" sqref="Q80:Q81" xr:uid="{1000E2CE-7986-46E4-8DFE-4A6210C067B7}">
      <formula1>0.011</formula1>
      <formula2>AG83</formula2>
    </dataValidation>
    <dataValidation type="decimal" operator="greaterThan" allowBlank="1" showInputMessage="1" showErrorMessage="1" sqref="O7:P79" xr:uid="{AD559047-5572-4BB0-93A4-D773D6928F27}">
      <formula1>0</formula1>
    </dataValidation>
    <dataValidation type="decimal" allowBlank="1" showInputMessage="1" showErrorMessage="1" errorTitle="Error" error="Mayor a 1" promptTitle="Porcentaje de AIU" prompt="Mayor a 1" sqref="N80" xr:uid="{21E0BE94-9E48-4319-99A4-FE8C58A575B1}">
      <formula1>0.011</formula1>
      <formula2>AD83</formula2>
    </dataValidation>
    <dataValidation type="decimal" allowBlank="1" showInputMessage="1" showErrorMessage="1" errorTitle="Error" error="Mayor a 1" promptTitle="Porcentaje de AIU" prompt="Mayor a 1" sqref="A80:L80" xr:uid="{097085AC-EE8A-46B3-A870-CBC0E67F9398}">
      <formula1>0.011</formula1>
      <formula2>R83</formula2>
    </dataValidation>
    <dataValidation type="list" allowBlank="1" showInputMessage="1" showErrorMessage="1" sqref="D3" xr:uid="{27EAE1D1-FE14-4F71-8B1E-424FE5BB1BC6}">
      <formula1>INDIRECT("regioncobertura"&amp;$D$3)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9A1-35FB-4003-89A2-434E62AFE684}">
  <dimension ref="A1:P90"/>
  <sheetViews>
    <sheetView topLeftCell="A75" workbookViewId="0">
      <selection activeCell="O88" sqref="O88"/>
    </sheetView>
  </sheetViews>
  <sheetFormatPr baseColWidth="10" defaultRowHeight="14.4"/>
  <cols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'[3]Solicitud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383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10248</v>
      </c>
      <c r="J9" s="61">
        <v>0.50055819965920434</v>
      </c>
      <c r="K9" s="28">
        <v>5118.28</v>
      </c>
      <c r="L9" s="28">
        <v>5118.28</v>
      </c>
      <c r="M9" s="28">
        <v>25591.4</v>
      </c>
      <c r="N9" s="59"/>
      <c r="O9" s="28"/>
      <c r="P9" s="60">
        <f t="shared" si="0"/>
        <v>102365.6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22066</v>
      </c>
      <c r="J10" s="61">
        <v>0.5400385208012326</v>
      </c>
      <c r="K10" s="28">
        <v>10149.51</v>
      </c>
      <c r="L10" s="28">
        <v>10149.51</v>
      </c>
      <c r="M10" s="28">
        <v>81196.08</v>
      </c>
      <c r="N10" s="59"/>
      <c r="O10" s="28"/>
      <c r="P10" s="60">
        <f t="shared" si="0"/>
        <v>324784.32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21146</v>
      </c>
      <c r="J11" s="61">
        <v>0.60061335477158795</v>
      </c>
      <c r="K11" s="28">
        <v>8445.43</v>
      </c>
      <c r="L11" s="28">
        <v>8445.43</v>
      </c>
      <c r="M11" s="28">
        <v>76008.87</v>
      </c>
      <c r="N11" s="59"/>
      <c r="O11" s="28"/>
      <c r="P11" s="60">
        <f t="shared" si="0"/>
        <v>304035.48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31261</v>
      </c>
      <c r="J12" s="61">
        <v>0.55640990371389276</v>
      </c>
      <c r="K12" s="28">
        <v>13867.07</v>
      </c>
      <c r="L12" s="28">
        <v>13867.07</v>
      </c>
      <c r="M12" s="28">
        <v>97069.49</v>
      </c>
      <c r="N12" s="59"/>
      <c r="O12" s="28"/>
      <c r="P12" s="60">
        <f t="shared" si="0"/>
        <v>388277.96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6105</v>
      </c>
      <c r="J13" s="61">
        <v>0.33628992628992627</v>
      </c>
      <c r="K13" s="28">
        <v>4051.95</v>
      </c>
      <c r="L13" s="28">
        <v>4051.95</v>
      </c>
      <c r="M13" s="28">
        <v>20259.75</v>
      </c>
      <c r="N13" s="59"/>
      <c r="O13" s="28"/>
      <c r="P13" s="60">
        <f t="shared" si="0"/>
        <v>81039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18389</v>
      </c>
      <c r="J14" s="61">
        <v>0.54701180053292731</v>
      </c>
      <c r="K14" s="28">
        <v>8330</v>
      </c>
      <c r="L14" s="28">
        <v>8330</v>
      </c>
      <c r="M14" s="28">
        <v>41650</v>
      </c>
      <c r="N14" s="59"/>
      <c r="O14" s="28"/>
      <c r="P14" s="60">
        <f t="shared" si="0"/>
        <v>166600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12670</v>
      </c>
      <c r="J15" s="61">
        <v>0.45722099447513809</v>
      </c>
      <c r="K15" s="28">
        <v>6877.01</v>
      </c>
      <c r="L15" s="28">
        <v>6877.01</v>
      </c>
      <c r="M15" s="28">
        <v>48139.07</v>
      </c>
      <c r="N15" s="59"/>
      <c r="O15" s="28"/>
      <c r="P15" s="60">
        <f t="shared" si="0"/>
        <v>192556.28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11972</v>
      </c>
      <c r="J16" s="61">
        <v>0.39555713331105913</v>
      </c>
      <c r="K16" s="28">
        <v>7236.39</v>
      </c>
      <c r="L16" s="28">
        <v>7236.39</v>
      </c>
      <c r="M16" s="28">
        <v>65127.51</v>
      </c>
      <c r="N16" s="59"/>
      <c r="O16" s="28"/>
      <c r="P16" s="60">
        <f t="shared" si="0"/>
        <v>260510.04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42294</v>
      </c>
      <c r="J17" s="61">
        <v>0.34408474015226753</v>
      </c>
      <c r="K17" s="28">
        <v>27741.279999999999</v>
      </c>
      <c r="L17" s="28">
        <v>27741.279999999999</v>
      </c>
      <c r="M17" s="28">
        <v>83223.839999999997</v>
      </c>
      <c r="N17" s="59"/>
      <c r="O17" s="28"/>
      <c r="P17" s="60">
        <f t="shared" si="0"/>
        <v>332895.35999999999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22986</v>
      </c>
      <c r="J18" s="61">
        <v>0.42451753241103274</v>
      </c>
      <c r="K18" s="28">
        <v>13228.04</v>
      </c>
      <c r="L18" s="28">
        <v>13228.04</v>
      </c>
      <c r="M18" s="28">
        <v>13228.04</v>
      </c>
      <c r="N18" s="59"/>
      <c r="O18" s="28"/>
      <c r="P18" s="60">
        <f t="shared" si="0"/>
        <v>52912.160000000003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22066</v>
      </c>
      <c r="J19" s="61">
        <v>0.58582434514637893</v>
      </c>
      <c r="K19" s="28">
        <v>9139.2000000000007</v>
      </c>
      <c r="L19" s="28">
        <v>9139.2000000000007</v>
      </c>
      <c r="M19" s="28">
        <v>36556.800000000003</v>
      </c>
      <c r="N19" s="59"/>
      <c r="O19" s="28"/>
      <c r="P19" s="60">
        <f t="shared" si="0"/>
        <v>146227.20000000001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6988</v>
      </c>
      <c r="J20" s="61">
        <v>0.57427017744705211</v>
      </c>
      <c r="K20" s="28">
        <v>2975</v>
      </c>
      <c r="L20" s="28">
        <v>2975</v>
      </c>
      <c r="M20" s="28">
        <v>17850</v>
      </c>
      <c r="N20" s="59"/>
      <c r="O20" s="28"/>
      <c r="P20" s="60">
        <f t="shared" si="0"/>
        <v>71400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65830</v>
      </c>
      <c r="J21" s="61">
        <v>0.43780950934224516</v>
      </c>
      <c r="K21" s="28">
        <v>37009</v>
      </c>
      <c r="L21" s="28">
        <v>37009</v>
      </c>
      <c r="M21" s="28">
        <v>296072</v>
      </c>
      <c r="N21" s="59"/>
      <c r="O21" s="28"/>
      <c r="P21" s="60">
        <f t="shared" si="0"/>
        <v>1184288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22986</v>
      </c>
      <c r="J22" s="61">
        <v>0.35286696249891236</v>
      </c>
      <c r="K22" s="28">
        <v>14875</v>
      </c>
      <c r="L22" s="28">
        <v>14875</v>
      </c>
      <c r="M22" s="28">
        <v>59500</v>
      </c>
      <c r="N22" s="59"/>
      <c r="O22" s="28"/>
      <c r="P22" s="60">
        <f t="shared" si="0"/>
        <v>238000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107014</v>
      </c>
      <c r="J23" s="61">
        <v>0.4662380623096043</v>
      </c>
      <c r="K23" s="28">
        <v>57120</v>
      </c>
      <c r="L23" s="28">
        <v>57120</v>
      </c>
      <c r="M23" s="28">
        <v>285600</v>
      </c>
      <c r="N23" s="59"/>
      <c r="O23" s="28"/>
      <c r="P23" s="60">
        <f t="shared" si="0"/>
        <v>1142400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31261</v>
      </c>
      <c r="J24" s="61">
        <v>0.44597869549918423</v>
      </c>
      <c r="K24" s="28">
        <v>17319.259999999998</v>
      </c>
      <c r="L24" s="28">
        <v>17319.259999999998</v>
      </c>
      <c r="M24" s="28">
        <v>138554.07999999999</v>
      </c>
      <c r="N24" s="59"/>
      <c r="O24" s="28"/>
      <c r="P24" s="60">
        <f t="shared" si="0"/>
        <v>554216.31999999995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28038</v>
      </c>
      <c r="J25" s="61">
        <v>0.11435444753548751</v>
      </c>
      <c r="K25" s="28">
        <v>24831.73</v>
      </c>
      <c r="L25" s="28">
        <v>24831.73</v>
      </c>
      <c r="M25" s="28">
        <v>248317.3</v>
      </c>
      <c r="N25" s="59"/>
      <c r="O25" s="28"/>
      <c r="P25" s="60">
        <f t="shared" si="0"/>
        <v>993269.2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21146</v>
      </c>
      <c r="J26" s="61">
        <v>0.380970396292443</v>
      </c>
      <c r="K26" s="28">
        <v>13090</v>
      </c>
      <c r="L26" s="28">
        <v>13090</v>
      </c>
      <c r="M26" s="28">
        <v>104720</v>
      </c>
      <c r="N26" s="59"/>
      <c r="O26" s="28"/>
      <c r="P26" s="60">
        <f t="shared" si="0"/>
        <v>418880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11386</v>
      </c>
      <c r="J27" s="61">
        <v>0.38294747936061824</v>
      </c>
      <c r="K27" s="28">
        <v>7025.76</v>
      </c>
      <c r="L27" s="28">
        <v>7025.76</v>
      </c>
      <c r="M27" s="28">
        <v>42154.559999999998</v>
      </c>
      <c r="N27" s="59"/>
      <c r="O27" s="28"/>
      <c r="P27" s="60">
        <f t="shared" si="0"/>
        <v>168618.23999999999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11953</v>
      </c>
      <c r="J28" s="61">
        <v>0.40763824981176278</v>
      </c>
      <c r="K28" s="28">
        <v>7080.5</v>
      </c>
      <c r="L28" s="28">
        <v>7080.5</v>
      </c>
      <c r="M28" s="28">
        <v>56644</v>
      </c>
      <c r="N28" s="59"/>
      <c r="O28" s="28"/>
      <c r="P28" s="60">
        <f t="shared" si="0"/>
        <v>226576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9195</v>
      </c>
      <c r="J29" s="61">
        <v>0.51079934747145184</v>
      </c>
      <c r="K29" s="28">
        <v>4498.2</v>
      </c>
      <c r="L29" s="28">
        <v>4498.2</v>
      </c>
      <c r="M29" s="28">
        <v>35985.599999999999</v>
      </c>
      <c r="N29" s="59"/>
      <c r="O29" s="28"/>
      <c r="P29" s="60">
        <f t="shared" si="0"/>
        <v>143942.39999999999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11401</v>
      </c>
      <c r="J30" s="61">
        <v>0.67079554425050425</v>
      </c>
      <c r="K30" s="28">
        <v>3753.26</v>
      </c>
      <c r="L30" s="28">
        <v>3753.26</v>
      </c>
      <c r="M30" s="28">
        <v>22519.56</v>
      </c>
      <c r="N30" s="59"/>
      <c r="O30" s="28"/>
      <c r="P30" s="60">
        <f t="shared" si="0"/>
        <v>90078.24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1104</v>
      </c>
      <c r="J31" s="61">
        <v>0.52971014492753621</v>
      </c>
      <c r="K31" s="28">
        <v>519.20000000000005</v>
      </c>
      <c r="L31" s="28">
        <v>519.20000000000005</v>
      </c>
      <c r="M31" s="28">
        <v>4153.6000000000004</v>
      </c>
      <c r="N31" s="59"/>
      <c r="O31" s="28"/>
      <c r="P31" s="60">
        <f t="shared" si="0"/>
        <v>16614.400000000001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1471</v>
      </c>
      <c r="J32" s="61">
        <v>0.6868489726102498</v>
      </c>
      <c r="K32" s="28">
        <v>460.65</v>
      </c>
      <c r="L32" s="28">
        <v>460.65</v>
      </c>
      <c r="M32" s="28">
        <v>3685.2</v>
      </c>
      <c r="N32" s="59"/>
      <c r="O32" s="28"/>
      <c r="P32" s="60">
        <f t="shared" si="0"/>
        <v>14740.8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4949</v>
      </c>
      <c r="J33" s="61">
        <v>0.29451202263083454</v>
      </c>
      <c r="K33" s="28">
        <v>3491.46</v>
      </c>
      <c r="L33" s="28">
        <v>3491.46</v>
      </c>
      <c r="M33" s="28">
        <v>17457.3</v>
      </c>
      <c r="N33" s="59"/>
      <c r="O33" s="28"/>
      <c r="P33" s="60">
        <f t="shared" si="0"/>
        <v>69829.2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4597</v>
      </c>
      <c r="J34" s="61">
        <v>0.6117032847509245</v>
      </c>
      <c r="K34" s="28">
        <v>1785</v>
      </c>
      <c r="L34" s="28">
        <v>1785</v>
      </c>
      <c r="M34" s="28">
        <v>8925</v>
      </c>
      <c r="N34" s="59"/>
      <c r="O34" s="28"/>
      <c r="P34" s="60">
        <f t="shared" si="0"/>
        <v>35700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11257</v>
      </c>
      <c r="J35" s="61">
        <v>0.50315359331971221</v>
      </c>
      <c r="K35" s="28">
        <v>5593</v>
      </c>
      <c r="L35" s="28">
        <v>5593</v>
      </c>
      <c r="M35" s="28">
        <v>44744</v>
      </c>
      <c r="N35" s="59"/>
      <c r="O35" s="28"/>
      <c r="P35" s="60">
        <f t="shared" si="0"/>
        <v>178976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4597</v>
      </c>
      <c r="J36" s="61">
        <v>0.35283880791820754</v>
      </c>
      <c r="K36" s="28">
        <v>2975</v>
      </c>
      <c r="L36" s="28">
        <v>2975</v>
      </c>
      <c r="M36" s="28">
        <v>23800</v>
      </c>
      <c r="N36" s="59"/>
      <c r="O36" s="28"/>
      <c r="P36" s="60">
        <f t="shared" si="0"/>
        <v>95200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28078</v>
      </c>
      <c r="J37" s="61">
        <v>0.56797492698910179</v>
      </c>
      <c r="K37" s="28">
        <v>12130.4</v>
      </c>
      <c r="L37" s="28">
        <v>12130.4</v>
      </c>
      <c r="M37" s="28">
        <v>24260.799999999999</v>
      </c>
      <c r="N37" s="59"/>
      <c r="O37" s="28"/>
      <c r="P37" s="60">
        <f t="shared" si="0"/>
        <v>97043.199999999997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30341</v>
      </c>
      <c r="J38" s="61">
        <v>0.61806631290992387</v>
      </c>
      <c r="K38" s="28">
        <v>11588.25</v>
      </c>
      <c r="L38" s="28">
        <v>11588.25</v>
      </c>
      <c r="M38" s="28">
        <v>69529.5</v>
      </c>
      <c r="N38" s="59"/>
      <c r="O38" s="28"/>
      <c r="P38" s="60">
        <f t="shared" si="0"/>
        <v>278118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883</v>
      </c>
      <c r="J39" s="61">
        <v>0.45911664779161943</v>
      </c>
      <c r="K39" s="28">
        <v>477.6</v>
      </c>
      <c r="L39" s="28">
        <v>477.6</v>
      </c>
      <c r="M39" s="28">
        <v>19104</v>
      </c>
      <c r="N39" s="59"/>
      <c r="O39" s="28"/>
      <c r="P39" s="60">
        <f t="shared" si="0"/>
        <v>76416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992</v>
      </c>
      <c r="J40" s="61">
        <v>0.35221774193548383</v>
      </c>
      <c r="K40" s="28">
        <v>642.6</v>
      </c>
      <c r="L40" s="28">
        <v>642.6</v>
      </c>
      <c r="M40" s="28">
        <v>12852</v>
      </c>
      <c r="N40" s="59"/>
      <c r="O40" s="28"/>
      <c r="P40" s="60">
        <f t="shared" si="0"/>
        <v>51408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992</v>
      </c>
      <c r="J41" s="61">
        <v>0.35221774193548383</v>
      </c>
      <c r="K41" s="28">
        <v>642.6</v>
      </c>
      <c r="L41" s="28">
        <v>642.6</v>
      </c>
      <c r="M41" s="28">
        <v>12852</v>
      </c>
      <c r="N41" s="59"/>
      <c r="O41" s="28"/>
      <c r="P41" s="60">
        <f t="shared" si="0"/>
        <v>51408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4854</v>
      </c>
      <c r="J42" s="61">
        <v>0.60774618871034192</v>
      </c>
      <c r="K42" s="28">
        <v>1904</v>
      </c>
      <c r="L42" s="28">
        <v>1904</v>
      </c>
      <c r="M42" s="28">
        <v>38080</v>
      </c>
      <c r="N42" s="59"/>
      <c r="O42" s="28"/>
      <c r="P42" s="60">
        <f t="shared" si="0"/>
        <v>152320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4854</v>
      </c>
      <c r="J43" s="61">
        <v>0.60774618871034192</v>
      </c>
      <c r="K43" s="28">
        <v>1904</v>
      </c>
      <c r="L43" s="28">
        <v>1904</v>
      </c>
      <c r="M43" s="28">
        <v>57120</v>
      </c>
      <c r="N43" s="59"/>
      <c r="O43" s="28"/>
      <c r="P43" s="60">
        <f t="shared" si="0"/>
        <v>228480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7668</v>
      </c>
      <c r="J44" s="61">
        <v>0.68961919666145022</v>
      </c>
      <c r="K44" s="28">
        <v>2380</v>
      </c>
      <c r="L44" s="28">
        <v>2380</v>
      </c>
      <c r="M44" s="28">
        <v>95200</v>
      </c>
      <c r="N44" s="59"/>
      <c r="O44" s="28"/>
      <c r="P44" s="60">
        <f t="shared" si="0"/>
        <v>380800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4365</v>
      </c>
      <c r="J45" s="61">
        <v>0.23694835507273149</v>
      </c>
      <c r="K45" s="28">
        <v>3330.72</v>
      </c>
      <c r="L45" s="28">
        <v>3330.72</v>
      </c>
      <c r="M45" s="28">
        <v>13322.88</v>
      </c>
      <c r="N45" s="59"/>
      <c r="O45" s="28"/>
      <c r="P45" s="60">
        <f t="shared" si="0"/>
        <v>53291.519999999997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4512</v>
      </c>
      <c r="J46" s="61">
        <v>0.1358932929154274</v>
      </c>
      <c r="K46" s="28">
        <v>3898.85</v>
      </c>
      <c r="L46" s="28">
        <v>3898.85</v>
      </c>
      <c r="M46" s="28">
        <v>31190.799999999999</v>
      </c>
      <c r="N46" s="59"/>
      <c r="O46" s="28"/>
      <c r="P46" s="60">
        <f t="shared" si="0"/>
        <v>124763.2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4597</v>
      </c>
      <c r="J47" s="61">
        <v>0.35283880791820754</v>
      </c>
      <c r="K47" s="28">
        <v>2975</v>
      </c>
      <c r="L47" s="28">
        <v>2975</v>
      </c>
      <c r="M47" s="28">
        <v>23800</v>
      </c>
      <c r="N47" s="59"/>
      <c r="O47" s="28"/>
      <c r="P47" s="60">
        <f t="shared" si="0"/>
        <v>95200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14306</v>
      </c>
      <c r="J48" s="61">
        <v>0.48011323920033555</v>
      </c>
      <c r="K48" s="28">
        <v>7437.5</v>
      </c>
      <c r="L48" s="28">
        <v>7437.5</v>
      </c>
      <c r="M48" s="28">
        <v>595000</v>
      </c>
      <c r="N48" s="59"/>
      <c r="O48" s="28"/>
      <c r="P48" s="60">
        <f t="shared" si="0"/>
        <v>2380000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40948</v>
      </c>
      <c r="J49" s="61">
        <v>0.53417138810198295</v>
      </c>
      <c r="K49" s="28">
        <v>19074.75</v>
      </c>
      <c r="L49" s="28">
        <v>19074.75</v>
      </c>
      <c r="M49" s="28">
        <v>1335232.5</v>
      </c>
      <c r="N49" s="59"/>
      <c r="O49" s="28"/>
      <c r="P49" s="60">
        <f t="shared" si="0"/>
        <v>5340930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9519</v>
      </c>
      <c r="J50" s="61">
        <v>0.57910494799873935</v>
      </c>
      <c r="K50" s="28">
        <v>4006.5</v>
      </c>
      <c r="L50" s="28">
        <v>4006.5</v>
      </c>
      <c r="M50" s="28">
        <v>200325</v>
      </c>
      <c r="N50" s="59"/>
      <c r="O50" s="28"/>
      <c r="P50" s="60">
        <f t="shared" si="0"/>
        <v>801300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10113</v>
      </c>
      <c r="J51" s="61">
        <v>0.40929991100563634</v>
      </c>
      <c r="K51" s="28">
        <v>5973.75</v>
      </c>
      <c r="L51" s="28">
        <v>5973.75</v>
      </c>
      <c r="M51" s="28">
        <v>298687.5</v>
      </c>
      <c r="N51" s="59"/>
      <c r="O51" s="28"/>
      <c r="P51" s="60">
        <f t="shared" si="0"/>
        <v>1194750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5353</v>
      </c>
      <c r="J52" s="61">
        <v>0.35459766305297602</v>
      </c>
      <c r="K52" s="28">
        <v>3454.84</v>
      </c>
      <c r="L52" s="28">
        <v>3454.84</v>
      </c>
      <c r="M52" s="28">
        <v>24183.88</v>
      </c>
      <c r="N52" s="59"/>
      <c r="O52" s="28"/>
      <c r="P52" s="60">
        <f t="shared" si="0"/>
        <v>96735.52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5480</v>
      </c>
      <c r="J53" s="61">
        <v>0.41368613138686128</v>
      </c>
      <c r="K53" s="28">
        <v>3213</v>
      </c>
      <c r="L53" s="28">
        <v>3213</v>
      </c>
      <c r="M53" s="28">
        <v>19278</v>
      </c>
      <c r="N53" s="59"/>
      <c r="O53" s="28"/>
      <c r="P53" s="60">
        <f t="shared" si="0"/>
        <v>77112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31719</v>
      </c>
      <c r="J54" s="61">
        <v>0.18632602758022643</v>
      </c>
      <c r="K54" s="28">
        <v>25808.92</v>
      </c>
      <c r="L54" s="28">
        <v>25808.92</v>
      </c>
      <c r="M54" s="28">
        <v>129044.6</v>
      </c>
      <c r="N54" s="59"/>
      <c r="O54" s="28"/>
      <c r="P54" s="60">
        <f t="shared" si="0"/>
        <v>516178.4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40563</v>
      </c>
      <c r="J55" s="61">
        <v>0.66348642851860062</v>
      </c>
      <c r="K55" s="28">
        <v>13650</v>
      </c>
      <c r="L55" s="28">
        <v>13650</v>
      </c>
      <c r="M55" s="28">
        <v>1092000</v>
      </c>
      <c r="N55" s="59"/>
      <c r="O55" s="28"/>
      <c r="P55" s="60">
        <f t="shared" si="0"/>
        <v>4368000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9480</v>
      </c>
      <c r="J56" s="61">
        <v>0.36890822784810129</v>
      </c>
      <c r="K56" s="28">
        <v>5982.75</v>
      </c>
      <c r="L56" s="28">
        <v>5982.75</v>
      </c>
      <c r="M56" s="28">
        <v>179482.5</v>
      </c>
      <c r="N56" s="59"/>
      <c r="O56" s="28"/>
      <c r="P56" s="60">
        <f t="shared" si="0"/>
        <v>717930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4016</v>
      </c>
      <c r="J57" s="61">
        <v>0.65538595617529882</v>
      </c>
      <c r="K57" s="28">
        <v>1383.97</v>
      </c>
      <c r="L57" s="28">
        <v>1383.97</v>
      </c>
      <c r="M57" s="28">
        <v>69198.5</v>
      </c>
      <c r="N57" s="59"/>
      <c r="O57" s="28"/>
      <c r="P57" s="60">
        <f t="shared" si="0"/>
        <v>276794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9219</v>
      </c>
      <c r="J58" s="61">
        <v>0.18665907365223988</v>
      </c>
      <c r="K58" s="28">
        <v>7498.19</v>
      </c>
      <c r="L58" s="28">
        <v>7498.19</v>
      </c>
      <c r="M58" s="28">
        <v>374909.5</v>
      </c>
      <c r="N58" s="59"/>
      <c r="O58" s="28"/>
      <c r="P58" s="60">
        <f t="shared" si="0"/>
        <v>1499638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7356</v>
      </c>
      <c r="J59" s="61">
        <v>0.64070146818923335</v>
      </c>
      <c r="K59" s="28">
        <v>2643</v>
      </c>
      <c r="L59" s="28">
        <v>2643</v>
      </c>
      <c r="M59" s="28">
        <v>211440</v>
      </c>
      <c r="N59" s="59"/>
      <c r="O59" s="28"/>
      <c r="P59" s="60">
        <f t="shared" si="0"/>
        <v>845760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11953</v>
      </c>
      <c r="J60" s="61">
        <v>0.37040408265707359</v>
      </c>
      <c r="K60" s="28">
        <v>7525.56</v>
      </c>
      <c r="L60" s="28">
        <v>7525.56</v>
      </c>
      <c r="M60" s="28">
        <v>376278</v>
      </c>
      <c r="N60" s="59"/>
      <c r="O60" s="28"/>
      <c r="P60" s="60">
        <f t="shared" si="0"/>
        <v>1505112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10686</v>
      </c>
      <c r="J61" s="61">
        <v>0.59342223469960698</v>
      </c>
      <c r="K61" s="28">
        <v>4344.6899999999996</v>
      </c>
      <c r="L61" s="28">
        <v>4344.6899999999996</v>
      </c>
      <c r="M61" s="28">
        <v>173787.6</v>
      </c>
      <c r="N61" s="59"/>
      <c r="O61" s="28"/>
      <c r="P61" s="60">
        <f t="shared" si="0"/>
        <v>695150.4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15452</v>
      </c>
      <c r="J62" s="61">
        <v>0.26566140305462072</v>
      </c>
      <c r="K62" s="28">
        <v>11347</v>
      </c>
      <c r="L62" s="28">
        <v>11347</v>
      </c>
      <c r="M62" s="28">
        <v>340410</v>
      </c>
      <c r="N62" s="59"/>
      <c r="O62" s="28"/>
      <c r="P62" s="60">
        <f t="shared" si="0"/>
        <v>1361640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56749</v>
      </c>
      <c r="J63" s="61">
        <v>0.42728373594570468</v>
      </c>
      <c r="K63" s="28">
        <v>32501.08</v>
      </c>
      <c r="L63" s="28">
        <v>32501.08</v>
      </c>
      <c r="M63" s="28">
        <v>195006.48</v>
      </c>
      <c r="N63" s="59"/>
      <c r="O63" s="28"/>
      <c r="P63" s="60">
        <f t="shared" si="0"/>
        <v>780025.92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3523</v>
      </c>
      <c r="J64" s="61">
        <v>0.26803008799318762</v>
      </c>
      <c r="K64" s="28">
        <v>2578.73</v>
      </c>
      <c r="L64" s="28">
        <v>2578.73</v>
      </c>
      <c r="M64" s="28">
        <v>2578.73</v>
      </c>
      <c r="N64" s="59"/>
      <c r="O64" s="28"/>
      <c r="P64" s="60">
        <f t="shared" si="0"/>
        <v>10314.92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5485</v>
      </c>
      <c r="J65" s="61">
        <v>0.33090975387420241</v>
      </c>
      <c r="K65" s="28">
        <v>3669.96</v>
      </c>
      <c r="L65" s="28">
        <v>3669.96</v>
      </c>
      <c r="M65" s="28">
        <v>3669.96</v>
      </c>
      <c r="N65" s="59"/>
      <c r="O65" s="28"/>
      <c r="P65" s="60">
        <f t="shared" si="0"/>
        <v>14679.84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577</v>
      </c>
      <c r="J66" s="61">
        <v>0.65</v>
      </c>
      <c r="K66" s="28">
        <v>201.95</v>
      </c>
      <c r="L66" s="28">
        <v>201.95</v>
      </c>
      <c r="M66" s="28">
        <v>20195</v>
      </c>
      <c r="N66" s="59"/>
      <c r="O66" s="28"/>
      <c r="P66" s="60">
        <f t="shared" si="0"/>
        <v>80780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3013</v>
      </c>
      <c r="J67" s="61">
        <v>0.71</v>
      </c>
      <c r="K67" s="28">
        <v>873.77</v>
      </c>
      <c r="L67" s="28">
        <v>873.77</v>
      </c>
      <c r="M67" s="28">
        <v>87377</v>
      </c>
      <c r="N67" s="59"/>
      <c r="O67" s="28"/>
      <c r="P67" s="60">
        <f t="shared" si="0"/>
        <v>349508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5684</v>
      </c>
      <c r="J68" s="61">
        <v>0.88</v>
      </c>
      <c r="K68" s="28">
        <v>682.08</v>
      </c>
      <c r="L68" s="28">
        <v>682.08</v>
      </c>
      <c r="M68" s="28">
        <v>4092.48</v>
      </c>
      <c r="N68" s="59"/>
      <c r="O68" s="28"/>
      <c r="P68" s="60">
        <f t="shared" si="0"/>
        <v>16369.92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932</v>
      </c>
      <c r="J69" s="61">
        <v>0.67</v>
      </c>
      <c r="K69" s="28">
        <v>307.56</v>
      </c>
      <c r="L69" s="28">
        <v>307.56</v>
      </c>
      <c r="M69" s="28">
        <v>2460.48</v>
      </c>
      <c r="N69" s="59"/>
      <c r="O69" s="28"/>
      <c r="P69" s="60">
        <f t="shared" si="0"/>
        <v>9841.92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32949</v>
      </c>
      <c r="J70" s="61">
        <v>0.73593280524446869</v>
      </c>
      <c r="K70" s="28">
        <v>8700.75</v>
      </c>
      <c r="L70" s="28">
        <v>8700.75</v>
      </c>
      <c r="M70" s="28">
        <v>34803</v>
      </c>
      <c r="N70" s="59"/>
      <c r="O70" s="28"/>
      <c r="P70" s="60">
        <f t="shared" si="0"/>
        <v>139212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18389</v>
      </c>
      <c r="J71" s="61">
        <v>0.88723693512425905</v>
      </c>
      <c r="K71" s="28">
        <v>2073.6</v>
      </c>
      <c r="L71" s="28">
        <v>2073.6</v>
      </c>
      <c r="M71" s="28">
        <v>2073.6</v>
      </c>
      <c r="N71" s="59"/>
      <c r="O71" s="28"/>
      <c r="P71" s="60">
        <f t="shared" ref="P71:P79" si="1">ROUND(H71*M71,2)</f>
        <v>8294.4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51507</v>
      </c>
      <c r="J72" s="61">
        <v>0.78907721280602638</v>
      </c>
      <c r="K72" s="28">
        <v>10864</v>
      </c>
      <c r="L72" s="28">
        <v>10864</v>
      </c>
      <c r="M72" s="28">
        <v>10864</v>
      </c>
      <c r="N72" s="59"/>
      <c r="O72" s="28"/>
      <c r="P72" s="60">
        <f t="shared" si="1"/>
        <v>43456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15398</v>
      </c>
      <c r="J73" s="61">
        <v>0.78807637355500715</v>
      </c>
      <c r="K73" s="28">
        <v>3263.2</v>
      </c>
      <c r="L73" s="28">
        <v>3263.2</v>
      </c>
      <c r="M73" s="28">
        <v>3263.2</v>
      </c>
      <c r="N73" s="59"/>
      <c r="O73" s="28"/>
      <c r="P73" s="60">
        <f t="shared" si="1"/>
        <v>13052.8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48383</v>
      </c>
      <c r="J74" s="61">
        <v>0.98449042018890931</v>
      </c>
      <c r="K74" s="28">
        <v>750.4</v>
      </c>
      <c r="L74" s="28">
        <v>750.4</v>
      </c>
      <c r="M74" s="28">
        <v>1500.8</v>
      </c>
      <c r="N74" s="59"/>
      <c r="O74" s="28"/>
      <c r="P74" s="60">
        <f t="shared" si="1"/>
        <v>6003.2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171549</v>
      </c>
      <c r="J75" s="61">
        <v>0.8997473025199797</v>
      </c>
      <c r="K75" s="28">
        <v>17198.25</v>
      </c>
      <c r="L75" s="28">
        <v>17198.25</v>
      </c>
      <c r="M75" s="28">
        <v>51594.75</v>
      </c>
      <c r="N75" s="59"/>
      <c r="O75" s="28"/>
      <c r="P75" s="60">
        <f t="shared" si="1"/>
        <v>206379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391667</v>
      </c>
      <c r="J76" s="61">
        <v>0.97481329803123573</v>
      </c>
      <c r="K76" s="28">
        <v>9864.7999999999993</v>
      </c>
      <c r="L76" s="28">
        <v>9864.7999999999993</v>
      </c>
      <c r="M76" s="28">
        <v>9864.7999999999993</v>
      </c>
      <c r="N76" s="59"/>
      <c r="O76" s="28"/>
      <c r="P76" s="60">
        <f t="shared" si="1"/>
        <v>39459.199999999997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260498</v>
      </c>
      <c r="J77" s="61">
        <v>0.89727368348317449</v>
      </c>
      <c r="K77" s="28">
        <v>26760</v>
      </c>
      <c r="L77" s="28">
        <v>26760</v>
      </c>
      <c r="M77" s="28">
        <v>26760</v>
      </c>
      <c r="N77" s="59"/>
      <c r="O77" s="28"/>
      <c r="P77" s="60">
        <f t="shared" si="1"/>
        <v>107040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216671</v>
      </c>
      <c r="J78" s="61">
        <v>0.70028176359549732</v>
      </c>
      <c r="K78" s="28">
        <v>64940.25</v>
      </c>
      <c r="L78" s="28">
        <v>64940.25</v>
      </c>
      <c r="M78" s="28">
        <v>129880.5</v>
      </c>
      <c r="N78" s="59"/>
      <c r="O78" s="28"/>
      <c r="P78" s="60">
        <f t="shared" si="1"/>
        <v>519522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294976</v>
      </c>
      <c r="J79" s="61">
        <v>0.75641069103927094</v>
      </c>
      <c r="K79" s="28">
        <v>71853</v>
      </c>
      <c r="L79" s="28">
        <v>71853</v>
      </c>
      <c r="M79" s="28">
        <v>71853</v>
      </c>
      <c r="N79" s="59"/>
      <c r="O79" s="28"/>
      <c r="P79" s="60">
        <f t="shared" si="1"/>
        <v>287412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112800337.56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11280033.76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2143206.41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126223577.73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44" priority="2" operator="equal">
      <formula>0</formula>
    </cfRule>
  </conditionalFormatting>
  <conditionalFormatting sqref="P80">
    <cfRule type="expression" dxfId="43" priority="9">
      <formula>ISERROR($G81)</formula>
    </cfRule>
  </conditionalFormatting>
  <conditionalFormatting sqref="P82">
    <cfRule type="expression" dxfId="42" priority="6">
      <formula>ISERROR($J80)</formula>
    </cfRule>
  </conditionalFormatting>
  <conditionalFormatting sqref="P82:P85">
    <cfRule type="expression" dxfId="41" priority="1">
      <formula>ISERROR($Q82)</formula>
    </cfRule>
  </conditionalFormatting>
  <conditionalFormatting sqref="P85">
    <cfRule type="expression" dxfId="40" priority="8">
      <formula>ISERROR($J86)</formula>
    </cfRule>
  </conditionalFormatting>
  <dataValidations count="9">
    <dataValidation type="decimal" allowBlank="1" showInputMessage="1" showErrorMessage="1" sqref="F85" xr:uid="{C775EC66-3E57-4E06-9622-A839A3382318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396A4FAD-5AC7-4B89-A84B-A2AE6EF5B00E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D6AE3483-1B74-4116-939A-21169B5B4999}">
      <formula1>XFD7</formula1>
    </dataValidation>
    <dataValidation operator="greaterThanOrEqual" allowBlank="1" showInputMessage="1" showErrorMessage="1" sqref="J9:J79" xr:uid="{B198D3CE-5A52-4FD5-99A3-6837437E6321}"/>
    <dataValidation type="decimal" allowBlank="1" showInputMessage="1" showErrorMessage="1" errorTitle="Error" error="Mayor a 1" sqref="P80:P81" xr:uid="{B10ADE18-7589-4749-AC0B-F8176C252472}">
      <formula1>0.011</formula1>
      <formula2>AF83</formula2>
    </dataValidation>
    <dataValidation type="decimal" operator="greaterThan" allowBlank="1" showInputMessage="1" showErrorMessage="1" sqref="N7:O79" xr:uid="{9D9CF880-CAA1-47E8-9F00-F58CD1A109E7}">
      <formula1>0</formula1>
    </dataValidation>
    <dataValidation type="decimal" allowBlank="1" showInputMessage="1" showErrorMessage="1" errorTitle="Error" error="Mayor a 1" promptTitle="Porcentaje de AIU" prompt="Mayor a 1" sqref="M80" xr:uid="{908D651E-4C4E-470E-AC9C-B4F96CCDE778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BBCEBE3D-92DC-42F7-A69A-5B42D1DA241D}">
      <formula1>0.011</formula1>
      <formula2>R83</formula2>
    </dataValidation>
    <dataValidation type="list" allowBlank="1" showInputMessage="1" showErrorMessage="1" sqref="C3" xr:uid="{82EF8CAD-4DEA-4F9C-B65D-01B0F77775A5}">
      <formula1>INDIRECT("regioncobertura"&amp;$D$3)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71B2-201B-4C1B-B807-573DF26CDC8F}">
  <sheetPr>
    <tabColor rgb="FF00B050"/>
  </sheetPr>
  <dimension ref="A1:P87"/>
  <sheetViews>
    <sheetView workbookViewId="0">
      <selection activeCell="F16" sqref="F16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28.2">
      <c r="A1" s="112" t="s">
        <v>431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7.399999999999999">
      <c r="A2" s="52" t="s">
        <v>432</v>
      </c>
      <c r="B2" s="53"/>
      <c r="C2" s="53"/>
      <c r="D2" s="53"/>
      <c r="E2" s="54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4.6">
      <c r="A3" s="102" t="s">
        <v>433</v>
      </c>
      <c r="B3" s="103"/>
      <c r="C3" s="104" t="str">
        <f>'[4]Solicitud de Cotización General'!G9</f>
        <v>Región</v>
      </c>
      <c r="D3" s="105"/>
    </row>
    <row r="4" spans="1:16" ht="24.6">
      <c r="A4" s="55" t="s">
        <v>434</v>
      </c>
      <c r="B4" s="56"/>
      <c r="C4" s="106" t="s">
        <v>387</v>
      </c>
      <c r="D4" s="107"/>
      <c r="E4" s="107"/>
      <c r="F4" s="107"/>
      <c r="G4" s="107"/>
      <c r="H4" s="107"/>
      <c r="I4" s="107"/>
      <c r="J4" s="107"/>
      <c r="K4" s="107"/>
      <c r="L4" s="108"/>
      <c r="M4" s="53"/>
      <c r="N4" s="53"/>
      <c r="O4" s="53"/>
      <c r="P4" s="53"/>
    </row>
    <row r="5" spans="1:16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>
      <c r="A6" s="109" t="s">
        <v>435</v>
      </c>
      <c r="B6" s="109"/>
      <c r="C6" s="109"/>
      <c r="D6" s="109"/>
      <c r="E6" s="109"/>
      <c r="F6" s="109"/>
      <c r="G6" s="109"/>
      <c r="H6" s="110"/>
      <c r="I6" s="111" t="s">
        <v>436</v>
      </c>
      <c r="J6" s="109"/>
      <c r="K6" s="109"/>
      <c r="L6" s="109"/>
      <c r="M6" s="109"/>
      <c r="N6" s="109"/>
      <c r="O6" s="109"/>
      <c r="P6" s="109"/>
    </row>
    <row r="7" spans="1:16" ht="72">
      <c r="A7" s="57" t="s">
        <v>437</v>
      </c>
      <c r="B7" s="57" t="s">
        <v>438</v>
      </c>
      <c r="C7" s="57" t="s">
        <v>439</v>
      </c>
      <c r="D7" s="57" t="s">
        <v>440</v>
      </c>
      <c r="E7" s="57" t="s">
        <v>441</v>
      </c>
      <c r="F7" s="57" t="s">
        <v>442</v>
      </c>
      <c r="G7" s="57" t="s">
        <v>443</v>
      </c>
      <c r="H7" s="57" t="s">
        <v>444</v>
      </c>
      <c r="I7" s="57" t="s">
        <v>445</v>
      </c>
      <c r="J7" s="57" t="s">
        <v>446</v>
      </c>
      <c r="K7" s="57" t="s">
        <v>447</v>
      </c>
      <c r="L7" s="57" t="s">
        <v>448</v>
      </c>
      <c r="M7" s="57" t="s">
        <v>449</v>
      </c>
      <c r="N7" s="57" t="s">
        <v>450</v>
      </c>
      <c r="O7" s="57" t="s">
        <v>451</v>
      </c>
      <c r="P7" s="57" t="s">
        <v>452</v>
      </c>
    </row>
    <row r="8" spans="1:16" ht="34.200000000000003">
      <c r="A8" s="24">
        <v>1</v>
      </c>
      <c r="B8" s="24" t="s">
        <v>453</v>
      </c>
      <c r="C8" s="24" t="s">
        <v>5</v>
      </c>
      <c r="D8" s="24" t="s">
        <v>454</v>
      </c>
      <c r="E8" s="24" t="s">
        <v>455</v>
      </c>
      <c r="F8" s="24">
        <v>6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14795208</v>
      </c>
      <c r="N8" s="59"/>
      <c r="O8" s="28"/>
      <c r="P8" s="60">
        <f t="shared" ref="P8:P71" si="0">ROUND(H8*M8,2)</f>
        <v>59180832</v>
      </c>
    </row>
    <row r="9" spans="1:16" ht="57">
      <c r="A9" s="24">
        <v>2</v>
      </c>
      <c r="B9" s="24" t="s">
        <v>453</v>
      </c>
      <c r="C9" s="24" t="s">
        <v>10</v>
      </c>
      <c r="D9" s="24" t="s">
        <v>10</v>
      </c>
      <c r="E9" s="24" t="s">
        <v>455</v>
      </c>
      <c r="F9" s="24">
        <v>2</v>
      </c>
      <c r="G9" s="24" t="s">
        <v>456</v>
      </c>
      <c r="H9" s="24">
        <v>4</v>
      </c>
      <c r="I9" s="28">
        <v>2465868</v>
      </c>
      <c r="J9" s="58"/>
      <c r="K9" s="28">
        <v>2465868</v>
      </c>
      <c r="L9" s="28">
        <v>2465868</v>
      </c>
      <c r="M9" s="28">
        <v>4931736</v>
      </c>
      <c r="N9" s="59"/>
      <c r="O9" s="28"/>
      <c r="P9" s="60">
        <f t="shared" si="0"/>
        <v>19726944</v>
      </c>
    </row>
    <row r="10" spans="1:16" ht="34.200000000000003">
      <c r="A10" s="24">
        <v>3</v>
      </c>
      <c r="B10" s="24" t="s">
        <v>457</v>
      </c>
      <c r="C10" s="24" t="s">
        <v>458</v>
      </c>
      <c r="D10" s="24" t="s">
        <v>458</v>
      </c>
      <c r="E10" s="24"/>
      <c r="F10" s="24">
        <v>5</v>
      </c>
      <c r="G10" s="24" t="s">
        <v>459</v>
      </c>
      <c r="H10" s="24">
        <v>4</v>
      </c>
      <c r="I10" s="28">
        <v>9931</v>
      </c>
      <c r="J10" s="61">
        <v>0.50707884402376391</v>
      </c>
      <c r="K10" s="28">
        <v>4895.2</v>
      </c>
      <c r="L10" s="28">
        <v>4895.2</v>
      </c>
      <c r="M10" s="28">
        <v>24476</v>
      </c>
      <c r="N10" s="59"/>
      <c r="O10" s="28"/>
      <c r="P10" s="60">
        <f t="shared" si="0"/>
        <v>97904</v>
      </c>
    </row>
    <row r="11" spans="1:16" ht="45.6">
      <c r="A11" s="24">
        <v>4</v>
      </c>
      <c r="B11" s="24" t="s">
        <v>457</v>
      </c>
      <c r="C11" s="24" t="s">
        <v>460</v>
      </c>
      <c r="D11" s="24" t="s">
        <v>460</v>
      </c>
      <c r="E11" s="24"/>
      <c r="F11" s="24">
        <v>8</v>
      </c>
      <c r="G11" s="24" t="s">
        <v>459</v>
      </c>
      <c r="H11" s="24">
        <v>4</v>
      </c>
      <c r="I11" s="28">
        <v>12419</v>
      </c>
      <c r="J11" s="61">
        <v>0.5913318302600854</v>
      </c>
      <c r="K11" s="28">
        <v>5075.25</v>
      </c>
      <c r="L11" s="28">
        <v>5075.25</v>
      </c>
      <c r="M11" s="28">
        <v>40602</v>
      </c>
      <c r="N11" s="59"/>
      <c r="O11" s="28"/>
      <c r="P11" s="60">
        <f t="shared" si="0"/>
        <v>162408</v>
      </c>
    </row>
    <row r="12" spans="1:16" ht="34.200000000000003">
      <c r="A12" s="24">
        <v>5</v>
      </c>
      <c r="B12" s="24" t="s">
        <v>457</v>
      </c>
      <c r="C12" s="24" t="s">
        <v>461</v>
      </c>
      <c r="D12" s="24" t="s">
        <v>461</v>
      </c>
      <c r="E12" s="24"/>
      <c r="F12" s="24">
        <v>9</v>
      </c>
      <c r="G12" s="24" t="s">
        <v>459</v>
      </c>
      <c r="H12" s="24">
        <v>4</v>
      </c>
      <c r="I12" s="28">
        <v>11345</v>
      </c>
      <c r="J12" s="61">
        <v>0.61200969590127807</v>
      </c>
      <c r="K12" s="28">
        <v>4401.75</v>
      </c>
      <c r="L12" s="28">
        <v>4401.75</v>
      </c>
      <c r="M12" s="28">
        <v>39615.75</v>
      </c>
      <c r="N12" s="59"/>
      <c r="O12" s="28"/>
      <c r="P12" s="60">
        <f t="shared" si="0"/>
        <v>158463</v>
      </c>
    </row>
    <row r="13" spans="1:16" ht="34.200000000000003">
      <c r="A13" s="24">
        <v>6</v>
      </c>
      <c r="B13" s="24" t="s">
        <v>457</v>
      </c>
      <c r="C13" s="24" t="s">
        <v>462</v>
      </c>
      <c r="D13" s="24" t="s">
        <v>462</v>
      </c>
      <c r="E13" s="24"/>
      <c r="F13" s="24">
        <v>7</v>
      </c>
      <c r="G13" s="24" t="s">
        <v>459</v>
      </c>
      <c r="H13" s="24">
        <v>4</v>
      </c>
      <c r="I13" s="28">
        <v>12301</v>
      </c>
      <c r="J13" s="61">
        <v>0.54326883993171293</v>
      </c>
      <c r="K13" s="28">
        <v>5618.25</v>
      </c>
      <c r="L13" s="28">
        <v>5618.25</v>
      </c>
      <c r="M13" s="28">
        <v>39327.75</v>
      </c>
      <c r="N13" s="59"/>
      <c r="O13" s="28"/>
      <c r="P13" s="60">
        <f t="shared" si="0"/>
        <v>157311</v>
      </c>
    </row>
    <row r="14" spans="1:16" ht="45.6">
      <c r="A14" s="24">
        <v>7</v>
      </c>
      <c r="B14" s="24" t="s">
        <v>457</v>
      </c>
      <c r="C14" s="24" t="s">
        <v>463</v>
      </c>
      <c r="D14" s="24" t="s">
        <v>463</v>
      </c>
      <c r="E14" s="24"/>
      <c r="F14" s="24">
        <v>5</v>
      </c>
      <c r="G14" s="24" t="s">
        <v>459</v>
      </c>
      <c r="H14" s="24">
        <v>4</v>
      </c>
      <c r="I14" s="28">
        <v>7439</v>
      </c>
      <c r="J14" s="61">
        <v>0.48735045032934532</v>
      </c>
      <c r="K14" s="28">
        <v>3813.6</v>
      </c>
      <c r="L14" s="28">
        <v>3813.6</v>
      </c>
      <c r="M14" s="28">
        <v>19068</v>
      </c>
      <c r="N14" s="59"/>
      <c r="O14" s="28"/>
      <c r="P14" s="60">
        <f t="shared" si="0"/>
        <v>76272</v>
      </c>
    </row>
    <row r="15" spans="1:16" ht="57">
      <c r="A15" s="24">
        <v>8</v>
      </c>
      <c r="B15" s="24" t="s">
        <v>457</v>
      </c>
      <c r="C15" s="24" t="s">
        <v>464</v>
      </c>
      <c r="D15" s="24" t="s">
        <v>464</v>
      </c>
      <c r="E15" s="24"/>
      <c r="F15" s="24">
        <v>5</v>
      </c>
      <c r="G15" s="24" t="s">
        <v>459</v>
      </c>
      <c r="H15" s="24">
        <v>4</v>
      </c>
      <c r="I15" s="28">
        <v>10925</v>
      </c>
      <c r="J15" s="61">
        <v>0.56371624713958812</v>
      </c>
      <c r="K15" s="28">
        <v>4766.3999999999996</v>
      </c>
      <c r="L15" s="28">
        <v>4766.3999999999996</v>
      </c>
      <c r="M15" s="28">
        <v>23832</v>
      </c>
      <c r="N15" s="59"/>
      <c r="O15" s="28"/>
      <c r="P15" s="60">
        <f t="shared" si="0"/>
        <v>95328</v>
      </c>
    </row>
    <row r="16" spans="1:16" ht="34.200000000000003">
      <c r="A16" s="24">
        <v>9</v>
      </c>
      <c r="B16" s="24" t="s">
        <v>457</v>
      </c>
      <c r="C16" s="24" t="s">
        <v>465</v>
      </c>
      <c r="D16" s="24" t="s">
        <v>465</v>
      </c>
      <c r="E16" s="24"/>
      <c r="F16" s="24">
        <v>7</v>
      </c>
      <c r="G16" s="24" t="s">
        <v>459</v>
      </c>
      <c r="H16" s="24">
        <v>4</v>
      </c>
      <c r="I16" s="28">
        <v>8758</v>
      </c>
      <c r="J16" s="61">
        <v>0.58346654487325877</v>
      </c>
      <c r="K16" s="28">
        <v>3648</v>
      </c>
      <c r="L16" s="28">
        <v>3648</v>
      </c>
      <c r="M16" s="28">
        <v>25536</v>
      </c>
      <c r="N16" s="59"/>
      <c r="O16" s="28"/>
      <c r="P16" s="60">
        <f t="shared" si="0"/>
        <v>102144</v>
      </c>
    </row>
    <row r="17" spans="1:16" ht="34.200000000000003">
      <c r="A17" s="24">
        <v>10</v>
      </c>
      <c r="B17" s="24" t="s">
        <v>457</v>
      </c>
      <c r="C17" s="24" t="s">
        <v>466</v>
      </c>
      <c r="D17" s="24" t="s">
        <v>466</v>
      </c>
      <c r="E17" s="24"/>
      <c r="F17" s="24">
        <v>9</v>
      </c>
      <c r="G17" s="24" t="s">
        <v>459</v>
      </c>
      <c r="H17" s="24">
        <v>4</v>
      </c>
      <c r="I17" s="28">
        <v>8604</v>
      </c>
      <c r="J17" s="61">
        <v>0.51760808926080892</v>
      </c>
      <c r="K17" s="28">
        <v>4150.5</v>
      </c>
      <c r="L17" s="28">
        <v>4150.5</v>
      </c>
      <c r="M17" s="28">
        <v>37354.5</v>
      </c>
      <c r="N17" s="59"/>
      <c r="O17" s="28"/>
      <c r="P17" s="60">
        <f t="shared" si="0"/>
        <v>149418</v>
      </c>
    </row>
    <row r="18" spans="1:16" ht="34.200000000000003">
      <c r="A18" s="24">
        <v>11</v>
      </c>
      <c r="B18" s="24" t="s">
        <v>457</v>
      </c>
      <c r="C18" s="24" t="s">
        <v>467</v>
      </c>
      <c r="D18" s="24" t="s">
        <v>467</v>
      </c>
      <c r="E18" s="24"/>
      <c r="F18" s="24">
        <v>3</v>
      </c>
      <c r="G18" s="24" t="s">
        <v>459</v>
      </c>
      <c r="H18" s="24">
        <v>4</v>
      </c>
      <c r="I18" s="28">
        <v>31256</v>
      </c>
      <c r="J18" s="61">
        <v>0.69259502175582288</v>
      </c>
      <c r="K18" s="28">
        <v>9608.25</v>
      </c>
      <c r="L18" s="28">
        <v>9608.25</v>
      </c>
      <c r="M18" s="28">
        <v>28824.75</v>
      </c>
      <c r="N18" s="59"/>
      <c r="O18" s="28"/>
      <c r="P18" s="60">
        <f t="shared" si="0"/>
        <v>115299</v>
      </c>
    </row>
    <row r="19" spans="1:16" ht="34.200000000000003">
      <c r="A19" s="24">
        <v>12</v>
      </c>
      <c r="B19" s="24" t="s">
        <v>457</v>
      </c>
      <c r="C19" s="24" t="s">
        <v>468</v>
      </c>
      <c r="D19" s="24" t="s">
        <v>468</v>
      </c>
      <c r="E19" s="24"/>
      <c r="F19" s="24">
        <v>1</v>
      </c>
      <c r="G19" s="24" t="s">
        <v>459</v>
      </c>
      <c r="H19" s="24">
        <v>4</v>
      </c>
      <c r="I19" s="28">
        <v>15040</v>
      </c>
      <c r="J19" s="61">
        <v>0.39749999999999996</v>
      </c>
      <c r="K19" s="28">
        <v>9061.6</v>
      </c>
      <c r="L19" s="28">
        <v>9061.6</v>
      </c>
      <c r="M19" s="28">
        <v>9061.6</v>
      </c>
      <c r="N19" s="59"/>
      <c r="O19" s="28"/>
      <c r="P19" s="60">
        <f t="shared" si="0"/>
        <v>36246.400000000001</v>
      </c>
    </row>
    <row r="20" spans="1:16" ht="45.6">
      <c r="A20" s="24">
        <v>13</v>
      </c>
      <c r="B20" s="24" t="s">
        <v>457</v>
      </c>
      <c r="C20" s="24" t="s">
        <v>469</v>
      </c>
      <c r="D20" s="24" t="s">
        <v>469</v>
      </c>
      <c r="E20" s="24"/>
      <c r="F20" s="24">
        <v>4</v>
      </c>
      <c r="G20" s="24" t="s">
        <v>459</v>
      </c>
      <c r="H20" s="24">
        <v>4</v>
      </c>
      <c r="I20" s="28">
        <v>13552</v>
      </c>
      <c r="J20" s="61">
        <v>0.61700118063754428</v>
      </c>
      <c r="K20" s="28">
        <v>5190.3999999999996</v>
      </c>
      <c r="L20" s="28">
        <v>5190.3999999999996</v>
      </c>
      <c r="M20" s="28">
        <v>20761.599999999999</v>
      </c>
      <c r="N20" s="59"/>
      <c r="O20" s="28"/>
      <c r="P20" s="60">
        <f t="shared" si="0"/>
        <v>83046.399999999994</v>
      </c>
    </row>
    <row r="21" spans="1:16" ht="34.200000000000003">
      <c r="A21" s="24">
        <v>14</v>
      </c>
      <c r="B21" s="24" t="s">
        <v>457</v>
      </c>
      <c r="C21" s="24" t="s">
        <v>470</v>
      </c>
      <c r="D21" s="24" t="s">
        <v>470</v>
      </c>
      <c r="E21" s="24"/>
      <c r="F21" s="24">
        <v>6</v>
      </c>
      <c r="G21" s="24" t="s">
        <v>459</v>
      </c>
      <c r="H21" s="24">
        <v>4</v>
      </c>
      <c r="I21" s="28">
        <v>4263</v>
      </c>
      <c r="J21" s="61">
        <v>0.64400656814449919</v>
      </c>
      <c r="K21" s="28">
        <v>1517.6</v>
      </c>
      <c r="L21" s="28">
        <v>1517.6</v>
      </c>
      <c r="M21" s="28">
        <v>9105.6</v>
      </c>
      <c r="N21" s="59"/>
      <c r="O21" s="28"/>
      <c r="P21" s="60">
        <f t="shared" si="0"/>
        <v>36422.400000000001</v>
      </c>
    </row>
    <row r="22" spans="1:16" ht="34.200000000000003">
      <c r="A22" s="24">
        <v>15</v>
      </c>
      <c r="B22" s="24" t="s">
        <v>457</v>
      </c>
      <c r="C22" s="24" t="s">
        <v>471</v>
      </c>
      <c r="D22" s="24" t="s">
        <v>471</v>
      </c>
      <c r="E22" s="24"/>
      <c r="F22" s="24">
        <v>8</v>
      </c>
      <c r="G22" s="24" t="s">
        <v>459</v>
      </c>
      <c r="H22" s="24">
        <v>4</v>
      </c>
      <c r="I22" s="28">
        <v>33348</v>
      </c>
      <c r="J22" s="61">
        <v>0.5664582583663188</v>
      </c>
      <c r="K22" s="28">
        <v>14457.75</v>
      </c>
      <c r="L22" s="28">
        <v>14457.75</v>
      </c>
      <c r="M22" s="28">
        <v>115662</v>
      </c>
      <c r="N22" s="59"/>
      <c r="O22" s="28"/>
      <c r="P22" s="60">
        <f t="shared" si="0"/>
        <v>462648</v>
      </c>
    </row>
    <row r="23" spans="1:16" ht="45.6">
      <c r="A23" s="24">
        <v>16</v>
      </c>
      <c r="B23" s="24" t="s">
        <v>457</v>
      </c>
      <c r="C23" s="24" t="s">
        <v>472</v>
      </c>
      <c r="D23" s="24" t="s">
        <v>472</v>
      </c>
      <c r="E23" s="24"/>
      <c r="F23" s="24">
        <v>4</v>
      </c>
      <c r="G23" s="24" t="s">
        <v>459</v>
      </c>
      <c r="H23" s="24">
        <v>4</v>
      </c>
      <c r="I23" s="28">
        <v>12667</v>
      </c>
      <c r="J23" s="61">
        <v>0.49279229493960686</v>
      </c>
      <c r="K23" s="28">
        <v>6424.8</v>
      </c>
      <c r="L23" s="28">
        <v>6424.8</v>
      </c>
      <c r="M23" s="28">
        <v>25699.200000000001</v>
      </c>
      <c r="N23" s="59"/>
      <c r="O23" s="28"/>
      <c r="P23" s="60">
        <f t="shared" si="0"/>
        <v>102796.8</v>
      </c>
    </row>
    <row r="24" spans="1:16" ht="34.200000000000003">
      <c r="A24" s="24">
        <v>17</v>
      </c>
      <c r="B24" s="24" t="s">
        <v>457</v>
      </c>
      <c r="C24" s="24" t="s">
        <v>473</v>
      </c>
      <c r="D24" s="24" t="s">
        <v>473</v>
      </c>
      <c r="E24" s="24"/>
      <c r="F24" s="24">
        <v>5</v>
      </c>
      <c r="G24" s="24" t="s">
        <v>459</v>
      </c>
      <c r="H24" s="24">
        <v>4</v>
      </c>
      <c r="I24" s="28">
        <v>58778</v>
      </c>
      <c r="J24" s="61">
        <v>0.57269726768518836</v>
      </c>
      <c r="K24" s="28">
        <v>25116</v>
      </c>
      <c r="L24" s="28">
        <v>25116</v>
      </c>
      <c r="M24" s="28">
        <v>125580</v>
      </c>
      <c r="N24" s="59"/>
      <c r="O24" s="28"/>
      <c r="P24" s="60">
        <f t="shared" si="0"/>
        <v>502320</v>
      </c>
    </row>
    <row r="25" spans="1:16" ht="34.200000000000003">
      <c r="A25" s="24">
        <v>18</v>
      </c>
      <c r="B25" s="24" t="s">
        <v>457</v>
      </c>
      <c r="C25" s="24" t="s">
        <v>474</v>
      </c>
      <c r="D25" s="24" t="s">
        <v>474</v>
      </c>
      <c r="E25" s="24"/>
      <c r="F25" s="24">
        <v>8</v>
      </c>
      <c r="G25" s="24" t="s">
        <v>459</v>
      </c>
      <c r="H25" s="24">
        <v>4</v>
      </c>
      <c r="I25" s="28">
        <v>11659</v>
      </c>
      <c r="J25" s="61">
        <v>0.5132301226520285</v>
      </c>
      <c r="K25" s="28">
        <v>5675.25</v>
      </c>
      <c r="L25" s="28">
        <v>5675.25</v>
      </c>
      <c r="M25" s="28">
        <v>45402</v>
      </c>
      <c r="N25" s="59"/>
      <c r="O25" s="28"/>
      <c r="P25" s="60">
        <f t="shared" si="0"/>
        <v>181608</v>
      </c>
    </row>
    <row r="26" spans="1:16" ht="34.200000000000003">
      <c r="A26" s="24">
        <v>19</v>
      </c>
      <c r="B26" s="24" t="s">
        <v>457</v>
      </c>
      <c r="C26" s="24" t="s">
        <v>475</v>
      </c>
      <c r="D26" s="24" t="s">
        <v>475</v>
      </c>
      <c r="E26" s="24"/>
      <c r="F26" s="24">
        <v>10</v>
      </c>
      <c r="G26" s="24" t="s">
        <v>459</v>
      </c>
      <c r="H26" s="24">
        <v>4</v>
      </c>
      <c r="I26" s="28">
        <v>33501</v>
      </c>
      <c r="J26" s="61">
        <v>0.63568997940359995</v>
      </c>
      <c r="K26" s="28">
        <v>12204.75</v>
      </c>
      <c r="L26" s="28">
        <v>12204.75</v>
      </c>
      <c r="M26" s="28">
        <v>122047.5</v>
      </c>
      <c r="N26" s="59"/>
      <c r="O26" s="28"/>
      <c r="P26" s="60">
        <f t="shared" si="0"/>
        <v>488190</v>
      </c>
    </row>
    <row r="27" spans="1:16" ht="34.200000000000003">
      <c r="A27" s="24">
        <v>20</v>
      </c>
      <c r="B27" s="24" t="s">
        <v>457</v>
      </c>
      <c r="C27" s="24" t="s">
        <v>476</v>
      </c>
      <c r="D27" s="24" t="s">
        <v>476</v>
      </c>
      <c r="E27" s="24"/>
      <c r="F27" s="24">
        <v>8</v>
      </c>
      <c r="G27" s="24" t="s">
        <v>459</v>
      </c>
      <c r="H27" s="24">
        <v>4</v>
      </c>
      <c r="I27" s="28">
        <v>9334</v>
      </c>
      <c r="J27" s="61">
        <v>0.51596314548960787</v>
      </c>
      <c r="K27" s="28">
        <v>4518</v>
      </c>
      <c r="L27" s="28">
        <v>4518</v>
      </c>
      <c r="M27" s="28">
        <v>36144</v>
      </c>
      <c r="N27" s="59"/>
      <c r="O27" s="28"/>
      <c r="P27" s="60">
        <f t="shared" si="0"/>
        <v>144576</v>
      </c>
    </row>
    <row r="28" spans="1:16" ht="34.200000000000003">
      <c r="A28" s="24">
        <v>21</v>
      </c>
      <c r="B28" s="24" t="s">
        <v>457</v>
      </c>
      <c r="C28" s="24" t="s">
        <v>477</v>
      </c>
      <c r="D28" s="24" t="s">
        <v>477</v>
      </c>
      <c r="E28" s="24"/>
      <c r="F28" s="24">
        <v>6</v>
      </c>
      <c r="G28" s="24" t="s">
        <v>459</v>
      </c>
      <c r="H28" s="24">
        <v>4</v>
      </c>
      <c r="I28" s="28">
        <v>11901</v>
      </c>
      <c r="J28" s="61">
        <v>0.49363498865641542</v>
      </c>
      <c r="K28" s="28">
        <v>6026.25</v>
      </c>
      <c r="L28" s="28">
        <v>6026.25</v>
      </c>
      <c r="M28" s="28">
        <v>36157.5</v>
      </c>
      <c r="N28" s="59"/>
      <c r="O28" s="28"/>
      <c r="P28" s="60">
        <f t="shared" si="0"/>
        <v>144630</v>
      </c>
    </row>
    <row r="29" spans="1:16" ht="34.200000000000003">
      <c r="A29" s="24">
        <v>22</v>
      </c>
      <c r="B29" s="24" t="s">
        <v>457</v>
      </c>
      <c r="C29" s="24" t="s">
        <v>478</v>
      </c>
      <c r="D29" s="24" t="s">
        <v>478</v>
      </c>
      <c r="E29" s="24"/>
      <c r="F29" s="24">
        <v>8</v>
      </c>
      <c r="G29" s="24" t="s">
        <v>459</v>
      </c>
      <c r="H29" s="24">
        <v>4</v>
      </c>
      <c r="I29" s="28">
        <v>13287</v>
      </c>
      <c r="J29" s="61">
        <v>0.90697674418604657</v>
      </c>
      <c r="K29" s="28">
        <v>1236</v>
      </c>
      <c r="L29" s="28">
        <v>1236</v>
      </c>
      <c r="M29" s="28">
        <v>9888</v>
      </c>
      <c r="N29" s="59"/>
      <c r="O29" s="28"/>
      <c r="P29" s="60">
        <f t="shared" si="0"/>
        <v>39552</v>
      </c>
    </row>
    <row r="30" spans="1:16" ht="34.200000000000003">
      <c r="A30" s="24">
        <v>23</v>
      </c>
      <c r="B30" s="24" t="s">
        <v>457</v>
      </c>
      <c r="C30" s="24" t="s">
        <v>479</v>
      </c>
      <c r="D30" s="24" t="s">
        <v>479</v>
      </c>
      <c r="E30" s="24"/>
      <c r="F30" s="24">
        <v>8</v>
      </c>
      <c r="G30" s="24" t="s">
        <v>459</v>
      </c>
      <c r="H30" s="24">
        <v>4</v>
      </c>
      <c r="I30" s="28">
        <v>8154</v>
      </c>
      <c r="J30" s="61">
        <v>0.84841795437821932</v>
      </c>
      <c r="K30" s="28">
        <v>1236</v>
      </c>
      <c r="L30" s="28">
        <v>1236</v>
      </c>
      <c r="M30" s="28">
        <v>9888</v>
      </c>
      <c r="N30" s="59"/>
      <c r="O30" s="28"/>
      <c r="P30" s="60">
        <f t="shared" si="0"/>
        <v>39552</v>
      </c>
    </row>
    <row r="31" spans="1:16" ht="45.6">
      <c r="A31" s="24">
        <v>24</v>
      </c>
      <c r="B31" s="24" t="s">
        <v>457</v>
      </c>
      <c r="C31" s="24" t="s">
        <v>480</v>
      </c>
      <c r="D31" s="24" t="s">
        <v>480</v>
      </c>
      <c r="E31" s="24"/>
      <c r="F31" s="24">
        <v>6</v>
      </c>
      <c r="G31" s="24" t="s">
        <v>459</v>
      </c>
      <c r="H31" s="24">
        <v>4</v>
      </c>
      <c r="I31" s="28">
        <v>3699</v>
      </c>
      <c r="J31" s="61">
        <v>0.68769937821032712</v>
      </c>
      <c r="K31" s="28">
        <v>1155.2</v>
      </c>
      <c r="L31" s="28">
        <v>1155.2</v>
      </c>
      <c r="M31" s="28">
        <v>6931.2</v>
      </c>
      <c r="N31" s="59"/>
      <c r="O31" s="28"/>
      <c r="P31" s="60">
        <f t="shared" si="0"/>
        <v>27724.799999999999</v>
      </c>
    </row>
    <row r="32" spans="1:16" ht="34.200000000000003">
      <c r="A32" s="24">
        <v>25</v>
      </c>
      <c r="B32" s="24" t="s">
        <v>457</v>
      </c>
      <c r="C32" s="24" t="s">
        <v>481</v>
      </c>
      <c r="D32" s="24" t="s">
        <v>481</v>
      </c>
      <c r="E32" s="24"/>
      <c r="F32" s="24">
        <v>8</v>
      </c>
      <c r="G32" s="24" t="s">
        <v>459</v>
      </c>
      <c r="H32" s="24">
        <v>4</v>
      </c>
      <c r="I32" s="28">
        <v>1578</v>
      </c>
      <c r="J32" s="61">
        <v>0.67097591888466412</v>
      </c>
      <c r="K32" s="28">
        <v>519.20000000000005</v>
      </c>
      <c r="L32" s="28">
        <v>519.20000000000005</v>
      </c>
      <c r="M32" s="28">
        <v>4153.6000000000004</v>
      </c>
      <c r="N32" s="59"/>
      <c r="O32" s="28"/>
      <c r="P32" s="60">
        <f t="shared" si="0"/>
        <v>16614.400000000001</v>
      </c>
    </row>
    <row r="33" spans="1:16" ht="34.200000000000003">
      <c r="A33" s="24">
        <v>26</v>
      </c>
      <c r="B33" s="24" t="s">
        <v>457</v>
      </c>
      <c r="C33" s="24" t="s">
        <v>482</v>
      </c>
      <c r="D33" s="24" t="s">
        <v>482</v>
      </c>
      <c r="E33" s="24"/>
      <c r="F33" s="24">
        <v>8</v>
      </c>
      <c r="G33" s="24" t="s">
        <v>459</v>
      </c>
      <c r="H33" s="24">
        <v>4</v>
      </c>
      <c r="I33" s="28">
        <v>578</v>
      </c>
      <c r="J33" s="61">
        <v>0.71072664359861593</v>
      </c>
      <c r="K33" s="28">
        <v>167.2</v>
      </c>
      <c r="L33" s="28">
        <v>167.2</v>
      </c>
      <c r="M33" s="28">
        <v>1337.6</v>
      </c>
      <c r="N33" s="59"/>
      <c r="O33" s="28"/>
      <c r="P33" s="60">
        <f t="shared" si="0"/>
        <v>5350.4</v>
      </c>
    </row>
    <row r="34" spans="1:16" ht="34.200000000000003">
      <c r="A34" s="24">
        <v>27</v>
      </c>
      <c r="B34" s="24" t="s">
        <v>457</v>
      </c>
      <c r="C34" s="24" t="s">
        <v>483</v>
      </c>
      <c r="D34" s="24" t="s">
        <v>483</v>
      </c>
      <c r="E34" s="24"/>
      <c r="F34" s="24">
        <v>5</v>
      </c>
      <c r="G34" s="24" t="s">
        <v>459</v>
      </c>
      <c r="H34" s="24">
        <v>4</v>
      </c>
      <c r="I34" s="28">
        <v>5438</v>
      </c>
      <c r="J34" s="61">
        <v>0.48672305994851051</v>
      </c>
      <c r="K34" s="28">
        <v>2791.2</v>
      </c>
      <c r="L34" s="28">
        <v>2791.2</v>
      </c>
      <c r="M34" s="28">
        <v>13956</v>
      </c>
      <c r="N34" s="59"/>
      <c r="O34" s="28"/>
      <c r="P34" s="60">
        <f t="shared" si="0"/>
        <v>55824</v>
      </c>
    </row>
    <row r="35" spans="1:16" ht="34.200000000000003">
      <c r="A35" s="24">
        <v>28</v>
      </c>
      <c r="B35" s="24" t="s">
        <v>457</v>
      </c>
      <c r="C35" s="24" t="s">
        <v>484</v>
      </c>
      <c r="D35" s="24" t="s">
        <v>484</v>
      </c>
      <c r="E35" s="24"/>
      <c r="F35" s="24">
        <v>5</v>
      </c>
      <c r="G35" s="24" t="s">
        <v>459</v>
      </c>
      <c r="H35" s="24">
        <v>4</v>
      </c>
      <c r="I35" s="28">
        <v>3956</v>
      </c>
      <c r="J35" s="61">
        <v>0.63559150657229524</v>
      </c>
      <c r="K35" s="28">
        <v>1441.6</v>
      </c>
      <c r="L35" s="28">
        <v>1441.6</v>
      </c>
      <c r="M35" s="28">
        <v>7208</v>
      </c>
      <c r="N35" s="59"/>
      <c r="O35" s="28"/>
      <c r="P35" s="60">
        <f t="shared" si="0"/>
        <v>28832</v>
      </c>
    </row>
    <row r="36" spans="1:16" ht="34.200000000000003">
      <c r="A36" s="24">
        <v>29</v>
      </c>
      <c r="B36" s="24" t="s">
        <v>457</v>
      </c>
      <c r="C36" s="24" t="s">
        <v>485</v>
      </c>
      <c r="D36" s="24" t="s">
        <v>485</v>
      </c>
      <c r="E36" s="24"/>
      <c r="F36" s="24">
        <v>8</v>
      </c>
      <c r="G36" s="24" t="s">
        <v>459</v>
      </c>
      <c r="H36" s="24">
        <v>4</v>
      </c>
      <c r="I36" s="28">
        <v>9826</v>
      </c>
      <c r="J36" s="61">
        <v>0.54714532871972321</v>
      </c>
      <c r="K36" s="28">
        <v>4449.75</v>
      </c>
      <c r="L36" s="28">
        <v>4449.75</v>
      </c>
      <c r="M36" s="28">
        <v>35598</v>
      </c>
      <c r="N36" s="59"/>
      <c r="O36" s="28"/>
      <c r="P36" s="60">
        <f t="shared" si="0"/>
        <v>142392</v>
      </c>
    </row>
    <row r="37" spans="1:16" ht="34.200000000000003">
      <c r="A37" s="24">
        <v>30</v>
      </c>
      <c r="B37" s="24" t="s">
        <v>457</v>
      </c>
      <c r="C37" s="24" t="s">
        <v>486</v>
      </c>
      <c r="D37" s="24" t="s">
        <v>486</v>
      </c>
      <c r="E37" s="24"/>
      <c r="F37" s="24">
        <v>8</v>
      </c>
      <c r="G37" s="24" t="s">
        <v>459</v>
      </c>
      <c r="H37" s="24">
        <v>4</v>
      </c>
      <c r="I37" s="28">
        <v>3947</v>
      </c>
      <c r="J37" s="61">
        <v>0.63476057765391447</v>
      </c>
      <c r="K37" s="28">
        <v>1441.6</v>
      </c>
      <c r="L37" s="28">
        <v>1441.6</v>
      </c>
      <c r="M37" s="28">
        <v>11532.8</v>
      </c>
      <c r="N37" s="59"/>
      <c r="O37" s="28"/>
      <c r="P37" s="60">
        <f t="shared" si="0"/>
        <v>46131.199999999997</v>
      </c>
    </row>
    <row r="38" spans="1:16" ht="34.200000000000003">
      <c r="A38" s="24">
        <v>31</v>
      </c>
      <c r="B38" s="24" t="s">
        <v>457</v>
      </c>
      <c r="C38" s="24" t="s">
        <v>487</v>
      </c>
      <c r="D38" s="24" t="s">
        <v>487</v>
      </c>
      <c r="E38" s="24"/>
      <c r="F38" s="24">
        <v>2</v>
      </c>
      <c r="G38" s="24" t="s">
        <v>459</v>
      </c>
      <c r="H38" s="24">
        <v>4</v>
      </c>
      <c r="I38" s="28">
        <v>22842</v>
      </c>
      <c r="J38" s="61">
        <v>0.46894317485334036</v>
      </c>
      <c r="K38" s="28">
        <v>12130.4</v>
      </c>
      <c r="L38" s="28">
        <v>12130.4</v>
      </c>
      <c r="M38" s="28">
        <v>24260.799999999999</v>
      </c>
      <c r="N38" s="59"/>
      <c r="O38" s="28"/>
      <c r="P38" s="60">
        <f t="shared" si="0"/>
        <v>97043.199999999997</v>
      </c>
    </row>
    <row r="39" spans="1:16" ht="34.200000000000003">
      <c r="A39" s="24">
        <v>32</v>
      </c>
      <c r="B39" s="24" t="s">
        <v>457</v>
      </c>
      <c r="C39" s="24" t="s">
        <v>488</v>
      </c>
      <c r="D39" s="24" t="s">
        <v>488</v>
      </c>
      <c r="E39" s="24"/>
      <c r="F39" s="24">
        <v>6</v>
      </c>
      <c r="G39" s="24" t="s">
        <v>459</v>
      </c>
      <c r="H39" s="24">
        <v>4</v>
      </c>
      <c r="I39" s="28">
        <v>22842</v>
      </c>
      <c r="J39" s="61">
        <v>0.49267796164959288</v>
      </c>
      <c r="K39" s="28">
        <v>11588.25</v>
      </c>
      <c r="L39" s="28">
        <v>11588.25</v>
      </c>
      <c r="M39" s="28">
        <v>69529.5</v>
      </c>
      <c r="N39" s="59"/>
      <c r="O39" s="28"/>
      <c r="P39" s="60">
        <f t="shared" si="0"/>
        <v>278118</v>
      </c>
    </row>
    <row r="40" spans="1:16" ht="34.200000000000003">
      <c r="A40" s="24">
        <v>33</v>
      </c>
      <c r="B40" s="24" t="s">
        <v>457</v>
      </c>
      <c r="C40" s="24" t="s">
        <v>489</v>
      </c>
      <c r="D40" s="24" t="s">
        <v>489</v>
      </c>
      <c r="E40" s="24"/>
      <c r="F40" s="24">
        <v>40</v>
      </c>
      <c r="G40" s="24" t="s">
        <v>459</v>
      </c>
      <c r="H40" s="24">
        <v>4</v>
      </c>
      <c r="I40" s="28">
        <v>1154</v>
      </c>
      <c r="J40" s="61">
        <v>0.58613518197573655</v>
      </c>
      <c r="K40" s="28">
        <v>477.6</v>
      </c>
      <c r="L40" s="28">
        <v>477.6</v>
      </c>
      <c r="M40" s="28">
        <v>19104</v>
      </c>
      <c r="N40" s="59"/>
      <c r="O40" s="28"/>
      <c r="P40" s="60">
        <f t="shared" si="0"/>
        <v>76416</v>
      </c>
    </row>
    <row r="41" spans="1:16" ht="34.200000000000003">
      <c r="A41" s="24">
        <v>34</v>
      </c>
      <c r="B41" s="24" t="s">
        <v>457</v>
      </c>
      <c r="C41" s="24" t="s">
        <v>490</v>
      </c>
      <c r="D41" s="24" t="s">
        <v>490</v>
      </c>
      <c r="E41" s="24"/>
      <c r="F41" s="24">
        <v>20</v>
      </c>
      <c r="G41" s="24" t="s">
        <v>459</v>
      </c>
      <c r="H41" s="24">
        <v>4</v>
      </c>
      <c r="I41" s="28">
        <v>1329</v>
      </c>
      <c r="J41" s="61">
        <v>0.58224228743416107</v>
      </c>
      <c r="K41" s="28">
        <v>555.20000000000005</v>
      </c>
      <c r="L41" s="28">
        <v>555.20000000000005</v>
      </c>
      <c r="M41" s="28">
        <v>11104</v>
      </c>
      <c r="N41" s="59"/>
      <c r="O41" s="28"/>
      <c r="P41" s="60">
        <f t="shared" si="0"/>
        <v>44416</v>
      </c>
    </row>
    <row r="42" spans="1:16" ht="34.200000000000003">
      <c r="A42" s="24">
        <v>35</v>
      </c>
      <c r="B42" s="24" t="s">
        <v>457</v>
      </c>
      <c r="C42" s="24" t="s">
        <v>491</v>
      </c>
      <c r="D42" s="24" t="s">
        <v>491</v>
      </c>
      <c r="E42" s="24"/>
      <c r="F42" s="24">
        <v>20</v>
      </c>
      <c r="G42" s="24" t="s">
        <v>459</v>
      </c>
      <c r="H42" s="24">
        <v>4</v>
      </c>
      <c r="I42" s="28">
        <v>1329</v>
      </c>
      <c r="J42" s="61">
        <v>0.56478555304740408</v>
      </c>
      <c r="K42" s="28">
        <v>578.4</v>
      </c>
      <c r="L42" s="28">
        <v>578.4</v>
      </c>
      <c r="M42" s="28">
        <v>11568</v>
      </c>
      <c r="N42" s="59"/>
      <c r="O42" s="28"/>
      <c r="P42" s="60">
        <f t="shared" si="0"/>
        <v>46272</v>
      </c>
    </row>
    <row r="43" spans="1:16" ht="34.200000000000003">
      <c r="A43" s="24">
        <v>36</v>
      </c>
      <c r="B43" s="24" t="s">
        <v>457</v>
      </c>
      <c r="C43" s="24" t="s">
        <v>492</v>
      </c>
      <c r="D43" s="24" t="s">
        <v>492</v>
      </c>
      <c r="E43" s="24"/>
      <c r="F43" s="24">
        <v>20</v>
      </c>
      <c r="G43" s="24" t="s">
        <v>459</v>
      </c>
      <c r="H43" s="24">
        <v>4</v>
      </c>
      <c r="I43" s="28">
        <v>3708</v>
      </c>
      <c r="J43" s="61">
        <v>0.60983009708737868</v>
      </c>
      <c r="K43" s="28">
        <v>1446.75</v>
      </c>
      <c r="L43" s="28">
        <v>1446.75</v>
      </c>
      <c r="M43" s="28">
        <v>28935</v>
      </c>
      <c r="N43" s="59"/>
      <c r="O43" s="28"/>
      <c r="P43" s="60">
        <f t="shared" si="0"/>
        <v>115740</v>
      </c>
    </row>
    <row r="44" spans="1:16" ht="34.200000000000003">
      <c r="A44" s="24">
        <v>37</v>
      </c>
      <c r="B44" s="24" t="s">
        <v>457</v>
      </c>
      <c r="C44" s="24" t="s">
        <v>493</v>
      </c>
      <c r="D44" s="24" t="s">
        <v>493</v>
      </c>
      <c r="E44" s="24"/>
      <c r="F44" s="24">
        <v>30</v>
      </c>
      <c r="G44" s="24" t="s">
        <v>459</v>
      </c>
      <c r="H44" s="24">
        <v>4</v>
      </c>
      <c r="I44" s="28">
        <v>3948</v>
      </c>
      <c r="J44" s="61">
        <v>0.63354863221884505</v>
      </c>
      <c r="K44" s="28">
        <v>1446.75</v>
      </c>
      <c r="L44" s="28">
        <v>1446.75</v>
      </c>
      <c r="M44" s="28">
        <v>43402.5</v>
      </c>
      <c r="N44" s="59"/>
      <c r="O44" s="28"/>
      <c r="P44" s="60">
        <f t="shared" si="0"/>
        <v>173610</v>
      </c>
    </row>
    <row r="45" spans="1:16" ht="34.200000000000003">
      <c r="A45" s="24">
        <v>38</v>
      </c>
      <c r="B45" s="24" t="s">
        <v>457</v>
      </c>
      <c r="C45" s="24" t="s">
        <v>494</v>
      </c>
      <c r="D45" s="24" t="s">
        <v>494</v>
      </c>
      <c r="E45" s="24"/>
      <c r="F45" s="24">
        <v>40</v>
      </c>
      <c r="G45" s="24" t="s">
        <v>459</v>
      </c>
      <c r="H45" s="24">
        <v>4</v>
      </c>
      <c r="I45" s="28">
        <v>4997</v>
      </c>
      <c r="J45" s="61">
        <v>0.71047628577146282</v>
      </c>
      <c r="K45" s="28">
        <v>1446.75</v>
      </c>
      <c r="L45" s="28">
        <v>1446.75</v>
      </c>
      <c r="M45" s="28">
        <v>57870</v>
      </c>
      <c r="N45" s="59"/>
      <c r="O45" s="28"/>
      <c r="P45" s="60">
        <f t="shared" si="0"/>
        <v>231480</v>
      </c>
    </row>
    <row r="46" spans="1:16" ht="34.200000000000003">
      <c r="A46" s="24">
        <v>39</v>
      </c>
      <c r="B46" s="24" t="s">
        <v>457</v>
      </c>
      <c r="C46" s="24" t="s">
        <v>495</v>
      </c>
      <c r="D46" s="24" t="s">
        <v>495</v>
      </c>
      <c r="E46" s="24"/>
      <c r="F46" s="24">
        <v>4</v>
      </c>
      <c r="G46" s="24" t="s">
        <v>459</v>
      </c>
      <c r="H46" s="24">
        <v>4</v>
      </c>
      <c r="I46" s="28">
        <v>5222</v>
      </c>
      <c r="J46" s="61">
        <v>0.49720413634622751</v>
      </c>
      <c r="K46" s="28">
        <v>2625.6</v>
      </c>
      <c r="L46" s="28">
        <v>2625.6</v>
      </c>
      <c r="M46" s="28">
        <v>10502.4</v>
      </c>
      <c r="N46" s="59"/>
      <c r="O46" s="28"/>
      <c r="P46" s="60">
        <f t="shared" si="0"/>
        <v>42009.599999999999</v>
      </c>
    </row>
    <row r="47" spans="1:16" ht="34.200000000000003">
      <c r="A47" s="24">
        <v>40</v>
      </c>
      <c r="B47" s="24" t="s">
        <v>457</v>
      </c>
      <c r="C47" s="24" t="s">
        <v>496</v>
      </c>
      <c r="D47" s="24" t="s">
        <v>496</v>
      </c>
      <c r="E47" s="24"/>
      <c r="F47" s="24">
        <v>8</v>
      </c>
      <c r="G47" s="24" t="s">
        <v>459</v>
      </c>
      <c r="H47" s="24">
        <v>4</v>
      </c>
      <c r="I47" s="28">
        <v>5208</v>
      </c>
      <c r="J47" s="61">
        <v>0.49585253456221201</v>
      </c>
      <c r="K47" s="28">
        <v>2625.6</v>
      </c>
      <c r="L47" s="28">
        <v>2625.6</v>
      </c>
      <c r="M47" s="28">
        <v>21004.799999999999</v>
      </c>
      <c r="N47" s="59"/>
      <c r="O47" s="28"/>
      <c r="P47" s="60">
        <f t="shared" si="0"/>
        <v>84019.199999999997</v>
      </c>
    </row>
    <row r="48" spans="1:16" ht="34.200000000000003">
      <c r="A48" s="24">
        <v>41</v>
      </c>
      <c r="B48" s="24" t="s">
        <v>457</v>
      </c>
      <c r="C48" s="24" t="s">
        <v>497</v>
      </c>
      <c r="D48" s="24" t="s">
        <v>497</v>
      </c>
      <c r="E48" s="24"/>
      <c r="F48" s="24">
        <v>8</v>
      </c>
      <c r="G48" s="24" t="s">
        <v>459</v>
      </c>
      <c r="H48" s="24">
        <v>4</v>
      </c>
      <c r="I48" s="28">
        <v>6853</v>
      </c>
      <c r="J48" s="61">
        <v>0.68247482854224428</v>
      </c>
      <c r="K48" s="28">
        <v>2176</v>
      </c>
      <c r="L48" s="28">
        <v>2176</v>
      </c>
      <c r="M48" s="28">
        <v>17408</v>
      </c>
      <c r="N48" s="59"/>
      <c r="O48" s="28"/>
      <c r="P48" s="60">
        <f t="shared" si="0"/>
        <v>69632</v>
      </c>
    </row>
    <row r="49" spans="1:16" ht="34.200000000000003">
      <c r="A49" s="24">
        <v>42</v>
      </c>
      <c r="B49" s="24" t="s">
        <v>457</v>
      </c>
      <c r="C49" s="24" t="s">
        <v>498</v>
      </c>
      <c r="D49" s="24" t="s">
        <v>498</v>
      </c>
      <c r="E49" s="24"/>
      <c r="F49" s="24">
        <v>80</v>
      </c>
      <c r="G49" s="24" t="s">
        <v>459</v>
      </c>
      <c r="H49" s="24">
        <v>4</v>
      </c>
      <c r="I49" s="28">
        <v>14771</v>
      </c>
      <c r="J49" s="61">
        <v>0.52763861620743346</v>
      </c>
      <c r="K49" s="28">
        <v>6977.25</v>
      </c>
      <c r="L49" s="28">
        <v>6977.25</v>
      </c>
      <c r="M49" s="28">
        <v>558180</v>
      </c>
      <c r="N49" s="59"/>
      <c r="O49" s="28"/>
      <c r="P49" s="60">
        <f t="shared" si="0"/>
        <v>2232720</v>
      </c>
    </row>
    <row r="50" spans="1:16" ht="34.200000000000003">
      <c r="A50" s="24">
        <v>43</v>
      </c>
      <c r="B50" s="24" t="s">
        <v>457</v>
      </c>
      <c r="C50" s="24" t="s">
        <v>499</v>
      </c>
      <c r="D50" s="24" t="s">
        <v>499</v>
      </c>
      <c r="E50" s="24"/>
      <c r="F50" s="24">
        <v>70</v>
      </c>
      <c r="G50" s="24" t="s">
        <v>459</v>
      </c>
      <c r="H50" s="24">
        <v>4</v>
      </c>
      <c r="I50" s="28">
        <v>34207</v>
      </c>
      <c r="J50" s="61">
        <v>0.44237290613032421</v>
      </c>
      <c r="K50" s="28">
        <v>19074.75</v>
      </c>
      <c r="L50" s="28">
        <v>19074.75</v>
      </c>
      <c r="M50" s="28">
        <v>1335232.5</v>
      </c>
      <c r="N50" s="59"/>
      <c r="O50" s="28"/>
      <c r="P50" s="60">
        <f t="shared" si="0"/>
        <v>5340930</v>
      </c>
    </row>
    <row r="51" spans="1:16" ht="34.200000000000003">
      <c r="A51" s="24">
        <v>44</v>
      </c>
      <c r="B51" s="24" t="s">
        <v>457</v>
      </c>
      <c r="C51" s="24" t="s">
        <v>500</v>
      </c>
      <c r="D51" s="24" t="s">
        <v>500</v>
      </c>
      <c r="E51" s="24"/>
      <c r="F51" s="24">
        <v>50</v>
      </c>
      <c r="G51" s="24" t="s">
        <v>459</v>
      </c>
      <c r="H51" s="24">
        <v>4</v>
      </c>
      <c r="I51" s="28">
        <v>10507</v>
      </c>
      <c r="J51" s="61">
        <v>0.6186827829066337</v>
      </c>
      <c r="K51" s="28">
        <v>4006.5</v>
      </c>
      <c r="L51" s="28">
        <v>4006.5</v>
      </c>
      <c r="M51" s="28">
        <v>200325</v>
      </c>
      <c r="N51" s="59"/>
      <c r="O51" s="28"/>
      <c r="P51" s="60">
        <f t="shared" si="0"/>
        <v>801300</v>
      </c>
    </row>
    <row r="52" spans="1:16" ht="34.200000000000003">
      <c r="A52" s="24">
        <v>45</v>
      </c>
      <c r="B52" s="24" t="s">
        <v>457</v>
      </c>
      <c r="C52" s="24" t="s">
        <v>501</v>
      </c>
      <c r="D52" s="24" t="s">
        <v>501</v>
      </c>
      <c r="E52" s="24"/>
      <c r="F52" s="24">
        <v>50</v>
      </c>
      <c r="G52" s="24" t="s">
        <v>459</v>
      </c>
      <c r="H52" s="24">
        <v>4</v>
      </c>
      <c r="I52" s="28">
        <v>11622</v>
      </c>
      <c r="J52" s="61">
        <v>0.4859963861641714</v>
      </c>
      <c r="K52" s="28">
        <v>5973.75</v>
      </c>
      <c r="L52" s="28">
        <v>5973.75</v>
      </c>
      <c r="M52" s="28">
        <v>298687.5</v>
      </c>
      <c r="N52" s="59"/>
      <c r="O52" s="28"/>
      <c r="P52" s="60">
        <f t="shared" si="0"/>
        <v>1194750</v>
      </c>
    </row>
    <row r="53" spans="1:16" ht="34.200000000000003">
      <c r="A53" s="24">
        <v>46</v>
      </c>
      <c r="B53" s="24" t="s">
        <v>457</v>
      </c>
      <c r="C53" s="24" t="s">
        <v>502</v>
      </c>
      <c r="D53" s="24" t="s">
        <v>502</v>
      </c>
      <c r="E53" s="24"/>
      <c r="F53" s="24">
        <v>7</v>
      </c>
      <c r="G53" s="24" t="s">
        <v>459</v>
      </c>
      <c r="H53" s="24">
        <v>4</v>
      </c>
      <c r="I53" s="28">
        <v>6243</v>
      </c>
      <c r="J53" s="61">
        <v>0.70168188370975493</v>
      </c>
      <c r="K53" s="28">
        <v>1862.4</v>
      </c>
      <c r="L53" s="28">
        <v>1862.4</v>
      </c>
      <c r="M53" s="28">
        <v>13036.8</v>
      </c>
      <c r="N53" s="59"/>
      <c r="O53" s="28"/>
      <c r="P53" s="60">
        <f t="shared" si="0"/>
        <v>52147.199999999997</v>
      </c>
    </row>
    <row r="54" spans="1:16" ht="34.200000000000003">
      <c r="A54" s="24">
        <v>47</v>
      </c>
      <c r="B54" s="24" t="s">
        <v>457</v>
      </c>
      <c r="C54" s="24" t="s">
        <v>503</v>
      </c>
      <c r="D54" s="24" t="s">
        <v>503</v>
      </c>
      <c r="E54" s="24"/>
      <c r="F54" s="24">
        <v>6</v>
      </c>
      <c r="G54" s="24" t="s">
        <v>459</v>
      </c>
      <c r="H54" s="24">
        <v>4</v>
      </c>
      <c r="I54" s="28">
        <v>4892</v>
      </c>
      <c r="J54" s="61">
        <v>0.59574816026165167</v>
      </c>
      <c r="K54" s="28">
        <v>1977.6</v>
      </c>
      <c r="L54" s="28">
        <v>1977.6</v>
      </c>
      <c r="M54" s="28">
        <v>11865.6</v>
      </c>
      <c r="N54" s="59"/>
      <c r="O54" s="28"/>
      <c r="P54" s="60">
        <f t="shared" si="0"/>
        <v>47462.400000000001</v>
      </c>
    </row>
    <row r="55" spans="1:16" ht="34.200000000000003">
      <c r="A55" s="24">
        <v>48</v>
      </c>
      <c r="B55" s="24" t="s">
        <v>457</v>
      </c>
      <c r="C55" s="24" t="s">
        <v>504</v>
      </c>
      <c r="D55" s="24" t="s">
        <v>504</v>
      </c>
      <c r="E55" s="24"/>
      <c r="F55" s="24">
        <v>5</v>
      </c>
      <c r="G55" s="24" t="s">
        <v>459</v>
      </c>
      <c r="H55" s="24">
        <v>4</v>
      </c>
      <c r="I55" s="28">
        <v>41311</v>
      </c>
      <c r="J55" s="61">
        <v>0.45743869671516058</v>
      </c>
      <c r="K55" s="28">
        <v>22413.75</v>
      </c>
      <c r="L55" s="28">
        <v>22413.75</v>
      </c>
      <c r="M55" s="28">
        <v>112068.75</v>
      </c>
      <c r="N55" s="59"/>
      <c r="O55" s="28"/>
      <c r="P55" s="60">
        <f t="shared" si="0"/>
        <v>448275</v>
      </c>
    </row>
    <row r="56" spans="1:16" ht="34.200000000000003">
      <c r="A56" s="24">
        <v>49</v>
      </c>
      <c r="B56" s="24" t="s">
        <v>457</v>
      </c>
      <c r="C56" s="24" t="s">
        <v>505</v>
      </c>
      <c r="D56" s="24" t="s">
        <v>505</v>
      </c>
      <c r="E56" s="24"/>
      <c r="F56" s="24">
        <v>80</v>
      </c>
      <c r="G56" s="24" t="s">
        <v>459</v>
      </c>
      <c r="H56" s="24">
        <v>4</v>
      </c>
      <c r="I56" s="28">
        <v>30425</v>
      </c>
      <c r="J56" s="61">
        <v>0.65774856203779786</v>
      </c>
      <c r="K56" s="28">
        <v>10413</v>
      </c>
      <c r="L56" s="28">
        <v>10413</v>
      </c>
      <c r="M56" s="28">
        <v>833040</v>
      </c>
      <c r="N56" s="59"/>
      <c r="O56" s="28"/>
      <c r="P56" s="60">
        <f t="shared" si="0"/>
        <v>3332160</v>
      </c>
    </row>
    <row r="57" spans="1:16" ht="34.200000000000003">
      <c r="A57" s="24">
        <v>50</v>
      </c>
      <c r="B57" s="24" t="s">
        <v>457</v>
      </c>
      <c r="C57" s="24" t="s">
        <v>506</v>
      </c>
      <c r="D57" s="24" t="s">
        <v>506</v>
      </c>
      <c r="E57" s="24"/>
      <c r="F57" s="24">
        <v>30</v>
      </c>
      <c r="G57" s="24" t="s">
        <v>459</v>
      </c>
      <c r="H57" s="24">
        <v>4</v>
      </c>
      <c r="I57" s="28">
        <v>11421</v>
      </c>
      <c r="J57" s="61">
        <v>0.47616233254531126</v>
      </c>
      <c r="K57" s="28">
        <v>5982.75</v>
      </c>
      <c r="L57" s="28">
        <v>5982.75</v>
      </c>
      <c r="M57" s="28">
        <v>179482.5</v>
      </c>
      <c r="N57" s="59"/>
      <c r="O57" s="28"/>
      <c r="P57" s="60">
        <f t="shared" si="0"/>
        <v>717930</v>
      </c>
    </row>
    <row r="58" spans="1:16" ht="34.200000000000003">
      <c r="A58" s="24">
        <v>51</v>
      </c>
      <c r="B58" s="24" t="s">
        <v>457</v>
      </c>
      <c r="C58" s="24" t="s">
        <v>507</v>
      </c>
      <c r="D58" s="24" t="s">
        <v>507</v>
      </c>
      <c r="E58" s="24"/>
      <c r="F58" s="24">
        <v>50</v>
      </c>
      <c r="G58" s="24" t="s">
        <v>459</v>
      </c>
      <c r="H58" s="24">
        <v>4</v>
      </c>
      <c r="I58" s="28">
        <v>2324</v>
      </c>
      <c r="J58" s="61">
        <v>0.54044750430292599</v>
      </c>
      <c r="K58" s="28">
        <v>1068</v>
      </c>
      <c r="L58" s="28">
        <v>1068</v>
      </c>
      <c r="M58" s="28">
        <v>53400</v>
      </c>
      <c r="N58" s="59"/>
      <c r="O58" s="28"/>
      <c r="P58" s="60">
        <f t="shared" si="0"/>
        <v>213600</v>
      </c>
    </row>
    <row r="59" spans="1:16" ht="34.200000000000003">
      <c r="A59" s="24">
        <v>52</v>
      </c>
      <c r="B59" s="24" t="s">
        <v>457</v>
      </c>
      <c r="C59" s="24" t="s">
        <v>508</v>
      </c>
      <c r="D59" s="24" t="s">
        <v>508</v>
      </c>
      <c r="E59" s="24"/>
      <c r="F59" s="24">
        <v>50</v>
      </c>
      <c r="G59" s="24" t="s">
        <v>459</v>
      </c>
      <c r="H59" s="24">
        <v>4</v>
      </c>
      <c r="I59" s="28">
        <v>14316</v>
      </c>
      <c r="J59" s="61">
        <v>0.5190695725062866</v>
      </c>
      <c r="K59" s="28">
        <v>6885</v>
      </c>
      <c r="L59" s="28">
        <v>6885</v>
      </c>
      <c r="M59" s="28">
        <v>344250</v>
      </c>
      <c r="N59" s="59"/>
      <c r="O59" s="28"/>
      <c r="P59" s="60">
        <f t="shared" si="0"/>
        <v>1377000</v>
      </c>
    </row>
    <row r="60" spans="1:16" ht="34.200000000000003">
      <c r="A60" s="24">
        <v>53</v>
      </c>
      <c r="B60" s="24" t="s">
        <v>457</v>
      </c>
      <c r="C60" s="24" t="s">
        <v>509</v>
      </c>
      <c r="D60" s="24" t="s">
        <v>509</v>
      </c>
      <c r="E60" s="24"/>
      <c r="F60" s="24">
        <v>80</v>
      </c>
      <c r="G60" s="24" t="s">
        <v>459</v>
      </c>
      <c r="H60" s="24">
        <v>4</v>
      </c>
      <c r="I60" s="28">
        <v>6276</v>
      </c>
      <c r="J60" s="61">
        <v>0.57887189292543018</v>
      </c>
      <c r="K60" s="28">
        <v>2643</v>
      </c>
      <c r="L60" s="28">
        <v>2643</v>
      </c>
      <c r="M60" s="28">
        <v>211440</v>
      </c>
      <c r="N60" s="59"/>
      <c r="O60" s="28"/>
      <c r="P60" s="60">
        <f t="shared" si="0"/>
        <v>845760</v>
      </c>
    </row>
    <row r="61" spans="1:16" ht="34.200000000000003">
      <c r="A61" s="24">
        <v>54</v>
      </c>
      <c r="B61" s="24" t="s">
        <v>457</v>
      </c>
      <c r="C61" s="24" t="s">
        <v>510</v>
      </c>
      <c r="D61" s="24" t="s">
        <v>510</v>
      </c>
      <c r="E61" s="24"/>
      <c r="F61" s="24">
        <v>50</v>
      </c>
      <c r="G61" s="24" t="s">
        <v>459</v>
      </c>
      <c r="H61" s="24">
        <v>4</v>
      </c>
      <c r="I61" s="28">
        <v>11726</v>
      </c>
      <c r="J61" s="61">
        <v>0.73117431349138662</v>
      </c>
      <c r="K61" s="28">
        <v>3152.25</v>
      </c>
      <c r="L61" s="28">
        <v>3152.25</v>
      </c>
      <c r="M61" s="28">
        <v>157612.5</v>
      </c>
      <c r="N61" s="59"/>
      <c r="O61" s="28"/>
      <c r="P61" s="60">
        <f t="shared" si="0"/>
        <v>630450</v>
      </c>
    </row>
    <row r="62" spans="1:16" ht="34.200000000000003">
      <c r="A62" s="24">
        <v>55</v>
      </c>
      <c r="B62" s="24" t="s">
        <v>457</v>
      </c>
      <c r="C62" s="24" t="s">
        <v>511</v>
      </c>
      <c r="D62" s="24" t="s">
        <v>511</v>
      </c>
      <c r="E62" s="24"/>
      <c r="F62" s="24">
        <v>40</v>
      </c>
      <c r="G62" s="24" t="s">
        <v>459</v>
      </c>
      <c r="H62" s="24">
        <v>4</v>
      </c>
      <c r="I62" s="28">
        <v>13382</v>
      </c>
      <c r="J62" s="61">
        <v>0.88684426842026598</v>
      </c>
      <c r="K62" s="28">
        <v>1514.25</v>
      </c>
      <c r="L62" s="28">
        <v>1514.25</v>
      </c>
      <c r="M62" s="28">
        <v>60570</v>
      </c>
      <c r="N62" s="59"/>
      <c r="O62" s="28"/>
      <c r="P62" s="60">
        <f t="shared" si="0"/>
        <v>242280</v>
      </c>
    </row>
    <row r="63" spans="1:16" ht="34.200000000000003">
      <c r="A63" s="24">
        <v>56</v>
      </c>
      <c r="B63" s="24" t="s">
        <v>457</v>
      </c>
      <c r="C63" s="24" t="s">
        <v>512</v>
      </c>
      <c r="D63" s="24" t="s">
        <v>512</v>
      </c>
      <c r="E63" s="24"/>
      <c r="F63" s="24">
        <v>30</v>
      </c>
      <c r="G63" s="24" t="s">
        <v>459</v>
      </c>
      <c r="H63" s="24">
        <v>4</v>
      </c>
      <c r="I63" s="28">
        <v>19168</v>
      </c>
      <c r="J63" s="61">
        <v>0.59369782971619367</v>
      </c>
      <c r="K63" s="28">
        <v>7788</v>
      </c>
      <c r="L63" s="28">
        <v>7788</v>
      </c>
      <c r="M63" s="28">
        <v>233640</v>
      </c>
      <c r="N63" s="59"/>
      <c r="O63" s="28"/>
      <c r="P63" s="60">
        <f t="shared" si="0"/>
        <v>934560</v>
      </c>
    </row>
    <row r="64" spans="1:16" ht="34.200000000000003">
      <c r="A64" s="24">
        <v>57</v>
      </c>
      <c r="B64" s="24" t="s">
        <v>457</v>
      </c>
      <c r="C64" s="24" t="s">
        <v>513</v>
      </c>
      <c r="D64" s="24" t="s">
        <v>513</v>
      </c>
      <c r="E64" s="24"/>
      <c r="F64" s="24">
        <v>6</v>
      </c>
      <c r="G64" s="24" t="s">
        <v>459</v>
      </c>
      <c r="H64" s="24">
        <v>4</v>
      </c>
      <c r="I64" s="28">
        <v>63956</v>
      </c>
      <c r="J64" s="61">
        <v>0.58121208330727381</v>
      </c>
      <c r="K64" s="28">
        <v>26784</v>
      </c>
      <c r="L64" s="28">
        <v>26784</v>
      </c>
      <c r="M64" s="28">
        <v>160704</v>
      </c>
      <c r="N64" s="59"/>
      <c r="O64" s="28"/>
      <c r="P64" s="60">
        <f t="shared" si="0"/>
        <v>642816</v>
      </c>
    </row>
    <row r="65" spans="1:16" ht="45.6">
      <c r="A65" s="24">
        <v>58</v>
      </c>
      <c r="B65" s="24" t="s">
        <v>457</v>
      </c>
      <c r="C65" s="24" t="s">
        <v>514</v>
      </c>
      <c r="D65" s="24" t="s">
        <v>514</v>
      </c>
      <c r="E65" s="24"/>
      <c r="F65" s="24">
        <v>1</v>
      </c>
      <c r="G65" s="24" t="s">
        <v>459</v>
      </c>
      <c r="H65" s="24">
        <v>4</v>
      </c>
      <c r="I65" s="28">
        <v>3959</v>
      </c>
      <c r="J65" s="61">
        <v>0.42349078050012623</v>
      </c>
      <c r="K65" s="28">
        <v>2282.4</v>
      </c>
      <c r="L65" s="28">
        <v>2282.4</v>
      </c>
      <c r="M65" s="28">
        <v>2282.4</v>
      </c>
      <c r="N65" s="59"/>
      <c r="O65" s="28"/>
      <c r="P65" s="60">
        <f t="shared" si="0"/>
        <v>9129.6</v>
      </c>
    </row>
    <row r="66" spans="1:16" ht="34.200000000000003">
      <c r="A66" s="24">
        <v>59</v>
      </c>
      <c r="B66" s="24" t="s">
        <v>457</v>
      </c>
      <c r="C66" s="24" t="s">
        <v>515</v>
      </c>
      <c r="D66" s="24" t="s">
        <v>515</v>
      </c>
      <c r="E66" s="24"/>
      <c r="F66" s="24">
        <v>1</v>
      </c>
      <c r="G66" s="24" t="s">
        <v>459</v>
      </c>
      <c r="H66" s="24">
        <v>4</v>
      </c>
      <c r="I66" s="28">
        <v>5255</v>
      </c>
      <c r="J66" s="61">
        <v>0.59794481446241665</v>
      </c>
      <c r="K66" s="28">
        <v>2112.8000000000002</v>
      </c>
      <c r="L66" s="28">
        <v>2112.8000000000002</v>
      </c>
      <c r="M66" s="28">
        <v>2112.8000000000002</v>
      </c>
      <c r="N66" s="59"/>
      <c r="O66" s="28"/>
      <c r="P66" s="60">
        <f t="shared" si="0"/>
        <v>8451.2000000000007</v>
      </c>
    </row>
    <row r="67" spans="1:16" ht="34.200000000000003">
      <c r="A67" s="24">
        <v>60</v>
      </c>
      <c r="B67" s="24" t="s">
        <v>457</v>
      </c>
      <c r="C67" s="24" t="s">
        <v>516</v>
      </c>
      <c r="D67" s="24" t="s">
        <v>516</v>
      </c>
      <c r="E67" s="24"/>
      <c r="F67" s="24">
        <v>100</v>
      </c>
      <c r="G67" s="24" t="s">
        <v>459</v>
      </c>
      <c r="H67" s="24">
        <v>4</v>
      </c>
      <c r="I67" s="28">
        <v>655</v>
      </c>
      <c r="J67" s="61">
        <v>0.69832061068702289</v>
      </c>
      <c r="K67" s="28">
        <v>197.6</v>
      </c>
      <c r="L67" s="28">
        <v>197.6</v>
      </c>
      <c r="M67" s="28">
        <v>19760</v>
      </c>
      <c r="N67" s="59"/>
      <c r="O67" s="28"/>
      <c r="P67" s="60">
        <f t="shared" si="0"/>
        <v>79040</v>
      </c>
    </row>
    <row r="68" spans="1:16" ht="45.6">
      <c r="A68" s="24">
        <v>61</v>
      </c>
      <c r="B68" s="24" t="s">
        <v>457</v>
      </c>
      <c r="C68" s="24" t="s">
        <v>517</v>
      </c>
      <c r="D68" s="24" t="s">
        <v>517</v>
      </c>
      <c r="E68" s="24"/>
      <c r="F68" s="24">
        <v>100</v>
      </c>
      <c r="G68" s="24" t="s">
        <v>459</v>
      </c>
      <c r="H68" s="24">
        <v>4</v>
      </c>
      <c r="I68" s="28">
        <v>2461</v>
      </c>
      <c r="J68" s="61">
        <v>0.65623730190979279</v>
      </c>
      <c r="K68" s="28">
        <v>846</v>
      </c>
      <c r="L68" s="28">
        <v>846</v>
      </c>
      <c r="M68" s="28">
        <v>84600</v>
      </c>
      <c r="N68" s="59"/>
      <c r="O68" s="28"/>
      <c r="P68" s="60">
        <f t="shared" si="0"/>
        <v>338400</v>
      </c>
    </row>
    <row r="69" spans="1:16" ht="34.200000000000003">
      <c r="A69" s="24">
        <v>62</v>
      </c>
      <c r="B69" s="24" t="s">
        <v>457</v>
      </c>
      <c r="C69" s="24" t="s">
        <v>518</v>
      </c>
      <c r="D69" s="24" t="s">
        <v>518</v>
      </c>
      <c r="E69" s="24"/>
      <c r="F69" s="24">
        <v>6</v>
      </c>
      <c r="G69" s="24" t="s">
        <v>459</v>
      </c>
      <c r="H69" s="24">
        <v>4</v>
      </c>
      <c r="I69" s="28">
        <v>2731</v>
      </c>
      <c r="J69" s="61">
        <v>0.75833028194800445</v>
      </c>
      <c r="K69" s="28">
        <v>660</v>
      </c>
      <c r="L69" s="28">
        <v>660</v>
      </c>
      <c r="M69" s="28">
        <v>3960</v>
      </c>
      <c r="N69" s="59"/>
      <c r="O69" s="28"/>
      <c r="P69" s="60">
        <f t="shared" si="0"/>
        <v>15840</v>
      </c>
    </row>
    <row r="70" spans="1:16" ht="34.200000000000003">
      <c r="A70" s="24">
        <v>63</v>
      </c>
      <c r="B70" s="24" t="s">
        <v>457</v>
      </c>
      <c r="C70" s="24" t="s">
        <v>519</v>
      </c>
      <c r="D70" s="24" t="s">
        <v>519</v>
      </c>
      <c r="E70" s="24"/>
      <c r="F70" s="24">
        <v>8</v>
      </c>
      <c r="G70" s="24" t="s">
        <v>459</v>
      </c>
      <c r="H70" s="24">
        <v>4</v>
      </c>
      <c r="I70" s="28">
        <v>1087</v>
      </c>
      <c r="J70" s="61">
        <v>0.72253909843606245</v>
      </c>
      <c r="K70" s="28">
        <v>301.60000000000002</v>
      </c>
      <c r="L70" s="28">
        <v>301.60000000000002</v>
      </c>
      <c r="M70" s="28">
        <v>2412.8000000000002</v>
      </c>
      <c r="N70" s="59"/>
      <c r="O70" s="28"/>
      <c r="P70" s="60">
        <f t="shared" si="0"/>
        <v>9651.2000000000007</v>
      </c>
    </row>
    <row r="71" spans="1:16" ht="57">
      <c r="A71" s="24">
        <v>64</v>
      </c>
      <c r="B71" s="24" t="s">
        <v>457</v>
      </c>
      <c r="C71" s="24" t="s">
        <v>520</v>
      </c>
      <c r="D71" s="24" t="s">
        <v>520</v>
      </c>
      <c r="E71" s="24"/>
      <c r="F71" s="24">
        <v>4</v>
      </c>
      <c r="G71" s="24" t="s">
        <v>459</v>
      </c>
      <c r="H71" s="24">
        <v>4</v>
      </c>
      <c r="I71" s="28">
        <v>22738</v>
      </c>
      <c r="J71" s="61">
        <v>0.61734761192717036</v>
      </c>
      <c r="K71" s="28">
        <v>8700.75</v>
      </c>
      <c r="L71" s="28">
        <v>8700.75</v>
      </c>
      <c r="M71" s="28">
        <v>34803</v>
      </c>
      <c r="N71" s="59"/>
      <c r="O71" s="28"/>
      <c r="P71" s="60">
        <f t="shared" si="0"/>
        <v>139212</v>
      </c>
    </row>
    <row r="72" spans="1:16" ht="34.200000000000003">
      <c r="A72" s="24">
        <v>65</v>
      </c>
      <c r="B72" s="24" t="s">
        <v>457</v>
      </c>
      <c r="C72" s="24" t="s">
        <v>521</v>
      </c>
      <c r="D72" s="24" t="s">
        <v>521</v>
      </c>
      <c r="E72" s="24"/>
      <c r="F72" s="24">
        <v>1</v>
      </c>
      <c r="G72" s="24" t="s">
        <v>459</v>
      </c>
      <c r="H72" s="24">
        <v>4</v>
      </c>
      <c r="I72" s="28">
        <v>8193</v>
      </c>
      <c r="J72" s="61">
        <v>0.74690589527645557</v>
      </c>
      <c r="K72" s="28">
        <v>2073.6</v>
      </c>
      <c r="L72" s="28">
        <v>2073.6</v>
      </c>
      <c r="M72" s="28">
        <v>2073.6</v>
      </c>
      <c r="N72" s="59"/>
      <c r="O72" s="28"/>
      <c r="P72" s="60">
        <f t="shared" ref="P72:P80" si="1">ROUND(H72*M72,2)</f>
        <v>8294.4</v>
      </c>
    </row>
    <row r="73" spans="1:16" ht="34.200000000000003">
      <c r="A73" s="24">
        <v>66</v>
      </c>
      <c r="B73" s="24" t="s">
        <v>457</v>
      </c>
      <c r="C73" s="24" t="s">
        <v>522</v>
      </c>
      <c r="D73" s="24" t="s">
        <v>522</v>
      </c>
      <c r="E73" s="24"/>
      <c r="F73" s="24">
        <v>1</v>
      </c>
      <c r="G73" s="24" t="s">
        <v>459</v>
      </c>
      <c r="H73" s="24">
        <v>4</v>
      </c>
      <c r="I73" s="28">
        <v>43238</v>
      </c>
      <c r="J73" s="61">
        <v>0.74873953466857857</v>
      </c>
      <c r="K73" s="28">
        <v>10864</v>
      </c>
      <c r="L73" s="28">
        <v>10864</v>
      </c>
      <c r="M73" s="28">
        <v>10864</v>
      </c>
      <c r="N73" s="59"/>
      <c r="O73" s="28"/>
      <c r="P73" s="60">
        <f t="shared" si="1"/>
        <v>43456</v>
      </c>
    </row>
    <row r="74" spans="1:16" ht="34.200000000000003">
      <c r="A74" s="24">
        <v>67</v>
      </c>
      <c r="B74" s="24" t="s">
        <v>457</v>
      </c>
      <c r="C74" s="24" t="s">
        <v>523</v>
      </c>
      <c r="D74" s="24" t="s">
        <v>523</v>
      </c>
      <c r="E74" s="24"/>
      <c r="F74" s="24">
        <v>1</v>
      </c>
      <c r="G74" s="24" t="s">
        <v>459</v>
      </c>
      <c r="H74" s="24">
        <v>4</v>
      </c>
      <c r="I74" s="28">
        <v>13399</v>
      </c>
      <c r="J74" s="61">
        <v>0.75645943727143816</v>
      </c>
      <c r="K74" s="28">
        <v>3263.2</v>
      </c>
      <c r="L74" s="28">
        <v>3263.2</v>
      </c>
      <c r="M74" s="28">
        <v>3263.2</v>
      </c>
      <c r="N74" s="59"/>
      <c r="O74" s="28"/>
      <c r="P74" s="60">
        <f t="shared" si="1"/>
        <v>13052.8</v>
      </c>
    </row>
    <row r="75" spans="1:16" ht="57">
      <c r="A75" s="24">
        <v>68</v>
      </c>
      <c r="B75" s="24" t="s">
        <v>457</v>
      </c>
      <c r="C75" s="24" t="s">
        <v>524</v>
      </c>
      <c r="D75" s="24" t="s">
        <v>524</v>
      </c>
      <c r="E75" s="24"/>
      <c r="F75" s="24">
        <v>2</v>
      </c>
      <c r="G75" s="24" t="s">
        <v>459</v>
      </c>
      <c r="H75" s="24">
        <v>4</v>
      </c>
      <c r="I75" s="28">
        <v>38203</v>
      </c>
      <c r="J75" s="61">
        <v>0.98035756354213022</v>
      </c>
      <c r="K75" s="28">
        <v>750.4</v>
      </c>
      <c r="L75" s="28">
        <v>750.4</v>
      </c>
      <c r="M75" s="28">
        <v>1500.8</v>
      </c>
      <c r="N75" s="59"/>
      <c r="O75" s="28"/>
      <c r="P75" s="60">
        <f t="shared" si="1"/>
        <v>6003.2</v>
      </c>
    </row>
    <row r="76" spans="1:16" ht="45.6">
      <c r="A76" s="24">
        <v>69</v>
      </c>
      <c r="B76" s="24" t="s">
        <v>457</v>
      </c>
      <c r="C76" s="24" t="s">
        <v>525</v>
      </c>
      <c r="D76" s="24" t="s">
        <v>525</v>
      </c>
      <c r="E76" s="24"/>
      <c r="F76" s="24">
        <v>3</v>
      </c>
      <c r="G76" s="24" t="s">
        <v>459</v>
      </c>
      <c r="H76" s="24">
        <v>4</v>
      </c>
      <c r="I76" s="28">
        <v>54643</v>
      </c>
      <c r="J76" s="61">
        <v>0.68526160715919704</v>
      </c>
      <c r="K76" s="28">
        <v>17198.25</v>
      </c>
      <c r="L76" s="28">
        <v>17198.25</v>
      </c>
      <c r="M76" s="28">
        <v>51594.75</v>
      </c>
      <c r="N76" s="59"/>
      <c r="O76" s="28"/>
      <c r="P76" s="60">
        <f t="shared" si="1"/>
        <v>206379</v>
      </c>
    </row>
    <row r="77" spans="1:16" ht="34.200000000000003">
      <c r="A77" s="24">
        <v>70</v>
      </c>
      <c r="B77" s="24" t="s">
        <v>457</v>
      </c>
      <c r="C77" s="24" t="s">
        <v>526</v>
      </c>
      <c r="D77" s="24" t="s">
        <v>526</v>
      </c>
      <c r="E77" s="24"/>
      <c r="F77" s="24">
        <v>1</v>
      </c>
      <c r="G77" s="24" t="s">
        <v>459</v>
      </c>
      <c r="H77" s="24">
        <v>4</v>
      </c>
      <c r="I77" s="28">
        <v>561507</v>
      </c>
      <c r="J77" s="61">
        <v>0.9824315636314418</v>
      </c>
      <c r="K77" s="28">
        <v>9864.7999999999993</v>
      </c>
      <c r="L77" s="28">
        <v>9864.7999999999993</v>
      </c>
      <c r="M77" s="28">
        <v>9864.7999999999993</v>
      </c>
      <c r="N77" s="59"/>
      <c r="O77" s="28"/>
      <c r="P77" s="60">
        <f t="shared" si="1"/>
        <v>39459.199999999997</v>
      </c>
    </row>
    <row r="78" spans="1:16" ht="34.200000000000003">
      <c r="A78" s="24">
        <v>71</v>
      </c>
      <c r="B78" s="24" t="s">
        <v>457</v>
      </c>
      <c r="C78" s="24" t="s">
        <v>527</v>
      </c>
      <c r="D78" s="24" t="s">
        <v>527</v>
      </c>
      <c r="E78" s="24"/>
      <c r="F78" s="24">
        <v>1</v>
      </c>
      <c r="G78" s="24" t="s">
        <v>459</v>
      </c>
      <c r="H78" s="24">
        <v>4</v>
      </c>
      <c r="I78" s="28">
        <v>124632</v>
      </c>
      <c r="J78" s="61">
        <v>0.78528788754092049</v>
      </c>
      <c r="K78" s="28">
        <v>26760</v>
      </c>
      <c r="L78" s="28">
        <v>26760</v>
      </c>
      <c r="M78" s="28">
        <v>26760</v>
      </c>
      <c r="N78" s="59"/>
      <c r="O78" s="28"/>
      <c r="P78" s="60">
        <f t="shared" si="1"/>
        <v>107040</v>
      </c>
    </row>
    <row r="79" spans="1:16" ht="45.6">
      <c r="A79" s="24">
        <v>72</v>
      </c>
      <c r="B79" s="24" t="s">
        <v>457</v>
      </c>
      <c r="C79" s="24" t="s">
        <v>528</v>
      </c>
      <c r="D79" s="24" t="s">
        <v>528</v>
      </c>
      <c r="E79" s="24"/>
      <c r="F79" s="24">
        <v>2</v>
      </c>
      <c r="G79" s="24" t="s">
        <v>459</v>
      </c>
      <c r="H79" s="24">
        <v>4</v>
      </c>
      <c r="I79" s="28">
        <v>182054</v>
      </c>
      <c r="J79" s="61">
        <v>0.64329127621474946</v>
      </c>
      <c r="K79" s="28">
        <v>64940.25</v>
      </c>
      <c r="L79" s="28">
        <v>64940.25</v>
      </c>
      <c r="M79" s="28">
        <v>129880.5</v>
      </c>
      <c r="N79" s="59"/>
      <c r="O79" s="28"/>
      <c r="P79" s="60">
        <f t="shared" si="1"/>
        <v>519522</v>
      </c>
    </row>
    <row r="80" spans="1:16" ht="45.6">
      <c r="A80" s="24">
        <v>73</v>
      </c>
      <c r="B80" s="24" t="s">
        <v>457</v>
      </c>
      <c r="C80" s="24" t="s">
        <v>529</v>
      </c>
      <c r="D80" s="24" t="s">
        <v>529</v>
      </c>
      <c r="E80" s="24"/>
      <c r="F80" s="24">
        <v>1</v>
      </c>
      <c r="G80" s="24" t="s">
        <v>459</v>
      </c>
      <c r="H80" s="24">
        <v>4</v>
      </c>
      <c r="I80" s="28">
        <v>314802</v>
      </c>
      <c r="J80" s="61">
        <v>0.77175176777784127</v>
      </c>
      <c r="K80" s="28">
        <v>71853</v>
      </c>
      <c r="L80" s="28">
        <v>71853</v>
      </c>
      <c r="M80" s="28">
        <v>71853</v>
      </c>
      <c r="N80" s="59"/>
      <c r="O80" s="28"/>
      <c r="P80" s="60">
        <f t="shared" si="1"/>
        <v>287412</v>
      </c>
    </row>
    <row r="81" spans="1:16" ht="57" customHeight="1">
      <c r="A81" s="62" t="s">
        <v>530</v>
      </c>
      <c r="B81" s="53"/>
      <c r="C81" s="53"/>
      <c r="D81" s="53"/>
      <c r="E81" s="53"/>
      <c r="F81" s="53"/>
      <c r="G81" s="53"/>
      <c r="H81" s="53"/>
      <c r="I81" s="62">
        <v>0</v>
      </c>
      <c r="J81" s="53"/>
      <c r="K81" s="53"/>
      <c r="L81" s="63"/>
      <c r="M81" s="53"/>
      <c r="N81" s="93" t="s">
        <v>531</v>
      </c>
      <c r="O81" s="94"/>
      <c r="P81" s="64">
        <v>0</v>
      </c>
    </row>
    <row r="82" spans="1:16" ht="15">
      <c r="A82" s="65" t="s">
        <v>532</v>
      </c>
      <c r="B82" s="66"/>
      <c r="C82" s="66"/>
      <c r="D82" s="66"/>
      <c r="E82" s="66"/>
      <c r="F82" s="66"/>
      <c r="G82" s="66"/>
      <c r="H82" s="66"/>
      <c r="I82" s="53"/>
      <c r="J82" s="53"/>
      <c r="K82" s="53"/>
      <c r="L82" s="53"/>
      <c r="M82" s="53"/>
      <c r="N82" s="93" t="s">
        <v>451</v>
      </c>
      <c r="O82" s="94"/>
      <c r="P82" s="64">
        <v>0</v>
      </c>
    </row>
    <row r="83" spans="1:16" ht="35.4" customHeight="1">
      <c r="A83" s="67"/>
      <c r="B83" s="67"/>
      <c r="C83" s="67"/>
      <c r="D83" s="67"/>
      <c r="E83" s="67"/>
      <c r="F83" s="67"/>
      <c r="G83" s="53"/>
      <c r="H83" s="53"/>
      <c r="I83" s="53"/>
      <c r="J83" s="53"/>
      <c r="K83" s="53"/>
      <c r="L83" s="53"/>
      <c r="M83" s="53"/>
      <c r="N83" s="95" t="s">
        <v>533</v>
      </c>
      <c r="O83" s="95"/>
      <c r="P83" s="69">
        <v>104750019</v>
      </c>
    </row>
    <row r="84" spans="1:16" ht="15.6">
      <c r="A84" s="70" t="s">
        <v>534</v>
      </c>
      <c r="B84" s="71"/>
      <c r="C84" s="71"/>
      <c r="D84" s="71"/>
      <c r="E84" s="71"/>
      <c r="F84" s="71"/>
      <c r="G84" s="53"/>
      <c r="H84" s="53"/>
      <c r="I84" s="53"/>
      <c r="J84" s="53"/>
      <c r="K84" s="53"/>
      <c r="L84" s="53"/>
      <c r="M84" s="53"/>
      <c r="N84" s="68" t="s">
        <v>535</v>
      </c>
      <c r="O84" s="72">
        <v>0.1</v>
      </c>
      <c r="P84" s="69">
        <v>10475001.9</v>
      </c>
    </row>
    <row r="85" spans="1:16" ht="15">
      <c r="A85" s="73" t="s">
        <v>536</v>
      </c>
      <c r="B85" s="96" t="s">
        <v>537</v>
      </c>
      <c r="C85" s="97"/>
      <c r="D85" s="97"/>
      <c r="E85" s="98"/>
      <c r="F85" s="73" t="s">
        <v>538</v>
      </c>
      <c r="G85" s="53"/>
      <c r="H85" s="53"/>
      <c r="I85" s="53"/>
      <c r="J85" s="53"/>
      <c r="K85" s="53"/>
      <c r="L85" s="53"/>
      <c r="M85" s="53"/>
      <c r="N85" s="95" t="s">
        <v>539</v>
      </c>
      <c r="O85" s="95"/>
      <c r="P85" s="74">
        <v>1990250.36</v>
      </c>
    </row>
    <row r="86" spans="1:16" ht="15">
      <c r="A86" s="75">
        <v>1</v>
      </c>
      <c r="B86" s="99"/>
      <c r="C86" s="100"/>
      <c r="D86" s="100"/>
      <c r="E86" s="101"/>
      <c r="F86" s="76"/>
      <c r="G86" s="53"/>
      <c r="H86" s="53"/>
      <c r="I86" s="53"/>
      <c r="J86" s="53"/>
      <c r="K86" s="53"/>
      <c r="L86" s="53"/>
      <c r="M86" s="53"/>
      <c r="N86" s="95" t="s">
        <v>540</v>
      </c>
      <c r="O86" s="95"/>
      <c r="P86" s="69">
        <v>117215271.26000001</v>
      </c>
    </row>
    <row r="87" spans="1:16">
      <c r="A87" s="67"/>
      <c r="B87" s="67"/>
      <c r="C87" s="67"/>
      <c r="D87" s="91" t="s">
        <v>541</v>
      </c>
      <c r="E87" s="92"/>
      <c r="F87" s="77">
        <v>0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</row>
  </sheetData>
  <mergeCells count="14">
    <mergeCell ref="A1:P1"/>
    <mergeCell ref="A3:B3"/>
    <mergeCell ref="C3:D3"/>
    <mergeCell ref="C4:L4"/>
    <mergeCell ref="A6:H6"/>
    <mergeCell ref="I6:P6"/>
    <mergeCell ref="D87:E87"/>
    <mergeCell ref="N81:O81"/>
    <mergeCell ref="N82:O82"/>
    <mergeCell ref="N83:O83"/>
    <mergeCell ref="B85:E85"/>
    <mergeCell ref="N85:O85"/>
    <mergeCell ref="B86:E86"/>
    <mergeCell ref="N86:O86"/>
  </mergeCells>
  <conditionalFormatting sqref="C3:D3">
    <cfRule type="cellIs" dxfId="39" priority="2" operator="equal">
      <formula>0</formula>
    </cfRule>
  </conditionalFormatting>
  <conditionalFormatting sqref="P81">
    <cfRule type="expression" dxfId="38" priority="9">
      <formula>ISERROR($G82)</formula>
    </cfRule>
  </conditionalFormatting>
  <conditionalFormatting sqref="P83">
    <cfRule type="expression" dxfId="37" priority="6">
      <formula>ISERROR($J81)</formula>
    </cfRule>
  </conditionalFormatting>
  <conditionalFormatting sqref="P83:P86">
    <cfRule type="expression" dxfId="36" priority="1">
      <formula>ISERROR($Q83)</formula>
    </cfRule>
  </conditionalFormatting>
  <conditionalFormatting sqref="P86">
    <cfRule type="expression" dxfId="35" priority="8">
      <formula>ISERROR($J87)</formula>
    </cfRule>
  </conditionalFormatting>
  <dataValidations count="9">
    <dataValidation type="decimal" allowBlank="1" showInputMessage="1" showErrorMessage="1" sqref="F86" xr:uid="{62427271-ED1D-457B-A934-A70BB42C666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4" xr:uid="{40C10773-C252-405E-9C3D-4E7143BB9450}">
      <formula1>0.01</formula1>
      <formula2>Q84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8:J9" xr:uid="{FE6B8C67-03D6-4246-9F95-CEC2FB082537}">
      <formula1>XFD8</formula1>
    </dataValidation>
    <dataValidation operator="greaterThanOrEqual" allowBlank="1" showInputMessage="1" showErrorMessage="1" sqref="J10:J80" xr:uid="{D380045F-BDB9-4893-9DAF-392B4E94D8F5}"/>
    <dataValidation type="decimal" allowBlank="1" showInputMessage="1" showErrorMessage="1" errorTitle="Error" error="Mayor a 1" sqref="P81:P82" xr:uid="{5E80AE70-0CEA-44A9-B32B-D6C90F22EB13}">
      <formula1>0.011</formula1>
      <formula2>AF84</formula2>
    </dataValidation>
    <dataValidation type="decimal" operator="greaterThan" allowBlank="1" showInputMessage="1" showErrorMessage="1" sqref="N8:O80" xr:uid="{E5682CCE-FCF8-476F-ADDF-3641AF7F0871}">
      <formula1>0</formula1>
    </dataValidation>
    <dataValidation type="decimal" allowBlank="1" showInputMessage="1" showErrorMessage="1" errorTitle="Error" error="Mayor a 1" promptTitle="Porcentaje de AIU" prompt="Mayor a 1" sqref="M81" xr:uid="{8AB0ABCA-464D-4597-ADCE-2074BF372DD2}">
      <formula1>0.011</formula1>
      <formula2>AC84</formula2>
    </dataValidation>
    <dataValidation type="decimal" allowBlank="1" showInputMessage="1" showErrorMessage="1" errorTitle="Error" error="Mayor a 1" promptTitle="Porcentaje de AIU" prompt="Mayor a 1" sqref="A81:K81" xr:uid="{46BBC452-EC0E-41EE-A042-CDD3C1CCF7E4}">
      <formula1>0.011</formula1>
      <formula2>R84</formula2>
    </dataValidation>
    <dataValidation type="list" allowBlank="1" showInputMessage="1" showErrorMessage="1" sqref="C4" xr:uid="{F24B3ABA-B4D0-40AE-8AD2-976265D050A4}">
      <formula1>INDIRECT("regioncobertura"&amp;$D$3)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A826-02EE-4DFE-AC0C-525E2194EFC0}">
  <dimension ref="A1:P90"/>
  <sheetViews>
    <sheetView topLeftCell="A78" workbookViewId="0">
      <selection sqref="A1:P90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'[5]Solicitud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374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8901</v>
      </c>
      <c r="J9" s="61">
        <v>0.10631389731490845</v>
      </c>
      <c r="K9" s="28">
        <v>7954.7</v>
      </c>
      <c r="L9" s="28">
        <v>7954.7</v>
      </c>
      <c r="M9" s="28">
        <v>39773.5</v>
      </c>
      <c r="N9" s="59"/>
      <c r="O9" s="28"/>
      <c r="P9" s="60">
        <f t="shared" si="0"/>
        <v>159094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11496</v>
      </c>
      <c r="J10" s="61">
        <v>0.23476861517049405</v>
      </c>
      <c r="K10" s="28">
        <v>8797.1</v>
      </c>
      <c r="L10" s="28">
        <v>8797.1</v>
      </c>
      <c r="M10" s="28">
        <v>70376.800000000003</v>
      </c>
      <c r="N10" s="59"/>
      <c r="O10" s="28"/>
      <c r="P10" s="60">
        <f t="shared" si="0"/>
        <v>281507.20000000001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10198</v>
      </c>
      <c r="J11" s="61">
        <v>0.25184349872524026</v>
      </c>
      <c r="K11" s="28">
        <v>7629.7</v>
      </c>
      <c r="L11" s="28">
        <v>7629.7</v>
      </c>
      <c r="M11" s="28">
        <v>68667.3</v>
      </c>
      <c r="N11" s="59"/>
      <c r="O11" s="28"/>
      <c r="P11" s="60">
        <f t="shared" si="0"/>
        <v>274669.2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10754</v>
      </c>
      <c r="J12" s="61">
        <v>9.4448577273572698E-2</v>
      </c>
      <c r="K12" s="28">
        <v>9738.2999999999993</v>
      </c>
      <c r="L12" s="28">
        <v>9738.2999999999993</v>
      </c>
      <c r="M12" s="28">
        <v>68168.100000000006</v>
      </c>
      <c r="N12" s="59"/>
      <c r="O12" s="28"/>
      <c r="P12" s="60">
        <f t="shared" si="0"/>
        <v>272672.40000000002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6675</v>
      </c>
      <c r="J13" s="61">
        <v>7.1595505617977478E-2</v>
      </c>
      <c r="K13" s="28">
        <v>6197.1</v>
      </c>
      <c r="L13" s="28">
        <v>6197.1</v>
      </c>
      <c r="M13" s="28">
        <v>30985.5</v>
      </c>
      <c r="N13" s="59"/>
      <c r="O13" s="28"/>
      <c r="P13" s="60">
        <f t="shared" si="0"/>
        <v>123942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9271</v>
      </c>
      <c r="J14" s="61">
        <v>0.1645561428109158</v>
      </c>
      <c r="K14" s="28">
        <v>7745.4</v>
      </c>
      <c r="L14" s="28">
        <v>7745.4</v>
      </c>
      <c r="M14" s="28">
        <v>38727</v>
      </c>
      <c r="N14" s="59"/>
      <c r="O14" s="28"/>
      <c r="P14" s="60">
        <f t="shared" si="0"/>
        <v>154908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6675</v>
      </c>
      <c r="J15" s="61">
        <v>0.11191011235955056</v>
      </c>
      <c r="K15" s="28">
        <v>5928</v>
      </c>
      <c r="L15" s="28">
        <v>5928</v>
      </c>
      <c r="M15" s="28">
        <v>41496</v>
      </c>
      <c r="N15" s="59"/>
      <c r="O15" s="28"/>
      <c r="P15" s="60">
        <f t="shared" si="0"/>
        <v>165984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7046</v>
      </c>
      <c r="J16" s="61">
        <v>5.7507805847289213E-2</v>
      </c>
      <c r="K16" s="28">
        <v>6640.8</v>
      </c>
      <c r="L16" s="28">
        <v>6640.8</v>
      </c>
      <c r="M16" s="28">
        <v>59767.199999999997</v>
      </c>
      <c r="N16" s="59"/>
      <c r="O16" s="28"/>
      <c r="P16" s="60">
        <f t="shared" si="0"/>
        <v>239068.79999999999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25959</v>
      </c>
      <c r="J17" s="61">
        <v>0.3584383065603452</v>
      </c>
      <c r="K17" s="28">
        <v>16654.3</v>
      </c>
      <c r="L17" s="28">
        <v>16654.3</v>
      </c>
      <c r="M17" s="28">
        <v>49962.9</v>
      </c>
      <c r="N17" s="59"/>
      <c r="O17" s="28"/>
      <c r="P17" s="60">
        <f t="shared" si="0"/>
        <v>199851.6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15390</v>
      </c>
      <c r="J18" s="61">
        <v>4.320337881741388E-2</v>
      </c>
      <c r="K18" s="28">
        <v>14725.1</v>
      </c>
      <c r="L18" s="28">
        <v>14725.1</v>
      </c>
      <c r="M18" s="28">
        <v>14725.1</v>
      </c>
      <c r="N18" s="59"/>
      <c r="O18" s="28"/>
      <c r="P18" s="60">
        <f t="shared" si="0"/>
        <v>58900.4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9271</v>
      </c>
      <c r="J19" s="61">
        <v>9.0238377737029488E-2</v>
      </c>
      <c r="K19" s="28">
        <v>8434.4</v>
      </c>
      <c r="L19" s="28">
        <v>8434.4</v>
      </c>
      <c r="M19" s="28">
        <v>33737.599999999999</v>
      </c>
      <c r="N19" s="59"/>
      <c r="O19" s="28"/>
      <c r="P19" s="60">
        <f t="shared" si="0"/>
        <v>134950.39999999999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2596</v>
      </c>
      <c r="J20" s="61">
        <v>5.0038520801232701E-2</v>
      </c>
      <c r="K20" s="28">
        <v>2466.1</v>
      </c>
      <c r="L20" s="28">
        <v>2466.1</v>
      </c>
      <c r="M20" s="28">
        <v>14796.6</v>
      </c>
      <c r="N20" s="59"/>
      <c r="O20" s="28"/>
      <c r="P20" s="60">
        <f t="shared" si="0"/>
        <v>59186.400000000001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26887</v>
      </c>
      <c r="J21" s="61">
        <v>6.794733514337789E-2</v>
      </c>
      <c r="K21" s="28">
        <v>25060.1</v>
      </c>
      <c r="L21" s="28">
        <v>25060.1</v>
      </c>
      <c r="M21" s="28">
        <v>200480.8</v>
      </c>
      <c r="N21" s="59"/>
      <c r="O21" s="28"/>
      <c r="P21" s="60">
        <f t="shared" si="0"/>
        <v>801923.2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11126</v>
      </c>
      <c r="J22" s="61">
        <v>6.1630415243573676E-2</v>
      </c>
      <c r="K22" s="28">
        <v>10440.299999999999</v>
      </c>
      <c r="L22" s="28">
        <v>10440.299999999999</v>
      </c>
      <c r="M22" s="28">
        <v>41761.199999999997</v>
      </c>
      <c r="N22" s="59"/>
      <c r="O22" s="28"/>
      <c r="P22" s="60">
        <f t="shared" si="0"/>
        <v>167044.79999999999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46357</v>
      </c>
      <c r="J23" s="61">
        <v>6.0888323230580035E-2</v>
      </c>
      <c r="K23" s="28">
        <v>43534.400000000001</v>
      </c>
      <c r="L23" s="28">
        <v>43534.400000000001</v>
      </c>
      <c r="M23" s="28">
        <v>217672</v>
      </c>
      <c r="N23" s="59"/>
      <c r="O23" s="28"/>
      <c r="P23" s="60">
        <f t="shared" si="0"/>
        <v>870688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11496</v>
      </c>
      <c r="J24" s="61">
        <v>0.14430236604036184</v>
      </c>
      <c r="K24" s="28">
        <v>9837.1</v>
      </c>
      <c r="L24" s="28">
        <v>9837.1</v>
      </c>
      <c r="M24" s="28">
        <v>78696.800000000003</v>
      </c>
      <c r="N24" s="59"/>
      <c r="O24" s="28"/>
      <c r="P24" s="60">
        <f t="shared" si="0"/>
        <v>314787.20000000001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25959</v>
      </c>
      <c r="J25" s="61">
        <v>0.18506491005046413</v>
      </c>
      <c r="K25" s="28">
        <v>21154.9</v>
      </c>
      <c r="L25" s="28">
        <v>21154.9</v>
      </c>
      <c r="M25" s="28">
        <v>211549</v>
      </c>
      <c r="N25" s="59"/>
      <c r="O25" s="28"/>
      <c r="P25" s="60">
        <f t="shared" si="0"/>
        <v>846196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9271</v>
      </c>
      <c r="J26" s="61">
        <v>0.15530147772624314</v>
      </c>
      <c r="K26" s="28">
        <v>7831.2</v>
      </c>
      <c r="L26" s="28">
        <v>7831.2</v>
      </c>
      <c r="M26" s="28">
        <v>62649.599999999999</v>
      </c>
      <c r="N26" s="59"/>
      <c r="O26" s="28"/>
      <c r="P26" s="60">
        <f t="shared" si="0"/>
        <v>250598.39999999999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12052</v>
      </c>
      <c r="J27" s="61">
        <v>0.13329737802854297</v>
      </c>
      <c r="K27" s="28">
        <v>10445.5</v>
      </c>
      <c r="L27" s="28">
        <v>10445.5</v>
      </c>
      <c r="M27" s="28">
        <v>62673</v>
      </c>
      <c r="N27" s="59"/>
      <c r="O27" s="28"/>
      <c r="P27" s="60">
        <f t="shared" si="0"/>
        <v>250692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11682</v>
      </c>
      <c r="J28" s="61">
        <v>0.82806882383153568</v>
      </c>
      <c r="K28" s="28">
        <v>2008.5</v>
      </c>
      <c r="L28" s="28">
        <v>2008.5</v>
      </c>
      <c r="M28" s="28">
        <v>16068</v>
      </c>
      <c r="N28" s="59"/>
      <c r="O28" s="28"/>
      <c r="P28" s="60">
        <f t="shared" si="0"/>
        <v>64272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7788</v>
      </c>
      <c r="J29" s="61">
        <v>0.74210323574730352</v>
      </c>
      <c r="K29" s="28">
        <v>2008.5</v>
      </c>
      <c r="L29" s="28">
        <v>2008.5</v>
      </c>
      <c r="M29" s="28">
        <v>16068</v>
      </c>
      <c r="N29" s="59"/>
      <c r="O29" s="28"/>
      <c r="P29" s="60">
        <f t="shared" si="0"/>
        <v>64272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3523</v>
      </c>
      <c r="J30" s="61">
        <v>0.46715867158671587</v>
      </c>
      <c r="K30" s="28">
        <v>1877.2</v>
      </c>
      <c r="L30" s="28">
        <v>1877.2</v>
      </c>
      <c r="M30" s="28">
        <v>11263.2</v>
      </c>
      <c r="N30" s="59"/>
      <c r="O30" s="28"/>
      <c r="P30" s="60">
        <f t="shared" si="0"/>
        <v>45052.800000000003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1669</v>
      </c>
      <c r="J31" s="61">
        <v>0.49448771719592566</v>
      </c>
      <c r="K31" s="28">
        <v>843.7</v>
      </c>
      <c r="L31" s="28">
        <v>843.7</v>
      </c>
      <c r="M31" s="28">
        <v>6749.6</v>
      </c>
      <c r="N31" s="59"/>
      <c r="O31" s="28"/>
      <c r="P31" s="60">
        <f t="shared" si="0"/>
        <v>26998.400000000001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927</v>
      </c>
      <c r="J32" s="61">
        <v>0.7069039913700107</v>
      </c>
      <c r="K32" s="28">
        <v>271.7</v>
      </c>
      <c r="L32" s="28">
        <v>271.7</v>
      </c>
      <c r="M32" s="28">
        <v>2173.6</v>
      </c>
      <c r="N32" s="59"/>
      <c r="O32" s="28"/>
      <c r="P32" s="60">
        <f t="shared" si="0"/>
        <v>8694.4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4079</v>
      </c>
      <c r="J33" s="61">
        <v>5.9107624417749423E-2</v>
      </c>
      <c r="K33" s="28">
        <v>3837.9</v>
      </c>
      <c r="L33" s="28">
        <v>3837.9</v>
      </c>
      <c r="M33" s="28">
        <v>19189.5</v>
      </c>
      <c r="N33" s="59"/>
      <c r="O33" s="28"/>
      <c r="P33" s="60">
        <f t="shared" si="0"/>
        <v>76758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4450</v>
      </c>
      <c r="J34" s="61">
        <v>0.47357303370786519</v>
      </c>
      <c r="K34" s="28">
        <v>2342.6</v>
      </c>
      <c r="L34" s="28">
        <v>2342.6</v>
      </c>
      <c r="M34" s="28">
        <v>11713</v>
      </c>
      <c r="N34" s="59"/>
      <c r="O34" s="28"/>
      <c r="P34" s="60">
        <f t="shared" si="0"/>
        <v>46852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9642</v>
      </c>
      <c r="J35" s="61">
        <v>0.20007259904584115</v>
      </c>
      <c r="K35" s="28">
        <v>7712.9</v>
      </c>
      <c r="L35" s="28">
        <v>7712.9</v>
      </c>
      <c r="M35" s="28">
        <v>61703.199999999997</v>
      </c>
      <c r="N35" s="59"/>
      <c r="O35" s="28"/>
      <c r="P35" s="60">
        <f t="shared" si="0"/>
        <v>246812.79999999999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4450</v>
      </c>
      <c r="J36" s="61">
        <v>0.47357303370786519</v>
      </c>
      <c r="K36" s="28">
        <v>2342.6</v>
      </c>
      <c r="L36" s="28">
        <v>2342.6</v>
      </c>
      <c r="M36" s="28">
        <v>18740.8</v>
      </c>
      <c r="N36" s="59"/>
      <c r="O36" s="28"/>
      <c r="P36" s="60">
        <f t="shared" si="0"/>
        <v>74963.199999999997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31523</v>
      </c>
      <c r="J37" s="61">
        <v>0.37468197823811183</v>
      </c>
      <c r="K37" s="28">
        <v>19711.900000000001</v>
      </c>
      <c r="L37" s="28">
        <v>19711.900000000001</v>
      </c>
      <c r="M37" s="28">
        <v>39423.800000000003</v>
      </c>
      <c r="N37" s="59"/>
      <c r="O37" s="28"/>
      <c r="P37" s="60">
        <f t="shared" si="0"/>
        <v>157695.20000000001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31523</v>
      </c>
      <c r="J38" s="61">
        <v>0.36280493607841896</v>
      </c>
      <c r="K38" s="28">
        <v>20086.3</v>
      </c>
      <c r="L38" s="28">
        <v>20086.3</v>
      </c>
      <c r="M38" s="28">
        <v>120517.8</v>
      </c>
      <c r="N38" s="59"/>
      <c r="O38" s="28"/>
      <c r="P38" s="60">
        <f t="shared" si="0"/>
        <v>482071.2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1245</v>
      </c>
      <c r="J39" s="61">
        <v>0.37662650602409636</v>
      </c>
      <c r="K39" s="28">
        <v>776.1</v>
      </c>
      <c r="L39" s="28">
        <v>776.1</v>
      </c>
      <c r="M39" s="28">
        <v>31044</v>
      </c>
      <c r="N39" s="59"/>
      <c r="O39" s="28"/>
      <c r="P39" s="60">
        <f t="shared" si="0"/>
        <v>124176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1374</v>
      </c>
      <c r="J40" s="61">
        <v>0.34337700145560407</v>
      </c>
      <c r="K40" s="28">
        <v>902.2</v>
      </c>
      <c r="L40" s="28">
        <v>902.2</v>
      </c>
      <c r="M40" s="28">
        <v>18044</v>
      </c>
      <c r="N40" s="59"/>
      <c r="O40" s="28"/>
      <c r="P40" s="60">
        <f t="shared" si="0"/>
        <v>72176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1374</v>
      </c>
      <c r="J41" s="61">
        <v>0.31593886462882098</v>
      </c>
      <c r="K41" s="28">
        <v>939.9</v>
      </c>
      <c r="L41" s="28">
        <v>939.9</v>
      </c>
      <c r="M41" s="28">
        <v>18798</v>
      </c>
      <c r="N41" s="59"/>
      <c r="O41" s="28"/>
      <c r="P41" s="60">
        <f t="shared" si="0"/>
        <v>75192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4082</v>
      </c>
      <c r="J42" s="61">
        <v>0.38566878980891722</v>
      </c>
      <c r="K42" s="28">
        <v>2507.6999999999998</v>
      </c>
      <c r="L42" s="28">
        <v>2507.6999999999998</v>
      </c>
      <c r="M42" s="28">
        <v>50154</v>
      </c>
      <c r="N42" s="59"/>
      <c r="O42" s="28"/>
      <c r="P42" s="60">
        <f t="shared" si="0"/>
        <v>200616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4082</v>
      </c>
      <c r="J43" s="61">
        <v>0.38566878980891722</v>
      </c>
      <c r="K43" s="28">
        <v>2507.6999999999998</v>
      </c>
      <c r="L43" s="28">
        <v>2507.6999999999998</v>
      </c>
      <c r="M43" s="28">
        <v>75231</v>
      </c>
      <c r="N43" s="59"/>
      <c r="O43" s="28"/>
      <c r="P43" s="60">
        <f t="shared" si="0"/>
        <v>300924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5798</v>
      </c>
      <c r="J44" s="61">
        <v>0.56748878923766821</v>
      </c>
      <c r="K44" s="28">
        <v>2507.6999999999998</v>
      </c>
      <c r="L44" s="28">
        <v>2507.6999999999998</v>
      </c>
      <c r="M44" s="28">
        <v>100308</v>
      </c>
      <c r="N44" s="59"/>
      <c r="O44" s="28"/>
      <c r="P44" s="60">
        <f t="shared" si="0"/>
        <v>401232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5562</v>
      </c>
      <c r="J45" s="61">
        <v>0.2329018338727076</v>
      </c>
      <c r="K45" s="28">
        <v>4266.6000000000004</v>
      </c>
      <c r="L45" s="28">
        <v>4266.6000000000004</v>
      </c>
      <c r="M45" s="28">
        <v>17066.400000000001</v>
      </c>
      <c r="N45" s="59"/>
      <c r="O45" s="28"/>
      <c r="P45" s="60">
        <f t="shared" si="0"/>
        <v>68265.600000000006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5562</v>
      </c>
      <c r="J46" s="61">
        <v>0.2329018338727076</v>
      </c>
      <c r="K46" s="28">
        <v>4266.6000000000004</v>
      </c>
      <c r="L46" s="28">
        <v>4266.6000000000004</v>
      </c>
      <c r="M46" s="28">
        <v>34132.800000000003</v>
      </c>
      <c r="N46" s="59"/>
      <c r="O46" s="28"/>
      <c r="P46" s="60">
        <f t="shared" si="0"/>
        <v>136531.20000000001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7417</v>
      </c>
      <c r="J47" s="61">
        <v>0.52325738169071057</v>
      </c>
      <c r="K47" s="28">
        <v>3536</v>
      </c>
      <c r="L47" s="28">
        <v>3536</v>
      </c>
      <c r="M47" s="28">
        <v>28288</v>
      </c>
      <c r="N47" s="59"/>
      <c r="O47" s="28"/>
      <c r="P47" s="60">
        <f t="shared" si="0"/>
        <v>113152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12980</v>
      </c>
      <c r="J48" s="61">
        <v>6.8266563944530068E-2</v>
      </c>
      <c r="K48" s="28">
        <v>12093.9</v>
      </c>
      <c r="L48" s="28">
        <v>12093.9</v>
      </c>
      <c r="M48" s="28">
        <v>967512</v>
      </c>
      <c r="N48" s="59"/>
      <c r="O48" s="28"/>
      <c r="P48" s="60">
        <f t="shared" si="0"/>
        <v>3870048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27072</v>
      </c>
      <c r="J49" s="61">
        <v>6.0542257683215132E-2</v>
      </c>
      <c r="K49" s="28">
        <v>25433</v>
      </c>
      <c r="L49" s="28">
        <v>25433</v>
      </c>
      <c r="M49" s="28">
        <v>1780310</v>
      </c>
      <c r="N49" s="59"/>
      <c r="O49" s="28"/>
      <c r="P49" s="60">
        <f t="shared" si="0"/>
        <v>7121240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12795</v>
      </c>
      <c r="J50" s="61">
        <v>0.4572411098085189</v>
      </c>
      <c r="K50" s="28">
        <v>6944.6</v>
      </c>
      <c r="L50" s="28">
        <v>6944.6</v>
      </c>
      <c r="M50" s="28">
        <v>347230</v>
      </c>
      <c r="N50" s="59"/>
      <c r="O50" s="28"/>
      <c r="P50" s="60">
        <f t="shared" si="0"/>
        <v>1388920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14152</v>
      </c>
      <c r="J51" s="61">
        <v>0.2683366308648954</v>
      </c>
      <c r="K51" s="28">
        <v>10354.5</v>
      </c>
      <c r="L51" s="28">
        <v>10354.5</v>
      </c>
      <c r="M51" s="28">
        <v>517725</v>
      </c>
      <c r="N51" s="59"/>
      <c r="O51" s="28"/>
      <c r="P51" s="60">
        <f t="shared" si="0"/>
        <v>2070900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10198</v>
      </c>
      <c r="J52" s="61">
        <v>0.70323592861345363</v>
      </c>
      <c r="K52" s="28">
        <v>3026.4</v>
      </c>
      <c r="L52" s="28">
        <v>3026.4</v>
      </c>
      <c r="M52" s="28">
        <v>21184.799999999999</v>
      </c>
      <c r="N52" s="59"/>
      <c r="O52" s="28"/>
      <c r="P52" s="60">
        <f t="shared" si="0"/>
        <v>84739.199999999997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5006</v>
      </c>
      <c r="J53" s="61">
        <v>0.35805033959248905</v>
      </c>
      <c r="K53" s="28">
        <v>3213.6</v>
      </c>
      <c r="L53" s="28">
        <v>3213.6</v>
      </c>
      <c r="M53" s="28">
        <v>19281.599999999999</v>
      </c>
      <c r="N53" s="59"/>
      <c r="O53" s="28"/>
      <c r="P53" s="60">
        <f t="shared" si="0"/>
        <v>77126.399999999994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44502</v>
      </c>
      <c r="J54" s="61">
        <v>0.12699429239135321</v>
      </c>
      <c r="K54" s="28">
        <v>38850.5</v>
      </c>
      <c r="L54" s="28">
        <v>38850.5</v>
      </c>
      <c r="M54" s="28">
        <v>194252.5</v>
      </c>
      <c r="N54" s="59"/>
      <c r="O54" s="28"/>
      <c r="P54" s="60">
        <f t="shared" si="0"/>
        <v>777010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41290</v>
      </c>
      <c r="J55" s="61">
        <v>0.56286752240251881</v>
      </c>
      <c r="K55" s="28">
        <v>18049.2</v>
      </c>
      <c r="L55" s="28">
        <v>18049.2</v>
      </c>
      <c r="M55" s="28">
        <v>1443936</v>
      </c>
      <c r="N55" s="59"/>
      <c r="O55" s="28"/>
      <c r="P55" s="60">
        <f t="shared" si="0"/>
        <v>5775744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12609</v>
      </c>
      <c r="J56" s="61">
        <v>0.17756364501546512</v>
      </c>
      <c r="K56" s="28">
        <v>10370.1</v>
      </c>
      <c r="L56" s="28">
        <v>10370.1</v>
      </c>
      <c r="M56" s="28">
        <v>311103</v>
      </c>
      <c r="N56" s="59"/>
      <c r="O56" s="28"/>
      <c r="P56" s="60">
        <f t="shared" si="0"/>
        <v>1244412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2411</v>
      </c>
      <c r="J57" s="61">
        <v>0.23218581501451677</v>
      </c>
      <c r="K57" s="28">
        <v>1851.2</v>
      </c>
      <c r="L57" s="28">
        <v>1851.2</v>
      </c>
      <c r="M57" s="28">
        <v>92560</v>
      </c>
      <c r="N57" s="59"/>
      <c r="O57" s="28"/>
      <c r="P57" s="60">
        <f t="shared" si="0"/>
        <v>370240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14649</v>
      </c>
      <c r="J58" s="61">
        <v>0.18533688306369037</v>
      </c>
      <c r="K58" s="28">
        <v>11934</v>
      </c>
      <c r="L58" s="28">
        <v>11934</v>
      </c>
      <c r="M58" s="28">
        <v>596700</v>
      </c>
      <c r="N58" s="59"/>
      <c r="O58" s="28"/>
      <c r="P58" s="60">
        <f t="shared" si="0"/>
        <v>2386800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5934</v>
      </c>
      <c r="J59" s="61">
        <v>0.22797438490057301</v>
      </c>
      <c r="K59" s="28">
        <v>4581.2</v>
      </c>
      <c r="L59" s="28">
        <v>4581.2</v>
      </c>
      <c r="M59" s="28">
        <v>366496</v>
      </c>
      <c r="N59" s="59"/>
      <c r="O59" s="28"/>
      <c r="P59" s="60">
        <f t="shared" si="0"/>
        <v>1465984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12609</v>
      </c>
      <c r="J60" s="61">
        <v>0.56666666666666665</v>
      </c>
      <c r="K60" s="28">
        <v>5463.9</v>
      </c>
      <c r="L60" s="28">
        <v>5463.9</v>
      </c>
      <c r="M60" s="28">
        <v>273195</v>
      </c>
      <c r="N60" s="59"/>
      <c r="O60" s="28"/>
      <c r="P60" s="60">
        <f t="shared" si="0"/>
        <v>1092780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13721</v>
      </c>
      <c r="J61" s="61">
        <v>0.80870927774943513</v>
      </c>
      <c r="K61" s="28">
        <v>2624.7</v>
      </c>
      <c r="L61" s="28">
        <v>2624.7</v>
      </c>
      <c r="M61" s="28">
        <v>104988</v>
      </c>
      <c r="N61" s="59"/>
      <c r="O61" s="28"/>
      <c r="P61" s="60">
        <f t="shared" si="0"/>
        <v>419952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22252</v>
      </c>
      <c r="J62" s="61">
        <v>0.39334891245730719</v>
      </c>
      <c r="K62" s="28">
        <v>13499.2</v>
      </c>
      <c r="L62" s="28">
        <v>13499.2</v>
      </c>
      <c r="M62" s="28">
        <v>404976</v>
      </c>
      <c r="N62" s="59"/>
      <c r="O62" s="28"/>
      <c r="P62" s="60">
        <f t="shared" si="0"/>
        <v>1619904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77879</v>
      </c>
      <c r="J63" s="61">
        <v>0.40387524236315314</v>
      </c>
      <c r="K63" s="28">
        <v>46425.599999999999</v>
      </c>
      <c r="L63" s="28">
        <v>46425.599999999999</v>
      </c>
      <c r="M63" s="28">
        <v>278553.59999999998</v>
      </c>
      <c r="N63" s="59"/>
      <c r="O63" s="28"/>
      <c r="P63" s="60">
        <f t="shared" si="0"/>
        <v>1114214.3999999999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4636</v>
      </c>
      <c r="J64" s="61">
        <v>0.19997842968075927</v>
      </c>
      <c r="K64" s="28">
        <v>3708.9</v>
      </c>
      <c r="L64" s="28">
        <v>3708.9</v>
      </c>
      <c r="M64" s="28">
        <v>3708.9</v>
      </c>
      <c r="N64" s="59"/>
      <c r="O64" s="28"/>
      <c r="P64" s="60">
        <f t="shared" si="0"/>
        <v>14835.6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5378</v>
      </c>
      <c r="J65" s="61">
        <v>0.36160282632949048</v>
      </c>
      <c r="K65" s="28">
        <v>3433.3</v>
      </c>
      <c r="L65" s="28">
        <v>3433.3</v>
      </c>
      <c r="M65" s="28">
        <v>3433.3</v>
      </c>
      <c r="N65" s="59"/>
      <c r="O65" s="28"/>
      <c r="P65" s="60">
        <f t="shared" si="0"/>
        <v>13733.2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2596</v>
      </c>
      <c r="J66" s="61">
        <v>0.87630970724191071</v>
      </c>
      <c r="K66" s="28">
        <v>321.10000000000002</v>
      </c>
      <c r="L66" s="28">
        <v>321.10000000000002</v>
      </c>
      <c r="M66" s="28">
        <v>32110</v>
      </c>
      <c r="N66" s="59"/>
      <c r="O66" s="28"/>
      <c r="P66" s="60">
        <f t="shared" si="0"/>
        <v>128440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10198</v>
      </c>
      <c r="J67" s="61">
        <v>0.85620709943126105</v>
      </c>
      <c r="K67" s="28">
        <v>1466.4</v>
      </c>
      <c r="L67" s="28">
        <v>1466.4</v>
      </c>
      <c r="M67" s="28">
        <v>146640</v>
      </c>
      <c r="N67" s="59"/>
      <c r="O67" s="28"/>
      <c r="P67" s="60">
        <f t="shared" si="0"/>
        <v>586560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15761</v>
      </c>
      <c r="J68" s="61">
        <v>0.93195228729141555</v>
      </c>
      <c r="K68" s="28">
        <v>1072.5</v>
      </c>
      <c r="L68" s="28">
        <v>1072.5</v>
      </c>
      <c r="M68" s="28">
        <v>6435</v>
      </c>
      <c r="N68" s="59"/>
      <c r="O68" s="28"/>
      <c r="P68" s="60">
        <f t="shared" si="0"/>
        <v>25740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3709</v>
      </c>
      <c r="J69" s="61">
        <v>0.86786195740091676</v>
      </c>
      <c r="K69" s="28">
        <v>490.1</v>
      </c>
      <c r="L69" s="28">
        <v>490.1</v>
      </c>
      <c r="M69" s="28">
        <v>3920.8</v>
      </c>
      <c r="N69" s="59"/>
      <c r="O69" s="28"/>
      <c r="P69" s="60">
        <f t="shared" si="0"/>
        <v>15683.2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134743</v>
      </c>
      <c r="J70" s="61">
        <v>0.88807359194911795</v>
      </c>
      <c r="K70" s="28">
        <v>15081.3</v>
      </c>
      <c r="L70" s="28">
        <v>15081.3</v>
      </c>
      <c r="M70" s="28">
        <v>60325.2</v>
      </c>
      <c r="N70" s="59"/>
      <c r="O70" s="28"/>
      <c r="P70" s="60">
        <f t="shared" si="0"/>
        <v>241300.8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43575</v>
      </c>
      <c r="J71" s="61">
        <v>0.92267125645438897</v>
      </c>
      <c r="K71" s="28">
        <v>3369.6</v>
      </c>
      <c r="L71" s="28">
        <v>3369.6</v>
      </c>
      <c r="M71" s="28">
        <v>3369.6</v>
      </c>
      <c r="N71" s="59"/>
      <c r="O71" s="28"/>
      <c r="P71" s="60">
        <f t="shared" ref="P71:P79" si="1">ROUND(H71*M71,2)</f>
        <v>13478.4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179245</v>
      </c>
      <c r="J72" s="61">
        <v>0.90150910764595948</v>
      </c>
      <c r="K72" s="28">
        <v>17654</v>
      </c>
      <c r="L72" s="28">
        <v>17654</v>
      </c>
      <c r="M72" s="28">
        <v>17654</v>
      </c>
      <c r="N72" s="59"/>
      <c r="O72" s="28"/>
      <c r="P72" s="60">
        <f t="shared" si="1"/>
        <v>70616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64899</v>
      </c>
      <c r="J73" s="61">
        <v>0.91829303995439071</v>
      </c>
      <c r="K73" s="28">
        <v>5302.7</v>
      </c>
      <c r="L73" s="28">
        <v>5302.7</v>
      </c>
      <c r="M73" s="28">
        <v>5302.7</v>
      </c>
      <c r="N73" s="59"/>
      <c r="O73" s="28"/>
      <c r="P73" s="60">
        <f t="shared" si="1"/>
        <v>21210.799999999999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48025</v>
      </c>
      <c r="J74" s="61">
        <v>0.97460905778240492</v>
      </c>
      <c r="K74" s="28">
        <v>1219.4000000000001</v>
      </c>
      <c r="L74" s="28">
        <v>1219.4000000000001</v>
      </c>
      <c r="M74" s="28">
        <v>2438.8000000000002</v>
      </c>
      <c r="N74" s="59"/>
      <c r="O74" s="28"/>
      <c r="P74" s="60">
        <f t="shared" si="1"/>
        <v>9755.2000000000007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407938</v>
      </c>
      <c r="J75" s="61">
        <v>0.92692443459545326</v>
      </c>
      <c r="K75" s="28">
        <v>29810.3</v>
      </c>
      <c r="L75" s="28">
        <v>29810.3</v>
      </c>
      <c r="M75" s="28">
        <v>89430.9</v>
      </c>
      <c r="N75" s="59"/>
      <c r="O75" s="28"/>
      <c r="P75" s="60">
        <f t="shared" si="1"/>
        <v>357723.6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912298</v>
      </c>
      <c r="J76" s="61">
        <v>0.98242865817967373</v>
      </c>
      <c r="K76" s="28">
        <v>16030.3</v>
      </c>
      <c r="L76" s="28">
        <v>16030.3</v>
      </c>
      <c r="M76" s="28">
        <v>16030.3</v>
      </c>
      <c r="N76" s="59"/>
      <c r="O76" s="28"/>
      <c r="P76" s="60">
        <f t="shared" si="1"/>
        <v>64121.2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523829</v>
      </c>
      <c r="J77" s="61">
        <v>0.91145201964763312</v>
      </c>
      <c r="K77" s="28">
        <v>46384</v>
      </c>
      <c r="L77" s="28">
        <v>46384</v>
      </c>
      <c r="M77" s="28">
        <v>46384</v>
      </c>
      <c r="N77" s="59"/>
      <c r="O77" s="28"/>
      <c r="P77" s="60">
        <f t="shared" si="1"/>
        <v>185536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731198</v>
      </c>
      <c r="J78" s="61">
        <v>0.84605660846993569</v>
      </c>
      <c r="K78" s="28">
        <v>112563.1</v>
      </c>
      <c r="L78" s="28">
        <v>112563.1</v>
      </c>
      <c r="M78" s="28">
        <v>225126.2</v>
      </c>
      <c r="N78" s="59"/>
      <c r="O78" s="28"/>
      <c r="P78" s="60">
        <f t="shared" si="1"/>
        <v>900504.8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1297984</v>
      </c>
      <c r="J79" s="61">
        <v>0.90404719934914457</v>
      </c>
      <c r="K79" s="28">
        <v>124545.2</v>
      </c>
      <c r="L79" s="28">
        <v>124545.2</v>
      </c>
      <c r="M79" s="28">
        <v>124545.2</v>
      </c>
      <c r="N79" s="59"/>
      <c r="O79" s="28"/>
      <c r="P79" s="60">
        <f t="shared" si="1"/>
        <v>498180.8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121348580.40000001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12134858.039999999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2305623.0299999998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135789061.47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34" priority="2" operator="equal">
      <formula>0</formula>
    </cfRule>
  </conditionalFormatting>
  <conditionalFormatting sqref="P80">
    <cfRule type="expression" dxfId="33" priority="9">
      <formula>ISERROR($G81)</formula>
    </cfRule>
  </conditionalFormatting>
  <conditionalFormatting sqref="P82">
    <cfRule type="expression" dxfId="32" priority="6">
      <formula>ISERROR($J80)</formula>
    </cfRule>
  </conditionalFormatting>
  <conditionalFormatting sqref="P82:P85">
    <cfRule type="expression" dxfId="31" priority="1">
      <formula>ISERROR($Q82)</formula>
    </cfRule>
  </conditionalFormatting>
  <conditionalFormatting sqref="P85">
    <cfRule type="expression" dxfId="30" priority="8">
      <formula>ISERROR($J86)</formula>
    </cfRule>
  </conditionalFormatting>
  <dataValidations count="9">
    <dataValidation type="decimal" allowBlank="1" showInputMessage="1" showErrorMessage="1" sqref="F85" xr:uid="{865C60D1-A2CC-4079-831F-DC8DEB41C74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A1A72E3C-7307-4D7D-84F2-268A2B891295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B16DDD4D-B046-420E-87A2-9C052A19610D}">
      <formula1>XFD7</formula1>
    </dataValidation>
    <dataValidation operator="greaterThanOrEqual" allowBlank="1" showInputMessage="1" showErrorMessage="1" sqref="J9:J79" xr:uid="{CDFF251D-D909-48AD-9741-CDB3D98E704B}"/>
    <dataValidation type="decimal" allowBlank="1" showInputMessage="1" showErrorMessage="1" errorTitle="Error" error="Mayor a 1" sqref="P80:P81" xr:uid="{799A8DB6-126C-4C21-839F-9006BD88E92C}">
      <formula1>0.011</formula1>
      <formula2>AF83</formula2>
    </dataValidation>
    <dataValidation type="decimal" operator="greaterThan" allowBlank="1" showInputMessage="1" showErrorMessage="1" sqref="N7:O79" xr:uid="{BC244FF7-1C77-41EC-BEF5-15DB054D4862}">
      <formula1>0</formula1>
    </dataValidation>
    <dataValidation type="decimal" allowBlank="1" showInputMessage="1" showErrorMessage="1" errorTitle="Error" error="Mayor a 1" promptTitle="Porcentaje de AIU" prompt="Mayor a 1" sqref="M80" xr:uid="{78E7D8DB-32E4-48AD-9D16-B0E3AEEEDC53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A6A37697-F730-488A-B431-0AFAB38A0FB6}">
      <formula1>0.011</formula1>
      <formula2>R83</formula2>
    </dataValidation>
    <dataValidation type="list" allowBlank="1" showInputMessage="1" showErrorMessage="1" sqref="C3" xr:uid="{1E7D484B-F4C9-46A8-BA24-A29D38ECF311}">
      <formula1>INDIRECT("regioncobertura"&amp;$D$3)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EA13-08CE-4E07-9C62-9378F9F90EE1}">
  <dimension ref="A1:P88"/>
  <sheetViews>
    <sheetView topLeftCell="A79" workbookViewId="0">
      <selection sqref="A1:P88"/>
    </sheetView>
  </sheetViews>
  <sheetFormatPr baseColWidth="10" defaultRowHeight="14.4"/>
  <cols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'[6]Solicitud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382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38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9826</v>
      </c>
      <c r="J9" s="61">
        <v>0</v>
      </c>
      <c r="K9" s="28">
        <v>9826</v>
      </c>
      <c r="L9" s="28">
        <v>9826</v>
      </c>
      <c r="M9" s="28">
        <v>49130</v>
      </c>
      <c r="N9" s="59"/>
      <c r="O9" s="28"/>
      <c r="P9" s="60">
        <f t="shared" si="0"/>
        <v>196520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20812</v>
      </c>
      <c r="J10" s="61">
        <v>0</v>
      </c>
      <c r="K10" s="28">
        <v>20812</v>
      </c>
      <c r="L10" s="28">
        <v>20812</v>
      </c>
      <c r="M10" s="28">
        <v>166496</v>
      </c>
      <c r="N10" s="59"/>
      <c r="O10" s="28"/>
      <c r="P10" s="60">
        <f t="shared" si="0"/>
        <v>665984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11662</v>
      </c>
      <c r="J11" s="61">
        <v>0</v>
      </c>
      <c r="K11" s="28">
        <v>11662</v>
      </c>
      <c r="L11" s="28">
        <v>11662</v>
      </c>
      <c r="M11" s="28">
        <v>104958</v>
      </c>
      <c r="N11" s="59"/>
      <c r="O11" s="28"/>
      <c r="P11" s="60">
        <f t="shared" si="0"/>
        <v>419832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18314</v>
      </c>
      <c r="J12" s="61">
        <v>0</v>
      </c>
      <c r="K12" s="28">
        <v>18314</v>
      </c>
      <c r="L12" s="28">
        <v>18314</v>
      </c>
      <c r="M12" s="28">
        <v>128198</v>
      </c>
      <c r="N12" s="59"/>
      <c r="O12" s="28"/>
      <c r="P12" s="60">
        <f t="shared" si="0"/>
        <v>512792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8151</v>
      </c>
      <c r="J13" s="61">
        <v>0</v>
      </c>
      <c r="K13" s="28">
        <v>8151</v>
      </c>
      <c r="L13" s="28">
        <v>8151</v>
      </c>
      <c r="M13" s="28">
        <v>40755</v>
      </c>
      <c r="N13" s="59"/>
      <c r="O13" s="28"/>
      <c r="P13" s="60">
        <f t="shared" si="0"/>
        <v>163020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11692</v>
      </c>
      <c r="J14" s="61">
        <v>0</v>
      </c>
      <c r="K14" s="28">
        <v>11692</v>
      </c>
      <c r="L14" s="28">
        <v>11692</v>
      </c>
      <c r="M14" s="28">
        <v>58460</v>
      </c>
      <c r="N14" s="59"/>
      <c r="O14" s="28"/>
      <c r="P14" s="60">
        <f t="shared" si="0"/>
        <v>233840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11542</v>
      </c>
      <c r="J15" s="61">
        <v>0</v>
      </c>
      <c r="K15" s="28">
        <v>11542</v>
      </c>
      <c r="L15" s="28">
        <v>11542</v>
      </c>
      <c r="M15" s="28">
        <v>80794</v>
      </c>
      <c r="N15" s="59"/>
      <c r="O15" s="28"/>
      <c r="P15" s="60">
        <f t="shared" si="0"/>
        <v>323176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8571</v>
      </c>
      <c r="J16" s="61">
        <v>0</v>
      </c>
      <c r="K16" s="28">
        <v>8571</v>
      </c>
      <c r="L16" s="28">
        <v>8571</v>
      </c>
      <c r="M16" s="28">
        <v>77139</v>
      </c>
      <c r="N16" s="59"/>
      <c r="O16" s="28"/>
      <c r="P16" s="60">
        <f t="shared" si="0"/>
        <v>308556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22781</v>
      </c>
      <c r="J17" s="61">
        <v>0</v>
      </c>
      <c r="K17" s="28">
        <v>22781</v>
      </c>
      <c r="L17" s="28">
        <v>22781</v>
      </c>
      <c r="M17" s="28">
        <v>68343</v>
      </c>
      <c r="N17" s="59"/>
      <c r="O17" s="28"/>
      <c r="P17" s="60">
        <f t="shared" si="0"/>
        <v>273372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18910</v>
      </c>
      <c r="J18" s="61">
        <v>0</v>
      </c>
      <c r="K18" s="28">
        <v>18910</v>
      </c>
      <c r="L18" s="28">
        <v>18910</v>
      </c>
      <c r="M18" s="28">
        <v>18910</v>
      </c>
      <c r="N18" s="59"/>
      <c r="O18" s="28"/>
      <c r="P18" s="60">
        <f t="shared" si="0"/>
        <v>75640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19704</v>
      </c>
      <c r="J19" s="61">
        <v>0</v>
      </c>
      <c r="K19" s="28">
        <v>19704</v>
      </c>
      <c r="L19" s="28">
        <v>19704</v>
      </c>
      <c r="M19" s="28">
        <v>78816</v>
      </c>
      <c r="N19" s="59"/>
      <c r="O19" s="28"/>
      <c r="P19" s="60">
        <f t="shared" si="0"/>
        <v>315264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10794</v>
      </c>
      <c r="J20" s="61">
        <v>0</v>
      </c>
      <c r="K20" s="28">
        <v>10794</v>
      </c>
      <c r="L20" s="28">
        <v>10794</v>
      </c>
      <c r="M20" s="28">
        <v>64764</v>
      </c>
      <c r="N20" s="59"/>
      <c r="O20" s="28"/>
      <c r="P20" s="60">
        <f t="shared" si="0"/>
        <v>259056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28165</v>
      </c>
      <c r="J21" s="61">
        <v>0</v>
      </c>
      <c r="K21" s="28">
        <v>28165</v>
      </c>
      <c r="L21" s="28">
        <v>28165</v>
      </c>
      <c r="M21" s="28">
        <v>225320</v>
      </c>
      <c r="N21" s="59"/>
      <c r="O21" s="28"/>
      <c r="P21" s="60">
        <f t="shared" si="0"/>
        <v>901280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16311</v>
      </c>
      <c r="J22" s="61">
        <v>0</v>
      </c>
      <c r="K22" s="28">
        <v>16311</v>
      </c>
      <c r="L22" s="28">
        <v>16311</v>
      </c>
      <c r="M22" s="28">
        <v>65244</v>
      </c>
      <c r="N22" s="59"/>
      <c r="O22" s="28"/>
      <c r="P22" s="60">
        <f t="shared" si="0"/>
        <v>260976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76517</v>
      </c>
      <c r="J23" s="61">
        <v>0</v>
      </c>
      <c r="K23" s="28">
        <v>76517</v>
      </c>
      <c r="L23" s="28">
        <v>76517</v>
      </c>
      <c r="M23" s="28">
        <v>382585</v>
      </c>
      <c r="N23" s="59"/>
      <c r="O23" s="28"/>
      <c r="P23" s="60">
        <f t="shared" si="0"/>
        <v>1530340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20032</v>
      </c>
      <c r="J24" s="61">
        <v>0</v>
      </c>
      <c r="K24" s="28">
        <v>20032</v>
      </c>
      <c r="L24" s="28">
        <v>20032</v>
      </c>
      <c r="M24" s="28">
        <v>160256</v>
      </c>
      <c r="N24" s="59"/>
      <c r="O24" s="28"/>
      <c r="P24" s="60">
        <f t="shared" si="0"/>
        <v>641024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39323</v>
      </c>
      <c r="J25" s="61">
        <v>0</v>
      </c>
      <c r="K25" s="28">
        <v>39323</v>
      </c>
      <c r="L25" s="28">
        <v>39323</v>
      </c>
      <c r="M25" s="28">
        <v>393230</v>
      </c>
      <c r="N25" s="59"/>
      <c r="O25" s="28"/>
      <c r="P25" s="60">
        <f t="shared" si="0"/>
        <v>1572920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15754</v>
      </c>
      <c r="J26" s="61">
        <v>0</v>
      </c>
      <c r="K26" s="28">
        <v>15754</v>
      </c>
      <c r="L26" s="28">
        <v>15754</v>
      </c>
      <c r="M26" s="28">
        <v>126032</v>
      </c>
      <c r="N26" s="59"/>
      <c r="O26" s="28"/>
      <c r="P26" s="60">
        <f t="shared" si="0"/>
        <v>504128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12190</v>
      </c>
      <c r="J27" s="61">
        <v>0</v>
      </c>
      <c r="K27" s="28">
        <v>12190</v>
      </c>
      <c r="L27" s="28">
        <v>12190</v>
      </c>
      <c r="M27" s="28">
        <v>73140</v>
      </c>
      <c r="N27" s="59"/>
      <c r="O27" s="28"/>
      <c r="P27" s="60">
        <f t="shared" si="0"/>
        <v>292560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12609</v>
      </c>
      <c r="J28" s="61">
        <v>0</v>
      </c>
      <c r="K28" s="28">
        <v>12609</v>
      </c>
      <c r="L28" s="28">
        <v>12609</v>
      </c>
      <c r="M28" s="28">
        <v>100872</v>
      </c>
      <c r="N28" s="59"/>
      <c r="O28" s="28"/>
      <c r="P28" s="60">
        <f t="shared" si="0"/>
        <v>403488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6897</v>
      </c>
      <c r="J29" s="61">
        <v>0</v>
      </c>
      <c r="K29" s="28">
        <v>6897</v>
      </c>
      <c r="L29" s="28">
        <v>6897</v>
      </c>
      <c r="M29" s="28">
        <v>55176</v>
      </c>
      <c r="N29" s="59"/>
      <c r="O29" s="28"/>
      <c r="P29" s="60">
        <f t="shared" si="0"/>
        <v>220704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3660</v>
      </c>
      <c r="J30" s="61">
        <v>0</v>
      </c>
      <c r="K30" s="28">
        <v>3660</v>
      </c>
      <c r="L30" s="28">
        <v>3660</v>
      </c>
      <c r="M30" s="28">
        <v>21960</v>
      </c>
      <c r="N30" s="59"/>
      <c r="O30" s="28"/>
      <c r="P30" s="60">
        <f t="shared" si="0"/>
        <v>87840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1524</v>
      </c>
      <c r="J31" s="61">
        <v>0</v>
      </c>
      <c r="K31" s="28">
        <v>1524</v>
      </c>
      <c r="L31" s="28">
        <v>1524</v>
      </c>
      <c r="M31" s="28">
        <v>12192</v>
      </c>
      <c r="N31" s="59"/>
      <c r="O31" s="28"/>
      <c r="P31" s="60">
        <f t="shared" si="0"/>
        <v>48768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1165</v>
      </c>
      <c r="J32" s="61">
        <v>0</v>
      </c>
      <c r="K32" s="28">
        <v>1165</v>
      </c>
      <c r="L32" s="28">
        <v>1165</v>
      </c>
      <c r="M32" s="28">
        <v>9320</v>
      </c>
      <c r="N32" s="59"/>
      <c r="O32" s="28"/>
      <c r="P32" s="60">
        <f t="shared" si="0"/>
        <v>37280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8243</v>
      </c>
      <c r="J33" s="61">
        <v>0</v>
      </c>
      <c r="K33" s="28">
        <v>8243</v>
      </c>
      <c r="L33" s="28">
        <v>8243</v>
      </c>
      <c r="M33" s="28">
        <v>41215</v>
      </c>
      <c r="N33" s="59"/>
      <c r="O33" s="28"/>
      <c r="P33" s="60">
        <f t="shared" si="0"/>
        <v>164860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6281</v>
      </c>
      <c r="J34" s="61">
        <v>0</v>
      </c>
      <c r="K34" s="28">
        <v>6281</v>
      </c>
      <c r="L34" s="28">
        <v>6281</v>
      </c>
      <c r="M34" s="28">
        <v>31405</v>
      </c>
      <c r="N34" s="59"/>
      <c r="O34" s="28"/>
      <c r="P34" s="60">
        <f t="shared" si="0"/>
        <v>125620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8836</v>
      </c>
      <c r="J35" s="61">
        <v>0</v>
      </c>
      <c r="K35" s="28">
        <v>8836</v>
      </c>
      <c r="L35" s="28">
        <v>8836</v>
      </c>
      <c r="M35" s="28">
        <v>70688</v>
      </c>
      <c r="N35" s="59"/>
      <c r="O35" s="28"/>
      <c r="P35" s="60">
        <f t="shared" si="0"/>
        <v>282752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3752</v>
      </c>
      <c r="J36" s="61">
        <v>0</v>
      </c>
      <c r="K36" s="28">
        <v>3752</v>
      </c>
      <c r="L36" s="28">
        <v>3752</v>
      </c>
      <c r="M36" s="28">
        <v>30016</v>
      </c>
      <c r="N36" s="59"/>
      <c r="O36" s="28"/>
      <c r="P36" s="60">
        <f t="shared" si="0"/>
        <v>120064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17188</v>
      </c>
      <c r="J37" s="61">
        <v>0</v>
      </c>
      <c r="K37" s="28">
        <v>17188</v>
      </c>
      <c r="L37" s="28">
        <v>17188</v>
      </c>
      <c r="M37" s="28">
        <v>34376</v>
      </c>
      <c r="N37" s="59"/>
      <c r="O37" s="28"/>
      <c r="P37" s="60">
        <f t="shared" si="0"/>
        <v>137504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25648</v>
      </c>
      <c r="J38" s="61">
        <v>0</v>
      </c>
      <c r="K38" s="28">
        <v>25648</v>
      </c>
      <c r="L38" s="28">
        <v>25648</v>
      </c>
      <c r="M38" s="28">
        <v>153888</v>
      </c>
      <c r="N38" s="59"/>
      <c r="O38" s="28"/>
      <c r="P38" s="60">
        <f t="shared" si="0"/>
        <v>615552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1016</v>
      </c>
      <c r="J39" s="61">
        <v>0</v>
      </c>
      <c r="K39" s="28">
        <v>1016</v>
      </c>
      <c r="L39" s="28">
        <v>1016</v>
      </c>
      <c r="M39" s="28">
        <v>40640</v>
      </c>
      <c r="N39" s="59"/>
      <c r="O39" s="28"/>
      <c r="P39" s="60">
        <f t="shared" ref="P39:P70" si="1">ROUND(H39*M39,2)</f>
        <v>162560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1421</v>
      </c>
      <c r="J40" s="61">
        <v>0</v>
      </c>
      <c r="K40" s="28">
        <v>1421</v>
      </c>
      <c r="L40" s="28">
        <v>1421</v>
      </c>
      <c r="M40" s="28">
        <v>28420</v>
      </c>
      <c r="N40" s="59"/>
      <c r="O40" s="28"/>
      <c r="P40" s="60">
        <f t="shared" si="1"/>
        <v>113680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1421</v>
      </c>
      <c r="J41" s="61">
        <v>0</v>
      </c>
      <c r="K41" s="28">
        <v>1421</v>
      </c>
      <c r="L41" s="28">
        <v>1421</v>
      </c>
      <c r="M41" s="28">
        <v>28420</v>
      </c>
      <c r="N41" s="59"/>
      <c r="O41" s="28"/>
      <c r="P41" s="60">
        <f t="shared" si="1"/>
        <v>113680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4291</v>
      </c>
      <c r="J42" s="61">
        <v>0</v>
      </c>
      <c r="K42" s="28">
        <v>4291</v>
      </c>
      <c r="L42" s="28">
        <v>4291</v>
      </c>
      <c r="M42" s="28">
        <v>85820</v>
      </c>
      <c r="N42" s="59"/>
      <c r="O42" s="28"/>
      <c r="P42" s="60">
        <f t="shared" si="1"/>
        <v>343280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4291</v>
      </c>
      <c r="J43" s="61">
        <v>0</v>
      </c>
      <c r="K43" s="28">
        <v>4291</v>
      </c>
      <c r="L43" s="28">
        <v>4291</v>
      </c>
      <c r="M43" s="28">
        <v>128730</v>
      </c>
      <c r="N43" s="59"/>
      <c r="O43" s="28"/>
      <c r="P43" s="60">
        <f t="shared" si="1"/>
        <v>514920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4291</v>
      </c>
      <c r="J44" s="61">
        <v>0</v>
      </c>
      <c r="K44" s="28">
        <v>4291</v>
      </c>
      <c r="L44" s="28">
        <v>4291</v>
      </c>
      <c r="M44" s="28">
        <v>171640</v>
      </c>
      <c r="N44" s="59"/>
      <c r="O44" s="28"/>
      <c r="P44" s="60">
        <f t="shared" si="1"/>
        <v>686560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4662</v>
      </c>
      <c r="J45" s="61">
        <v>0</v>
      </c>
      <c r="K45" s="28">
        <v>4662</v>
      </c>
      <c r="L45" s="28">
        <v>4662</v>
      </c>
      <c r="M45" s="28">
        <v>18648</v>
      </c>
      <c r="N45" s="59"/>
      <c r="O45" s="28"/>
      <c r="P45" s="60">
        <f t="shared" si="1"/>
        <v>74592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4282</v>
      </c>
      <c r="J46" s="61">
        <v>0</v>
      </c>
      <c r="K46" s="28">
        <v>4282</v>
      </c>
      <c r="L46" s="28">
        <v>4282</v>
      </c>
      <c r="M46" s="28">
        <v>34256</v>
      </c>
      <c r="N46" s="59"/>
      <c r="O46" s="28"/>
      <c r="P46" s="60">
        <f t="shared" si="1"/>
        <v>137024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7320</v>
      </c>
      <c r="J47" s="61">
        <v>0</v>
      </c>
      <c r="K47" s="28">
        <v>7320</v>
      </c>
      <c r="L47" s="28">
        <v>7320</v>
      </c>
      <c r="M47" s="28">
        <v>58560</v>
      </c>
      <c r="N47" s="59"/>
      <c r="O47" s="28"/>
      <c r="P47" s="60">
        <f t="shared" si="1"/>
        <v>234240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12852</v>
      </c>
      <c r="J48" s="61">
        <v>0</v>
      </c>
      <c r="K48" s="28">
        <v>12852</v>
      </c>
      <c r="L48" s="28">
        <v>12852</v>
      </c>
      <c r="M48" s="28">
        <v>1028160</v>
      </c>
      <c r="N48" s="59"/>
      <c r="O48" s="28"/>
      <c r="P48" s="60">
        <f t="shared" si="1"/>
        <v>4112640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58595</v>
      </c>
      <c r="J49" s="61">
        <v>0</v>
      </c>
      <c r="K49" s="28">
        <v>58595</v>
      </c>
      <c r="L49" s="28">
        <v>58595</v>
      </c>
      <c r="M49" s="28">
        <v>4101650</v>
      </c>
      <c r="N49" s="59"/>
      <c r="O49" s="28"/>
      <c r="P49" s="60">
        <f t="shared" si="1"/>
        <v>16406600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9761</v>
      </c>
      <c r="J50" s="61">
        <v>0</v>
      </c>
      <c r="K50" s="28">
        <v>9761</v>
      </c>
      <c r="L50" s="28">
        <v>9761</v>
      </c>
      <c r="M50" s="28">
        <v>488050</v>
      </c>
      <c r="N50" s="59"/>
      <c r="O50" s="28"/>
      <c r="P50" s="60">
        <f t="shared" si="1"/>
        <v>1952200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12534</v>
      </c>
      <c r="J51" s="61">
        <v>0</v>
      </c>
      <c r="K51" s="28">
        <v>12534</v>
      </c>
      <c r="L51" s="28">
        <v>12534</v>
      </c>
      <c r="M51" s="28">
        <v>626700</v>
      </c>
      <c r="N51" s="59"/>
      <c r="O51" s="28"/>
      <c r="P51" s="60">
        <f t="shared" si="1"/>
        <v>2506800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2328</v>
      </c>
      <c r="J52" s="61">
        <v>0</v>
      </c>
      <c r="K52" s="28">
        <v>2328</v>
      </c>
      <c r="L52" s="28">
        <v>2328</v>
      </c>
      <c r="M52" s="28">
        <v>16296</v>
      </c>
      <c r="N52" s="59"/>
      <c r="O52" s="28"/>
      <c r="P52" s="60">
        <f t="shared" si="1"/>
        <v>65184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5978</v>
      </c>
      <c r="J53" s="61">
        <v>0</v>
      </c>
      <c r="K53" s="28">
        <v>5978</v>
      </c>
      <c r="L53" s="28">
        <v>5978</v>
      </c>
      <c r="M53" s="28">
        <v>35868</v>
      </c>
      <c r="N53" s="59"/>
      <c r="O53" s="28"/>
      <c r="P53" s="60">
        <f t="shared" si="1"/>
        <v>143472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33676</v>
      </c>
      <c r="J54" s="61">
        <v>0</v>
      </c>
      <c r="K54" s="28">
        <v>33676</v>
      </c>
      <c r="L54" s="28">
        <v>33676</v>
      </c>
      <c r="M54" s="28">
        <v>168380</v>
      </c>
      <c r="N54" s="59"/>
      <c r="O54" s="28"/>
      <c r="P54" s="60">
        <f t="shared" si="1"/>
        <v>673520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18722</v>
      </c>
      <c r="J55" s="61">
        <v>0</v>
      </c>
      <c r="K55" s="28">
        <v>18722</v>
      </c>
      <c r="L55" s="28">
        <v>18722</v>
      </c>
      <c r="M55" s="28">
        <v>1497760</v>
      </c>
      <c r="N55" s="59"/>
      <c r="O55" s="28"/>
      <c r="P55" s="60">
        <f t="shared" si="1"/>
        <v>5991040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9704</v>
      </c>
      <c r="J56" s="61">
        <v>0</v>
      </c>
      <c r="K56" s="28">
        <v>9704</v>
      </c>
      <c r="L56" s="28">
        <v>9704</v>
      </c>
      <c r="M56" s="28">
        <v>291120</v>
      </c>
      <c r="N56" s="59"/>
      <c r="O56" s="28"/>
      <c r="P56" s="60">
        <f t="shared" si="1"/>
        <v>1164480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2283</v>
      </c>
      <c r="J57" s="61">
        <v>0</v>
      </c>
      <c r="K57" s="28">
        <v>2283</v>
      </c>
      <c r="L57" s="28">
        <v>2283</v>
      </c>
      <c r="M57" s="28">
        <v>114150</v>
      </c>
      <c r="N57" s="59"/>
      <c r="O57" s="28"/>
      <c r="P57" s="60">
        <f t="shared" si="1"/>
        <v>456600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12201</v>
      </c>
      <c r="J58" s="61">
        <v>0</v>
      </c>
      <c r="K58" s="28">
        <v>12201</v>
      </c>
      <c r="L58" s="28">
        <v>12201</v>
      </c>
      <c r="M58" s="28">
        <v>610050</v>
      </c>
      <c r="N58" s="59"/>
      <c r="O58" s="28"/>
      <c r="P58" s="60">
        <f t="shared" si="1"/>
        <v>2440200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5898</v>
      </c>
      <c r="J59" s="61">
        <v>0</v>
      </c>
      <c r="K59" s="28">
        <v>5898</v>
      </c>
      <c r="L59" s="28">
        <v>5898</v>
      </c>
      <c r="M59" s="28">
        <v>471840</v>
      </c>
      <c r="N59" s="59"/>
      <c r="O59" s="28"/>
      <c r="P59" s="60">
        <f t="shared" si="1"/>
        <v>1887360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10912</v>
      </c>
      <c r="J60" s="61">
        <v>0</v>
      </c>
      <c r="K60" s="28">
        <v>10912</v>
      </c>
      <c r="L60" s="28">
        <v>10912</v>
      </c>
      <c r="M60" s="28">
        <v>545600</v>
      </c>
      <c r="N60" s="59"/>
      <c r="O60" s="28"/>
      <c r="P60" s="60">
        <f t="shared" si="1"/>
        <v>2182400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10347</v>
      </c>
      <c r="J61" s="61">
        <v>0</v>
      </c>
      <c r="K61" s="28">
        <v>10347</v>
      </c>
      <c r="L61" s="28">
        <v>10347</v>
      </c>
      <c r="M61" s="28">
        <v>413880</v>
      </c>
      <c r="N61" s="59"/>
      <c r="O61" s="28"/>
      <c r="P61" s="60">
        <f t="shared" si="1"/>
        <v>1655520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16688</v>
      </c>
      <c r="J62" s="61">
        <v>0</v>
      </c>
      <c r="K62" s="28">
        <v>16688</v>
      </c>
      <c r="L62" s="28">
        <v>16688</v>
      </c>
      <c r="M62" s="28">
        <v>500640</v>
      </c>
      <c r="N62" s="59"/>
      <c r="O62" s="28"/>
      <c r="P62" s="60">
        <f t="shared" si="1"/>
        <v>2002560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57314</v>
      </c>
      <c r="J63" s="61">
        <v>0</v>
      </c>
      <c r="K63" s="28">
        <v>57314</v>
      </c>
      <c r="L63" s="28">
        <v>57314</v>
      </c>
      <c r="M63" s="28">
        <v>343884</v>
      </c>
      <c r="N63" s="59"/>
      <c r="O63" s="28"/>
      <c r="P63" s="60">
        <f t="shared" si="1"/>
        <v>1375536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3499</v>
      </c>
      <c r="J64" s="61">
        <v>0</v>
      </c>
      <c r="K64" s="28">
        <v>3499</v>
      </c>
      <c r="L64" s="28">
        <v>3499</v>
      </c>
      <c r="M64" s="28">
        <v>3499</v>
      </c>
      <c r="N64" s="59"/>
      <c r="O64" s="28"/>
      <c r="P64" s="60">
        <f t="shared" si="1"/>
        <v>13996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3779</v>
      </c>
      <c r="J65" s="61">
        <v>0</v>
      </c>
      <c r="K65" s="28">
        <v>3779</v>
      </c>
      <c r="L65" s="28">
        <v>3779</v>
      </c>
      <c r="M65" s="28">
        <v>3779</v>
      </c>
      <c r="N65" s="59"/>
      <c r="O65" s="28"/>
      <c r="P65" s="60">
        <f t="shared" si="1"/>
        <v>15116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485</v>
      </c>
      <c r="J66" s="61">
        <v>0</v>
      </c>
      <c r="K66" s="28">
        <v>485</v>
      </c>
      <c r="L66" s="28">
        <v>485</v>
      </c>
      <c r="M66" s="28">
        <v>48500</v>
      </c>
      <c r="N66" s="59"/>
      <c r="O66" s="28"/>
      <c r="P66" s="60">
        <f t="shared" si="1"/>
        <v>194000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2073</v>
      </c>
      <c r="J67" s="61">
        <v>0</v>
      </c>
      <c r="K67" s="28">
        <v>2073</v>
      </c>
      <c r="L67" s="28">
        <v>2073</v>
      </c>
      <c r="M67" s="28">
        <v>207300</v>
      </c>
      <c r="N67" s="59"/>
      <c r="O67" s="28"/>
      <c r="P67" s="60">
        <f t="shared" si="1"/>
        <v>829200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1545</v>
      </c>
      <c r="J68" s="61">
        <v>0</v>
      </c>
      <c r="K68" s="28">
        <v>1545</v>
      </c>
      <c r="L68" s="28">
        <v>1545</v>
      </c>
      <c r="M68" s="28">
        <v>9270</v>
      </c>
      <c r="N68" s="59"/>
      <c r="O68" s="28"/>
      <c r="P68" s="60">
        <f t="shared" si="1"/>
        <v>37080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377</v>
      </c>
      <c r="J69" s="61">
        <v>0</v>
      </c>
      <c r="K69" s="28">
        <v>377</v>
      </c>
      <c r="L69" s="28">
        <v>377</v>
      </c>
      <c r="M69" s="28">
        <v>3016</v>
      </c>
      <c r="N69" s="59"/>
      <c r="O69" s="28"/>
      <c r="P69" s="60">
        <f t="shared" si="1"/>
        <v>12064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24724</v>
      </c>
      <c r="J70" s="61">
        <v>0</v>
      </c>
      <c r="K70" s="28">
        <v>24724</v>
      </c>
      <c r="L70" s="28">
        <v>24724</v>
      </c>
      <c r="M70" s="28">
        <v>98896</v>
      </c>
      <c r="N70" s="59"/>
      <c r="O70" s="28"/>
      <c r="P70" s="60">
        <f t="shared" si="1"/>
        <v>395584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6171</v>
      </c>
      <c r="J71" s="61">
        <v>0</v>
      </c>
      <c r="K71" s="28">
        <v>6171</v>
      </c>
      <c r="L71" s="28">
        <v>6171</v>
      </c>
      <c r="M71" s="28">
        <v>6171</v>
      </c>
      <c r="N71" s="59"/>
      <c r="O71" s="28"/>
      <c r="P71" s="60">
        <f t="shared" ref="P71:P79" si="2">ROUND(H71*M71,2)</f>
        <v>24684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24965</v>
      </c>
      <c r="J72" s="61">
        <v>0</v>
      </c>
      <c r="K72" s="28">
        <v>24965</v>
      </c>
      <c r="L72" s="28">
        <v>24965</v>
      </c>
      <c r="M72" s="28">
        <v>24965</v>
      </c>
      <c r="N72" s="59"/>
      <c r="O72" s="28"/>
      <c r="P72" s="60">
        <f t="shared" si="2"/>
        <v>99860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11321</v>
      </c>
      <c r="J73" s="61">
        <v>0</v>
      </c>
      <c r="K73" s="28">
        <v>11321</v>
      </c>
      <c r="L73" s="28">
        <v>11321</v>
      </c>
      <c r="M73" s="28">
        <v>11321</v>
      </c>
      <c r="N73" s="59"/>
      <c r="O73" s="28"/>
      <c r="P73" s="60">
        <f t="shared" si="2"/>
        <v>45284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39904</v>
      </c>
      <c r="J74" s="61">
        <v>0</v>
      </c>
      <c r="K74" s="28">
        <v>39904</v>
      </c>
      <c r="L74" s="28">
        <v>39904</v>
      </c>
      <c r="M74" s="28">
        <v>79808</v>
      </c>
      <c r="N74" s="59"/>
      <c r="O74" s="28"/>
      <c r="P74" s="60">
        <f t="shared" si="2"/>
        <v>319232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32697</v>
      </c>
      <c r="J75" s="61">
        <v>0</v>
      </c>
      <c r="K75" s="28">
        <v>32697</v>
      </c>
      <c r="L75" s="28">
        <v>32697</v>
      </c>
      <c r="M75" s="28">
        <v>98091</v>
      </c>
      <c r="N75" s="59"/>
      <c r="O75" s="28"/>
      <c r="P75" s="60">
        <f t="shared" si="2"/>
        <v>392364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316708</v>
      </c>
      <c r="J76" s="61">
        <v>0</v>
      </c>
      <c r="K76" s="28">
        <v>316708</v>
      </c>
      <c r="L76" s="28">
        <v>316708</v>
      </c>
      <c r="M76" s="28">
        <v>316708</v>
      </c>
      <c r="N76" s="59"/>
      <c r="O76" s="28"/>
      <c r="P76" s="60">
        <f t="shared" si="2"/>
        <v>1266832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42951</v>
      </c>
      <c r="J77" s="61">
        <v>0</v>
      </c>
      <c r="K77" s="28">
        <v>42951</v>
      </c>
      <c r="L77" s="28">
        <v>42951</v>
      </c>
      <c r="M77" s="28">
        <v>42951</v>
      </c>
      <c r="N77" s="59"/>
      <c r="O77" s="28"/>
      <c r="P77" s="60">
        <f t="shared" si="2"/>
        <v>171804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179492</v>
      </c>
      <c r="J78" s="61">
        <v>0</v>
      </c>
      <c r="K78" s="28">
        <v>179492</v>
      </c>
      <c r="L78" s="28">
        <v>179492</v>
      </c>
      <c r="M78" s="28">
        <v>358984</v>
      </c>
      <c r="N78" s="59"/>
      <c r="O78" s="28"/>
      <c r="P78" s="60">
        <f t="shared" si="2"/>
        <v>1435936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196552</v>
      </c>
      <c r="J79" s="61">
        <v>0</v>
      </c>
      <c r="K79" s="28">
        <v>196552</v>
      </c>
      <c r="L79" s="28">
        <v>196552</v>
      </c>
      <c r="M79" s="28">
        <v>196552</v>
      </c>
      <c r="N79" s="59"/>
      <c r="O79" s="28"/>
      <c r="P79" s="60">
        <f t="shared" si="2"/>
        <v>786208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144038380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14403838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2736729.22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161178947.22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</sheetData>
  <mergeCells count="13">
    <mergeCell ref="N80:O80"/>
    <mergeCell ref="D86:E86"/>
    <mergeCell ref="N81:O81"/>
    <mergeCell ref="N82:O82"/>
    <mergeCell ref="B84:E84"/>
    <mergeCell ref="N84:O84"/>
    <mergeCell ref="B85:E85"/>
    <mergeCell ref="N85:O85"/>
    <mergeCell ref="A2:B2"/>
    <mergeCell ref="C2:D2"/>
    <mergeCell ref="C3:L3"/>
    <mergeCell ref="A5:H5"/>
    <mergeCell ref="I5:P5"/>
  </mergeCells>
  <conditionalFormatting sqref="C2:D2">
    <cfRule type="cellIs" dxfId="29" priority="2" operator="equal">
      <formula>0</formula>
    </cfRule>
  </conditionalFormatting>
  <conditionalFormatting sqref="P80">
    <cfRule type="expression" dxfId="28" priority="9">
      <formula>ISERROR($G81)</formula>
    </cfRule>
  </conditionalFormatting>
  <conditionalFormatting sqref="P82">
    <cfRule type="expression" dxfId="27" priority="6">
      <formula>ISERROR($J80)</formula>
    </cfRule>
  </conditionalFormatting>
  <conditionalFormatting sqref="P82:P85">
    <cfRule type="expression" dxfId="26" priority="1">
      <formula>ISERROR($Q82)</formula>
    </cfRule>
  </conditionalFormatting>
  <conditionalFormatting sqref="P85">
    <cfRule type="expression" dxfId="25" priority="8">
      <formula>ISERROR($J86)</formula>
    </cfRule>
  </conditionalFormatting>
  <dataValidations count="9">
    <dataValidation type="list" allowBlank="1" showInputMessage="1" showErrorMessage="1" sqref="C3" xr:uid="{1EAEF1FB-860E-4D10-83E3-8F2D4B0E333D}">
      <formula1>INDIRECT("regioncobertura"&amp;$D$3)</formula1>
    </dataValidation>
    <dataValidation type="decimal" allowBlank="1" showInputMessage="1" showErrorMessage="1" errorTitle="Error" error="Mayor a 1" promptTitle="Porcentaje de AIU" prompt="Mayor a 1" sqref="A80:K80" xr:uid="{B4736646-87CF-45E3-85D2-6D0B33794422}">
      <formula1>0.011</formula1>
      <formula2>R83</formula2>
    </dataValidation>
    <dataValidation type="decimal" allowBlank="1" showInputMessage="1" showErrorMessage="1" errorTitle="Error" error="Mayor a 1" promptTitle="Porcentaje de AIU" prompt="Mayor a 1" sqref="M80" xr:uid="{D01071F6-28AC-4922-BB9F-0D7E6A3C3700}">
      <formula1>0.011</formula1>
      <formula2>AC83</formula2>
    </dataValidation>
    <dataValidation type="decimal" operator="greaterThan" allowBlank="1" showInputMessage="1" showErrorMessage="1" sqref="N7:O79" xr:uid="{88B3CF67-28AB-4F8F-985F-75B0E5F872BD}">
      <formula1>0</formula1>
    </dataValidation>
    <dataValidation type="decimal" allowBlank="1" showInputMessage="1" showErrorMessage="1" errorTitle="Error" error="Mayor a 1" sqref="P80:P81" xr:uid="{D6547296-7A18-43B9-BEE4-F66BE6BE40D4}">
      <formula1>0.011</formula1>
      <formula2>AF83</formula2>
    </dataValidation>
    <dataValidation operator="greaterThanOrEqual" allowBlank="1" showInputMessage="1" showErrorMessage="1" sqref="J9:J79" xr:uid="{50BE417D-6715-4675-9DDC-91346CCCFB7B}"/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CE6ED68D-51D6-48D9-AB30-FC823AF6ECFD}">
      <formula1>XFD7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8BCC7F0A-161E-4CA0-ADD6-5373B178771F}">
      <formula1>0.01</formula1>
      <formula2>Q83</formula2>
    </dataValidation>
    <dataValidation type="decimal" allowBlank="1" showInputMessage="1" showErrorMessage="1" sqref="F85" xr:uid="{4895DF64-09E7-47BB-AE1E-2FF4B878AC2F}">
      <formula1>0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0CA6-C897-4DC0-9A17-0AA60038AA96}">
  <dimension ref="A1:P91"/>
  <sheetViews>
    <sheetView topLeftCell="A76" workbookViewId="0">
      <selection sqref="A1:P91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'[7]Solicitud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376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10895</v>
      </c>
      <c r="J9" s="61">
        <v>0.25</v>
      </c>
      <c r="K9" s="28">
        <v>8171.25</v>
      </c>
      <c r="L9" s="28">
        <v>8171.25</v>
      </c>
      <c r="M9" s="28">
        <v>40856.25</v>
      </c>
      <c r="N9" s="59"/>
      <c r="O9" s="28"/>
      <c r="P9" s="60">
        <f t="shared" si="0"/>
        <v>163425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8359</v>
      </c>
      <c r="J10" s="61">
        <v>0</v>
      </c>
      <c r="K10" s="28">
        <v>8359</v>
      </c>
      <c r="L10" s="28">
        <v>8359</v>
      </c>
      <c r="M10" s="28">
        <v>66872</v>
      </c>
      <c r="N10" s="59"/>
      <c r="O10" s="28"/>
      <c r="P10" s="60">
        <f t="shared" si="0"/>
        <v>267488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7398</v>
      </c>
      <c r="J11" s="61">
        <v>0</v>
      </c>
      <c r="K11" s="28">
        <v>7398</v>
      </c>
      <c r="L11" s="28">
        <v>7398</v>
      </c>
      <c r="M11" s="28">
        <v>66582</v>
      </c>
      <c r="N11" s="59"/>
      <c r="O11" s="28"/>
      <c r="P11" s="60">
        <f t="shared" si="0"/>
        <v>266328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8585</v>
      </c>
      <c r="J12" s="61">
        <v>0</v>
      </c>
      <c r="K12" s="28">
        <v>8585</v>
      </c>
      <c r="L12" s="28">
        <v>8585</v>
      </c>
      <c r="M12" s="28">
        <v>60095</v>
      </c>
      <c r="N12" s="59"/>
      <c r="O12" s="28"/>
      <c r="P12" s="60">
        <f t="shared" si="0"/>
        <v>240380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5751</v>
      </c>
      <c r="J13" s="61">
        <v>0</v>
      </c>
      <c r="K13" s="28">
        <v>5751</v>
      </c>
      <c r="L13" s="28">
        <v>5751</v>
      </c>
      <c r="M13" s="28">
        <v>28755</v>
      </c>
      <c r="N13" s="59"/>
      <c r="O13" s="28"/>
      <c r="P13" s="60">
        <f t="shared" si="0"/>
        <v>115020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8794</v>
      </c>
      <c r="J14" s="61">
        <v>0</v>
      </c>
      <c r="K14" s="28">
        <v>8794</v>
      </c>
      <c r="L14" s="28">
        <v>8794</v>
      </c>
      <c r="M14" s="28">
        <v>43970</v>
      </c>
      <c r="N14" s="59"/>
      <c r="O14" s="28"/>
      <c r="P14" s="60">
        <f t="shared" si="0"/>
        <v>175880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6280</v>
      </c>
      <c r="J15" s="61">
        <v>0</v>
      </c>
      <c r="K15" s="28">
        <v>6280</v>
      </c>
      <c r="L15" s="28">
        <v>6280</v>
      </c>
      <c r="M15" s="28">
        <v>43960</v>
      </c>
      <c r="N15" s="59"/>
      <c r="O15" s="28"/>
      <c r="P15" s="60">
        <f t="shared" si="0"/>
        <v>175840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7052</v>
      </c>
      <c r="J16" s="61">
        <v>0.2</v>
      </c>
      <c r="K16" s="28">
        <v>5641.6</v>
      </c>
      <c r="L16" s="28">
        <v>5641.6</v>
      </c>
      <c r="M16" s="28">
        <v>50774.400000000001</v>
      </c>
      <c r="N16" s="59"/>
      <c r="O16" s="28"/>
      <c r="P16" s="60">
        <f t="shared" si="0"/>
        <v>203097.60000000001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25291</v>
      </c>
      <c r="J17" s="61">
        <v>0.25</v>
      </c>
      <c r="K17" s="28">
        <v>18968.25</v>
      </c>
      <c r="L17" s="28">
        <v>18968.25</v>
      </c>
      <c r="M17" s="28">
        <v>56904.75</v>
      </c>
      <c r="N17" s="59"/>
      <c r="O17" s="28"/>
      <c r="P17" s="60">
        <f t="shared" si="0"/>
        <v>227619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14015</v>
      </c>
      <c r="J18" s="61">
        <v>0</v>
      </c>
      <c r="K18" s="28">
        <v>14015</v>
      </c>
      <c r="L18" s="28">
        <v>14015</v>
      </c>
      <c r="M18" s="28">
        <v>14015</v>
      </c>
      <c r="N18" s="59"/>
      <c r="O18" s="28"/>
      <c r="P18" s="60">
        <f t="shared" si="0"/>
        <v>56060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26063</v>
      </c>
      <c r="J19" s="61">
        <v>0</v>
      </c>
      <c r="K19" s="28">
        <v>26063</v>
      </c>
      <c r="L19" s="28">
        <v>26063</v>
      </c>
      <c r="M19" s="28">
        <v>104252</v>
      </c>
      <c r="N19" s="59"/>
      <c r="O19" s="28"/>
      <c r="P19" s="60">
        <f t="shared" si="0"/>
        <v>417008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2701</v>
      </c>
      <c r="J20" s="61">
        <v>0</v>
      </c>
      <c r="K20" s="28">
        <v>2701</v>
      </c>
      <c r="L20" s="28">
        <v>2701</v>
      </c>
      <c r="M20" s="28">
        <v>16206</v>
      </c>
      <c r="N20" s="59"/>
      <c r="O20" s="28"/>
      <c r="P20" s="60">
        <f t="shared" si="0"/>
        <v>64824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26375</v>
      </c>
      <c r="J21" s="61">
        <v>0</v>
      </c>
      <c r="K21" s="28">
        <v>26375</v>
      </c>
      <c r="L21" s="28">
        <v>26375</v>
      </c>
      <c r="M21" s="28">
        <v>211000</v>
      </c>
      <c r="N21" s="59"/>
      <c r="O21" s="28"/>
      <c r="P21" s="60">
        <f t="shared" si="0"/>
        <v>844000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9394</v>
      </c>
      <c r="J22" s="61">
        <v>0</v>
      </c>
      <c r="K22" s="28">
        <v>9394</v>
      </c>
      <c r="L22" s="28">
        <v>9394</v>
      </c>
      <c r="M22" s="28">
        <v>37576</v>
      </c>
      <c r="N22" s="59"/>
      <c r="O22" s="28"/>
      <c r="P22" s="60">
        <f t="shared" si="0"/>
        <v>150304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42860</v>
      </c>
      <c r="J23" s="61">
        <v>0.2</v>
      </c>
      <c r="K23" s="28">
        <v>34288</v>
      </c>
      <c r="L23" s="28">
        <v>34288</v>
      </c>
      <c r="M23" s="28">
        <v>171440</v>
      </c>
      <c r="N23" s="59"/>
      <c r="O23" s="28"/>
      <c r="P23" s="60">
        <f t="shared" si="0"/>
        <v>685760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9401</v>
      </c>
      <c r="J24" s="61">
        <v>0</v>
      </c>
      <c r="K24" s="28">
        <v>9401</v>
      </c>
      <c r="L24" s="28">
        <v>9401</v>
      </c>
      <c r="M24" s="28">
        <v>75208</v>
      </c>
      <c r="N24" s="59"/>
      <c r="O24" s="28"/>
      <c r="P24" s="60">
        <f t="shared" si="0"/>
        <v>300832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20818</v>
      </c>
      <c r="J25" s="61">
        <v>0</v>
      </c>
      <c r="K25" s="28">
        <v>20818</v>
      </c>
      <c r="L25" s="28">
        <v>20818</v>
      </c>
      <c r="M25" s="28">
        <v>208180</v>
      </c>
      <c r="N25" s="59"/>
      <c r="O25" s="28"/>
      <c r="P25" s="60">
        <f t="shared" si="0"/>
        <v>832720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8097</v>
      </c>
      <c r="J26" s="61">
        <v>0.25</v>
      </c>
      <c r="K26" s="28">
        <v>6072.75</v>
      </c>
      <c r="L26" s="28">
        <v>6072.75</v>
      </c>
      <c r="M26" s="28">
        <v>48582</v>
      </c>
      <c r="N26" s="59"/>
      <c r="O26" s="28"/>
      <c r="P26" s="60">
        <f t="shared" si="0"/>
        <v>194328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13058</v>
      </c>
      <c r="J27" s="61">
        <v>0.25</v>
      </c>
      <c r="K27" s="28">
        <v>9793.5</v>
      </c>
      <c r="L27" s="28">
        <v>9793.5</v>
      </c>
      <c r="M27" s="28">
        <v>58761</v>
      </c>
      <c r="N27" s="59"/>
      <c r="O27" s="28"/>
      <c r="P27" s="60">
        <f t="shared" si="0"/>
        <v>235044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15835</v>
      </c>
      <c r="J28" s="61">
        <v>0.25</v>
      </c>
      <c r="K28" s="28">
        <v>11876.25</v>
      </c>
      <c r="L28" s="28">
        <v>11876.25</v>
      </c>
      <c r="M28" s="28">
        <v>95010</v>
      </c>
      <c r="N28" s="59"/>
      <c r="O28" s="28"/>
      <c r="P28" s="60">
        <f t="shared" si="0"/>
        <v>380040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8632</v>
      </c>
      <c r="J29" s="61">
        <v>0.25</v>
      </c>
      <c r="K29" s="28">
        <v>6474</v>
      </c>
      <c r="L29" s="28">
        <v>6474</v>
      </c>
      <c r="M29" s="28">
        <v>51792</v>
      </c>
      <c r="N29" s="59"/>
      <c r="O29" s="28"/>
      <c r="P29" s="60">
        <f t="shared" si="0"/>
        <v>207168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6523</v>
      </c>
      <c r="J30" s="61">
        <v>0</v>
      </c>
      <c r="K30" s="28">
        <v>6523</v>
      </c>
      <c r="L30" s="28">
        <v>6523</v>
      </c>
      <c r="M30" s="28">
        <v>39138</v>
      </c>
      <c r="N30" s="59"/>
      <c r="O30" s="28"/>
      <c r="P30" s="60">
        <f t="shared" si="0"/>
        <v>156552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1069</v>
      </c>
      <c r="J31" s="61">
        <v>0</v>
      </c>
      <c r="K31" s="28">
        <v>1069</v>
      </c>
      <c r="L31" s="28">
        <v>1069</v>
      </c>
      <c r="M31" s="28">
        <v>8552</v>
      </c>
      <c r="N31" s="59"/>
      <c r="O31" s="28"/>
      <c r="P31" s="60">
        <f t="shared" si="0"/>
        <v>34208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223</v>
      </c>
      <c r="J32" s="61">
        <v>0</v>
      </c>
      <c r="K32" s="28">
        <v>223</v>
      </c>
      <c r="L32" s="28">
        <v>223</v>
      </c>
      <c r="M32" s="28">
        <v>1784</v>
      </c>
      <c r="N32" s="59"/>
      <c r="O32" s="28"/>
      <c r="P32" s="60">
        <f t="shared" si="0"/>
        <v>7136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4360</v>
      </c>
      <c r="J33" s="61">
        <v>0</v>
      </c>
      <c r="K33" s="28">
        <v>4360</v>
      </c>
      <c r="L33" s="28">
        <v>4360</v>
      </c>
      <c r="M33" s="28">
        <v>21800</v>
      </c>
      <c r="N33" s="59"/>
      <c r="O33" s="28"/>
      <c r="P33" s="60">
        <f t="shared" si="0"/>
        <v>87200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4154</v>
      </c>
      <c r="J34" s="61">
        <v>0</v>
      </c>
      <c r="K34" s="28">
        <v>4154</v>
      </c>
      <c r="L34" s="28">
        <v>4154</v>
      </c>
      <c r="M34" s="28">
        <v>20770</v>
      </c>
      <c r="N34" s="59"/>
      <c r="O34" s="28"/>
      <c r="P34" s="60">
        <f t="shared" si="0"/>
        <v>83080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10909</v>
      </c>
      <c r="J35" s="61">
        <v>0</v>
      </c>
      <c r="K35" s="28">
        <v>10909</v>
      </c>
      <c r="L35" s="28">
        <v>10909</v>
      </c>
      <c r="M35" s="28">
        <v>87272</v>
      </c>
      <c r="N35" s="59"/>
      <c r="O35" s="28"/>
      <c r="P35" s="60">
        <f t="shared" si="0"/>
        <v>349088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4105</v>
      </c>
      <c r="J36" s="61">
        <v>0</v>
      </c>
      <c r="K36" s="28">
        <v>4105</v>
      </c>
      <c r="L36" s="28">
        <v>4105</v>
      </c>
      <c r="M36" s="28">
        <v>32840</v>
      </c>
      <c r="N36" s="59"/>
      <c r="O36" s="28"/>
      <c r="P36" s="60">
        <f t="shared" si="0"/>
        <v>131360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18355</v>
      </c>
      <c r="J37" s="61">
        <v>0</v>
      </c>
      <c r="K37" s="28">
        <v>18355</v>
      </c>
      <c r="L37" s="28">
        <v>18355</v>
      </c>
      <c r="M37" s="28">
        <v>36710</v>
      </c>
      <c r="N37" s="59"/>
      <c r="O37" s="28"/>
      <c r="P37" s="60">
        <f t="shared" si="0"/>
        <v>146840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18355</v>
      </c>
      <c r="J38" s="61">
        <v>0</v>
      </c>
      <c r="K38" s="28">
        <v>18355</v>
      </c>
      <c r="L38" s="28">
        <v>18355</v>
      </c>
      <c r="M38" s="28">
        <v>110130</v>
      </c>
      <c r="N38" s="59"/>
      <c r="O38" s="28"/>
      <c r="P38" s="60">
        <f t="shared" si="0"/>
        <v>440520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1413</v>
      </c>
      <c r="J39" s="61">
        <v>0.25</v>
      </c>
      <c r="K39" s="28">
        <v>1059.75</v>
      </c>
      <c r="L39" s="28">
        <v>1059.75</v>
      </c>
      <c r="M39" s="28">
        <v>42390</v>
      </c>
      <c r="N39" s="59"/>
      <c r="O39" s="28"/>
      <c r="P39" s="60">
        <f t="shared" si="0"/>
        <v>169560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1458</v>
      </c>
      <c r="J40" s="61">
        <v>0.25</v>
      </c>
      <c r="K40" s="28">
        <v>1093.5</v>
      </c>
      <c r="L40" s="28">
        <v>1093.5</v>
      </c>
      <c r="M40" s="28">
        <v>21870</v>
      </c>
      <c r="N40" s="59"/>
      <c r="O40" s="28"/>
      <c r="P40" s="60">
        <f t="shared" si="0"/>
        <v>87480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1458</v>
      </c>
      <c r="J41" s="61">
        <v>0.25</v>
      </c>
      <c r="K41" s="28">
        <v>1093.5</v>
      </c>
      <c r="L41" s="28">
        <v>1093.5</v>
      </c>
      <c r="M41" s="28">
        <v>21870</v>
      </c>
      <c r="N41" s="59"/>
      <c r="O41" s="28"/>
      <c r="P41" s="60">
        <f t="shared" si="0"/>
        <v>87480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4067</v>
      </c>
      <c r="J42" s="61">
        <v>0.2</v>
      </c>
      <c r="K42" s="28">
        <v>3253.6</v>
      </c>
      <c r="L42" s="28">
        <v>3253.6</v>
      </c>
      <c r="M42" s="28">
        <v>65072</v>
      </c>
      <c r="N42" s="59"/>
      <c r="O42" s="28"/>
      <c r="P42" s="60">
        <f t="shared" si="0"/>
        <v>260288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4067</v>
      </c>
      <c r="J43" s="61">
        <v>0.2</v>
      </c>
      <c r="K43" s="28">
        <v>3253.6</v>
      </c>
      <c r="L43" s="28">
        <v>3253.6</v>
      </c>
      <c r="M43" s="28">
        <v>97608</v>
      </c>
      <c r="N43" s="59"/>
      <c r="O43" s="28"/>
      <c r="P43" s="60">
        <f t="shared" si="0"/>
        <v>390432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5495</v>
      </c>
      <c r="J44" s="61">
        <v>0</v>
      </c>
      <c r="K44" s="28">
        <v>5495</v>
      </c>
      <c r="L44" s="28">
        <v>5495</v>
      </c>
      <c r="M44" s="28">
        <v>219800</v>
      </c>
      <c r="N44" s="59"/>
      <c r="O44" s="28"/>
      <c r="P44" s="60">
        <f t="shared" si="0"/>
        <v>879200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4776</v>
      </c>
      <c r="J45" s="61">
        <v>0.15</v>
      </c>
      <c r="K45" s="28">
        <v>4059.6</v>
      </c>
      <c r="L45" s="28">
        <v>4059.6</v>
      </c>
      <c r="M45" s="28">
        <v>16238.4</v>
      </c>
      <c r="N45" s="59"/>
      <c r="O45" s="28"/>
      <c r="P45" s="60">
        <f t="shared" si="0"/>
        <v>64953.599999999999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4776</v>
      </c>
      <c r="J46" s="61">
        <v>0.15</v>
      </c>
      <c r="K46" s="28">
        <v>4059.6</v>
      </c>
      <c r="L46" s="28">
        <v>4059.6</v>
      </c>
      <c r="M46" s="28">
        <v>32476.799999999999</v>
      </c>
      <c r="N46" s="59"/>
      <c r="O46" s="28"/>
      <c r="P46" s="60">
        <f t="shared" si="0"/>
        <v>129907.2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4945</v>
      </c>
      <c r="J47" s="61">
        <v>0</v>
      </c>
      <c r="K47" s="28">
        <v>4945</v>
      </c>
      <c r="L47" s="28">
        <v>4945</v>
      </c>
      <c r="M47" s="28">
        <v>39560</v>
      </c>
      <c r="N47" s="59"/>
      <c r="O47" s="28"/>
      <c r="P47" s="60">
        <f t="shared" si="0"/>
        <v>158240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15209</v>
      </c>
      <c r="J48" s="61">
        <v>0.25</v>
      </c>
      <c r="K48" s="28">
        <v>11406.75</v>
      </c>
      <c r="L48" s="28">
        <v>11406.75</v>
      </c>
      <c r="M48" s="28">
        <v>912540</v>
      </c>
      <c r="N48" s="59"/>
      <c r="O48" s="28"/>
      <c r="P48" s="60">
        <f t="shared" si="0"/>
        <v>3650160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26935</v>
      </c>
      <c r="J49" s="61">
        <v>0.25</v>
      </c>
      <c r="K49" s="28">
        <v>20201.25</v>
      </c>
      <c r="L49" s="28">
        <v>20201.25</v>
      </c>
      <c r="M49" s="28">
        <v>1414087.5</v>
      </c>
      <c r="N49" s="59"/>
      <c r="O49" s="28"/>
      <c r="P49" s="60">
        <f t="shared" si="0"/>
        <v>5656350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9298</v>
      </c>
      <c r="J50" s="61">
        <v>0</v>
      </c>
      <c r="K50" s="28">
        <v>9298</v>
      </c>
      <c r="L50" s="28">
        <v>9298</v>
      </c>
      <c r="M50" s="28">
        <v>464900</v>
      </c>
      <c r="N50" s="59"/>
      <c r="O50" s="28"/>
      <c r="P50" s="60">
        <f t="shared" si="0"/>
        <v>1859600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11103</v>
      </c>
      <c r="J51" s="61">
        <v>0</v>
      </c>
      <c r="K51" s="28">
        <v>11103</v>
      </c>
      <c r="L51" s="28">
        <v>11103</v>
      </c>
      <c r="M51" s="28">
        <v>555150</v>
      </c>
      <c r="N51" s="59"/>
      <c r="O51" s="28"/>
      <c r="P51" s="60">
        <f t="shared" si="0"/>
        <v>2220600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5278</v>
      </c>
      <c r="J52" s="61">
        <v>0</v>
      </c>
      <c r="K52" s="28">
        <v>5278</v>
      </c>
      <c r="L52" s="28">
        <v>5278</v>
      </c>
      <c r="M52" s="28">
        <v>36946</v>
      </c>
      <c r="N52" s="59"/>
      <c r="O52" s="28"/>
      <c r="P52" s="60">
        <f t="shared" si="0"/>
        <v>147784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4691</v>
      </c>
      <c r="J53" s="61">
        <v>0</v>
      </c>
      <c r="K53" s="28">
        <v>4691</v>
      </c>
      <c r="L53" s="28">
        <v>4691</v>
      </c>
      <c r="M53" s="28">
        <v>28146</v>
      </c>
      <c r="N53" s="59"/>
      <c r="O53" s="28"/>
      <c r="P53" s="60">
        <f t="shared" si="0"/>
        <v>112584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44883</v>
      </c>
      <c r="J54" s="61">
        <v>0</v>
      </c>
      <c r="K54" s="28">
        <v>44883</v>
      </c>
      <c r="L54" s="28">
        <v>44883</v>
      </c>
      <c r="M54" s="28">
        <v>224415</v>
      </c>
      <c r="N54" s="59"/>
      <c r="O54" s="28"/>
      <c r="P54" s="60">
        <f t="shared" si="0"/>
        <v>897660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44050</v>
      </c>
      <c r="J55" s="61">
        <v>0.25</v>
      </c>
      <c r="K55" s="28">
        <v>33037.5</v>
      </c>
      <c r="L55" s="28">
        <v>33037.5</v>
      </c>
      <c r="M55" s="28">
        <v>2643000</v>
      </c>
      <c r="N55" s="59"/>
      <c r="O55" s="28"/>
      <c r="P55" s="60">
        <f t="shared" si="0"/>
        <v>10572000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10798</v>
      </c>
      <c r="J56" s="61">
        <v>0.25</v>
      </c>
      <c r="K56" s="28">
        <v>8098.5</v>
      </c>
      <c r="L56" s="28">
        <v>8098.5</v>
      </c>
      <c r="M56" s="28">
        <v>242955</v>
      </c>
      <c r="N56" s="59"/>
      <c r="O56" s="28"/>
      <c r="P56" s="60">
        <f t="shared" si="0"/>
        <v>971820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2151</v>
      </c>
      <c r="J57" s="61">
        <v>0</v>
      </c>
      <c r="K57" s="28">
        <v>2151</v>
      </c>
      <c r="L57" s="28">
        <v>2151</v>
      </c>
      <c r="M57" s="28">
        <v>107550</v>
      </c>
      <c r="N57" s="59"/>
      <c r="O57" s="28"/>
      <c r="P57" s="60">
        <f t="shared" si="0"/>
        <v>430200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11374</v>
      </c>
      <c r="J58" s="61">
        <v>0</v>
      </c>
      <c r="K58" s="28">
        <v>11374</v>
      </c>
      <c r="L58" s="28">
        <v>11374</v>
      </c>
      <c r="M58" s="28">
        <v>568700</v>
      </c>
      <c r="N58" s="59"/>
      <c r="O58" s="28"/>
      <c r="P58" s="60">
        <f t="shared" si="0"/>
        <v>2274800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6887</v>
      </c>
      <c r="J59" s="61">
        <v>0</v>
      </c>
      <c r="K59" s="28">
        <v>6887</v>
      </c>
      <c r="L59" s="28">
        <v>6887</v>
      </c>
      <c r="M59" s="28">
        <v>550960</v>
      </c>
      <c r="N59" s="59"/>
      <c r="O59" s="28"/>
      <c r="P59" s="60">
        <f t="shared" si="0"/>
        <v>2203840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12469</v>
      </c>
      <c r="J60" s="61">
        <v>0</v>
      </c>
      <c r="K60" s="28">
        <v>12469</v>
      </c>
      <c r="L60" s="28">
        <v>12469</v>
      </c>
      <c r="M60" s="28">
        <v>623450</v>
      </c>
      <c r="N60" s="59"/>
      <c r="O60" s="28"/>
      <c r="P60" s="60">
        <f t="shared" si="0"/>
        <v>2493800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11361</v>
      </c>
      <c r="J61" s="61">
        <v>0</v>
      </c>
      <c r="K61" s="28">
        <v>11361</v>
      </c>
      <c r="L61" s="28">
        <v>11361</v>
      </c>
      <c r="M61" s="28">
        <v>454440</v>
      </c>
      <c r="N61" s="59"/>
      <c r="O61" s="28"/>
      <c r="P61" s="60">
        <f t="shared" si="0"/>
        <v>1817760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21209</v>
      </c>
      <c r="J62" s="61">
        <v>0.2</v>
      </c>
      <c r="K62" s="28">
        <v>16967.2</v>
      </c>
      <c r="L62" s="28">
        <v>16967.2</v>
      </c>
      <c r="M62" s="28">
        <v>509016</v>
      </c>
      <c r="N62" s="59"/>
      <c r="O62" s="28"/>
      <c r="P62" s="60">
        <f t="shared" si="0"/>
        <v>2036064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51939</v>
      </c>
      <c r="J63" s="61">
        <v>0</v>
      </c>
      <c r="K63" s="28">
        <v>51939</v>
      </c>
      <c r="L63" s="28">
        <v>51939</v>
      </c>
      <c r="M63" s="28">
        <v>311634</v>
      </c>
      <c r="N63" s="59"/>
      <c r="O63" s="28"/>
      <c r="P63" s="60">
        <f t="shared" si="0"/>
        <v>1246536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2917</v>
      </c>
      <c r="J64" s="61">
        <v>0</v>
      </c>
      <c r="K64" s="28">
        <v>2917</v>
      </c>
      <c r="L64" s="28">
        <v>2917</v>
      </c>
      <c r="M64" s="28">
        <v>2917</v>
      </c>
      <c r="N64" s="59"/>
      <c r="O64" s="28"/>
      <c r="P64" s="60">
        <f t="shared" si="0"/>
        <v>11668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5337</v>
      </c>
      <c r="J65" s="61">
        <v>0</v>
      </c>
      <c r="K65" s="28">
        <v>5337</v>
      </c>
      <c r="L65" s="28">
        <v>5337</v>
      </c>
      <c r="M65" s="28">
        <v>5337</v>
      </c>
      <c r="N65" s="59"/>
      <c r="O65" s="28"/>
      <c r="P65" s="60">
        <f t="shared" si="0"/>
        <v>21348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4318</v>
      </c>
      <c r="J66" s="61">
        <v>0</v>
      </c>
      <c r="K66" s="28">
        <v>4318</v>
      </c>
      <c r="L66" s="28">
        <v>4318</v>
      </c>
      <c r="M66" s="28">
        <v>431800</v>
      </c>
      <c r="N66" s="59"/>
      <c r="O66" s="28"/>
      <c r="P66" s="60">
        <f t="shared" si="0"/>
        <v>1727200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14783</v>
      </c>
      <c r="J67" s="61">
        <v>0</v>
      </c>
      <c r="K67" s="28">
        <v>14783</v>
      </c>
      <c r="L67" s="28">
        <v>14783</v>
      </c>
      <c r="M67" s="28">
        <v>1478300</v>
      </c>
      <c r="N67" s="59"/>
      <c r="O67" s="28"/>
      <c r="P67" s="60">
        <f t="shared" si="0"/>
        <v>5913200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825</v>
      </c>
      <c r="J68" s="61">
        <v>0</v>
      </c>
      <c r="K68" s="28">
        <v>825</v>
      </c>
      <c r="L68" s="28">
        <v>825</v>
      </c>
      <c r="M68" s="28">
        <v>4950</v>
      </c>
      <c r="N68" s="59"/>
      <c r="O68" s="28"/>
      <c r="P68" s="60">
        <f t="shared" si="0"/>
        <v>19800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8798</v>
      </c>
      <c r="J69" s="61">
        <v>0</v>
      </c>
      <c r="K69" s="28">
        <v>8798</v>
      </c>
      <c r="L69" s="28">
        <v>8798</v>
      </c>
      <c r="M69" s="28">
        <v>70384</v>
      </c>
      <c r="N69" s="59"/>
      <c r="O69" s="28"/>
      <c r="P69" s="60">
        <f t="shared" si="0"/>
        <v>281536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11601</v>
      </c>
      <c r="J70" s="61">
        <v>0</v>
      </c>
      <c r="K70" s="28">
        <v>11601</v>
      </c>
      <c r="L70" s="28">
        <v>11601</v>
      </c>
      <c r="M70" s="28">
        <v>46404</v>
      </c>
      <c r="N70" s="59"/>
      <c r="O70" s="28"/>
      <c r="P70" s="60">
        <f t="shared" si="0"/>
        <v>185616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2592</v>
      </c>
      <c r="J71" s="61">
        <v>0</v>
      </c>
      <c r="K71" s="28">
        <v>2592</v>
      </c>
      <c r="L71" s="28">
        <v>2592</v>
      </c>
      <c r="M71" s="28">
        <v>2592</v>
      </c>
      <c r="N71" s="59"/>
      <c r="O71" s="28"/>
      <c r="P71" s="60">
        <f t="shared" ref="P71:P79" si="1">ROUND(H71*M71,2)</f>
        <v>10368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19465</v>
      </c>
      <c r="J72" s="61">
        <v>0</v>
      </c>
      <c r="K72" s="28">
        <v>19465</v>
      </c>
      <c r="L72" s="28">
        <v>19465</v>
      </c>
      <c r="M72" s="28">
        <v>19465</v>
      </c>
      <c r="N72" s="59"/>
      <c r="O72" s="28"/>
      <c r="P72" s="60">
        <f t="shared" si="1"/>
        <v>77860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5759</v>
      </c>
      <c r="J73" s="61">
        <v>0</v>
      </c>
      <c r="K73" s="28">
        <v>5759</v>
      </c>
      <c r="L73" s="28">
        <v>5759</v>
      </c>
      <c r="M73" s="28">
        <v>5759</v>
      </c>
      <c r="N73" s="59"/>
      <c r="O73" s="28"/>
      <c r="P73" s="60">
        <f t="shared" si="1"/>
        <v>23036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938</v>
      </c>
      <c r="J74" s="61">
        <v>0</v>
      </c>
      <c r="K74" s="28">
        <v>938</v>
      </c>
      <c r="L74" s="28">
        <v>938</v>
      </c>
      <c r="M74" s="28">
        <v>1876</v>
      </c>
      <c r="N74" s="59"/>
      <c r="O74" s="28"/>
      <c r="P74" s="60">
        <f t="shared" si="1"/>
        <v>7504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22931</v>
      </c>
      <c r="J75" s="61">
        <v>0</v>
      </c>
      <c r="K75" s="28">
        <v>22931</v>
      </c>
      <c r="L75" s="28">
        <v>22931</v>
      </c>
      <c r="M75" s="28">
        <v>68793</v>
      </c>
      <c r="N75" s="59"/>
      <c r="O75" s="28"/>
      <c r="P75" s="60">
        <f t="shared" si="1"/>
        <v>275172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12331</v>
      </c>
      <c r="J76" s="61">
        <v>0</v>
      </c>
      <c r="K76" s="28">
        <v>12331</v>
      </c>
      <c r="L76" s="28">
        <v>12331</v>
      </c>
      <c r="M76" s="28">
        <v>12331</v>
      </c>
      <c r="N76" s="59"/>
      <c r="O76" s="28"/>
      <c r="P76" s="60">
        <f t="shared" si="1"/>
        <v>49324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69009</v>
      </c>
      <c r="J77" s="61">
        <v>0</v>
      </c>
      <c r="K77" s="28">
        <v>69009</v>
      </c>
      <c r="L77" s="28">
        <v>69009</v>
      </c>
      <c r="M77" s="28">
        <v>69009</v>
      </c>
      <c r="N77" s="59"/>
      <c r="O77" s="28"/>
      <c r="P77" s="60">
        <f t="shared" si="1"/>
        <v>276036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90989</v>
      </c>
      <c r="J78" s="61">
        <v>0</v>
      </c>
      <c r="K78" s="28">
        <v>90989</v>
      </c>
      <c r="L78" s="28">
        <v>90989</v>
      </c>
      <c r="M78" s="28">
        <v>181978</v>
      </c>
      <c r="N78" s="59"/>
      <c r="O78" s="28"/>
      <c r="P78" s="60">
        <f t="shared" si="1"/>
        <v>727912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112449</v>
      </c>
      <c r="J79" s="61">
        <v>0</v>
      </c>
      <c r="K79" s="28">
        <v>112449</v>
      </c>
      <c r="L79" s="28">
        <v>112449</v>
      </c>
      <c r="M79" s="28">
        <v>112449</v>
      </c>
      <c r="N79" s="59"/>
      <c r="O79" s="28"/>
      <c r="P79" s="60">
        <f t="shared" si="1"/>
        <v>449796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137423400.40000001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13742340.039999999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2611044.61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153776785.05000001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24" priority="2" operator="equal">
      <formula>0</formula>
    </cfRule>
  </conditionalFormatting>
  <conditionalFormatting sqref="P80">
    <cfRule type="expression" dxfId="23" priority="9">
      <formula>ISERROR($G81)</formula>
    </cfRule>
  </conditionalFormatting>
  <conditionalFormatting sqref="P82">
    <cfRule type="expression" dxfId="22" priority="6">
      <formula>ISERROR($J80)</formula>
    </cfRule>
  </conditionalFormatting>
  <conditionalFormatting sqref="P82:P85">
    <cfRule type="expression" dxfId="21" priority="1">
      <formula>ISERROR($Q82)</formula>
    </cfRule>
  </conditionalFormatting>
  <conditionalFormatting sqref="P85">
    <cfRule type="expression" dxfId="20" priority="8">
      <formula>ISERROR($J86)</formula>
    </cfRule>
  </conditionalFormatting>
  <dataValidations count="9">
    <dataValidation type="decimal" allowBlank="1" showInputMessage="1" showErrorMessage="1" sqref="F85" xr:uid="{C2D8EBB8-D3F0-48C5-B77F-35A1D4F44E7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FF15DF33-09D9-428D-A6D8-059BBC9ABBB2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AF9C7B52-B2C6-4223-81F7-0B01E1ADA8C1}">
      <formula1>XFD7</formula1>
    </dataValidation>
    <dataValidation operator="greaterThanOrEqual" allowBlank="1" showInputMessage="1" showErrorMessage="1" sqref="J9:J79" xr:uid="{96FC5D48-8240-4BCF-947B-D3E5AAE4B9E8}"/>
    <dataValidation type="decimal" allowBlank="1" showInputMessage="1" showErrorMessage="1" errorTitle="Error" error="Mayor a 1" sqref="P80:P81" xr:uid="{945CB470-9F90-4364-A708-0E962C4CED3C}">
      <formula1>0.011</formula1>
      <formula2>AF83</formula2>
    </dataValidation>
    <dataValidation type="decimal" operator="greaterThan" allowBlank="1" showInputMessage="1" showErrorMessage="1" sqref="N7:O79" xr:uid="{38B476ED-406A-4441-80D2-982E96AA9E17}">
      <formula1>0</formula1>
    </dataValidation>
    <dataValidation type="decimal" allowBlank="1" showInputMessage="1" showErrorMessage="1" errorTitle="Error" error="Mayor a 1" promptTitle="Porcentaje de AIU" prompt="Mayor a 1" sqref="M80" xr:uid="{6271BF27-9D18-4DA1-B003-D74C3E33D086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91309F78-3152-4B01-9554-64999E34DD49}">
      <formula1>0.011</formula1>
      <formula2>R83</formula2>
    </dataValidation>
    <dataValidation type="list" allowBlank="1" showInputMessage="1" showErrorMessage="1" sqref="C3" xr:uid="{93D5BB5B-6E70-4661-AC35-AD35DEF49DA1}">
      <formula1>INDIRECT("regioncobertura"&amp;$D$3)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AD50-DC55-4958-B52D-293E411BE41E}">
  <dimension ref="A1:P88"/>
  <sheetViews>
    <sheetView topLeftCell="A34" workbookViewId="0">
      <selection activeCell="Q6" sqref="Q6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'[8]Solicitud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388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13146</v>
      </c>
      <c r="J9" s="61">
        <v>0</v>
      </c>
      <c r="K9" s="28">
        <v>13146</v>
      </c>
      <c r="L9" s="28">
        <v>13146</v>
      </c>
      <c r="M9" s="28">
        <v>65730</v>
      </c>
      <c r="N9" s="59"/>
      <c r="O9" s="28"/>
      <c r="P9" s="60">
        <f t="shared" si="0"/>
        <v>262920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16439</v>
      </c>
      <c r="J10" s="61">
        <v>0</v>
      </c>
      <c r="K10" s="28">
        <v>16439</v>
      </c>
      <c r="L10" s="28">
        <v>16439</v>
      </c>
      <c r="M10" s="28">
        <v>131512</v>
      </c>
      <c r="N10" s="59"/>
      <c r="O10" s="28"/>
      <c r="P10" s="60">
        <f t="shared" si="0"/>
        <v>526048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15017</v>
      </c>
      <c r="J11" s="61">
        <v>0</v>
      </c>
      <c r="K11" s="28">
        <v>15017</v>
      </c>
      <c r="L11" s="28">
        <v>15017</v>
      </c>
      <c r="M11" s="28">
        <v>135153</v>
      </c>
      <c r="N11" s="59"/>
      <c r="O11" s="28"/>
      <c r="P11" s="60">
        <f t="shared" si="0"/>
        <v>540612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16284</v>
      </c>
      <c r="J12" s="61">
        <v>0</v>
      </c>
      <c r="K12" s="28">
        <v>16284</v>
      </c>
      <c r="L12" s="28">
        <v>16284</v>
      </c>
      <c r="M12" s="28">
        <v>113988</v>
      </c>
      <c r="N12" s="59"/>
      <c r="O12" s="28"/>
      <c r="P12" s="60">
        <f t="shared" si="0"/>
        <v>455952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9847</v>
      </c>
      <c r="J13" s="61">
        <v>0</v>
      </c>
      <c r="K13" s="28">
        <v>9847</v>
      </c>
      <c r="L13" s="28">
        <v>9847</v>
      </c>
      <c r="M13" s="28">
        <v>49235</v>
      </c>
      <c r="N13" s="59"/>
      <c r="O13" s="28"/>
      <c r="P13" s="60">
        <f t="shared" si="0"/>
        <v>196940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14462</v>
      </c>
      <c r="J14" s="61">
        <v>0</v>
      </c>
      <c r="K14" s="28">
        <v>14462</v>
      </c>
      <c r="L14" s="28">
        <v>14462</v>
      </c>
      <c r="M14" s="28">
        <v>72310</v>
      </c>
      <c r="N14" s="59"/>
      <c r="O14" s="28"/>
      <c r="P14" s="60">
        <f t="shared" si="0"/>
        <v>289240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11592</v>
      </c>
      <c r="J15" s="61">
        <v>0</v>
      </c>
      <c r="K15" s="28">
        <v>11592</v>
      </c>
      <c r="L15" s="28">
        <v>11592</v>
      </c>
      <c r="M15" s="28">
        <v>81144</v>
      </c>
      <c r="N15" s="59"/>
      <c r="O15" s="28"/>
      <c r="P15" s="60">
        <f t="shared" si="0"/>
        <v>324576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11389</v>
      </c>
      <c r="J16" s="61">
        <v>0</v>
      </c>
      <c r="K16" s="28">
        <v>11389</v>
      </c>
      <c r="L16" s="28">
        <v>11389</v>
      </c>
      <c r="M16" s="28">
        <v>102501</v>
      </c>
      <c r="N16" s="59"/>
      <c r="O16" s="28"/>
      <c r="P16" s="60">
        <f t="shared" si="0"/>
        <v>410004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41378</v>
      </c>
      <c r="J17" s="61">
        <v>0</v>
      </c>
      <c r="K17" s="28">
        <v>41378</v>
      </c>
      <c r="L17" s="28">
        <v>41378</v>
      </c>
      <c r="M17" s="28">
        <v>124134</v>
      </c>
      <c r="N17" s="59"/>
      <c r="O17" s="28"/>
      <c r="P17" s="60">
        <f t="shared" si="0"/>
        <v>496536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19911</v>
      </c>
      <c r="J18" s="61">
        <v>0</v>
      </c>
      <c r="K18" s="28">
        <v>19911</v>
      </c>
      <c r="L18" s="28">
        <v>19911</v>
      </c>
      <c r="M18" s="28">
        <v>19911</v>
      </c>
      <c r="N18" s="59"/>
      <c r="O18" s="28"/>
      <c r="P18" s="60">
        <f t="shared" si="0"/>
        <v>79644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17941</v>
      </c>
      <c r="J19" s="61">
        <v>0</v>
      </c>
      <c r="K19" s="28">
        <v>17941</v>
      </c>
      <c r="L19" s="28">
        <v>17941</v>
      </c>
      <c r="M19" s="28">
        <v>71764</v>
      </c>
      <c r="N19" s="59"/>
      <c r="O19" s="28"/>
      <c r="P19" s="60">
        <f t="shared" si="0"/>
        <v>287056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5644</v>
      </c>
      <c r="J20" s="61">
        <v>0</v>
      </c>
      <c r="K20" s="28">
        <v>5644</v>
      </c>
      <c r="L20" s="28">
        <v>5644</v>
      </c>
      <c r="M20" s="28">
        <v>33864</v>
      </c>
      <c r="N20" s="59"/>
      <c r="O20" s="28"/>
      <c r="P20" s="60">
        <f t="shared" si="0"/>
        <v>135456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44145</v>
      </c>
      <c r="J21" s="61">
        <v>0</v>
      </c>
      <c r="K21" s="28">
        <v>44145</v>
      </c>
      <c r="L21" s="28">
        <v>44145</v>
      </c>
      <c r="M21" s="28">
        <v>353160</v>
      </c>
      <c r="N21" s="59"/>
      <c r="O21" s="28"/>
      <c r="P21" s="60">
        <f t="shared" si="0"/>
        <v>1412640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16768</v>
      </c>
      <c r="J22" s="61">
        <v>0</v>
      </c>
      <c r="K22" s="28">
        <v>16768</v>
      </c>
      <c r="L22" s="28">
        <v>16768</v>
      </c>
      <c r="M22" s="28">
        <v>67072</v>
      </c>
      <c r="N22" s="59"/>
      <c r="O22" s="28"/>
      <c r="P22" s="60">
        <f t="shared" si="0"/>
        <v>268288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77810</v>
      </c>
      <c r="J23" s="61">
        <v>0</v>
      </c>
      <c r="K23" s="28">
        <v>77810</v>
      </c>
      <c r="L23" s="28">
        <v>77810</v>
      </c>
      <c r="M23" s="28">
        <v>389050</v>
      </c>
      <c r="N23" s="59"/>
      <c r="O23" s="28"/>
      <c r="P23" s="60">
        <f t="shared" si="0"/>
        <v>1556200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15433</v>
      </c>
      <c r="J24" s="61">
        <v>0</v>
      </c>
      <c r="K24" s="28">
        <v>15433</v>
      </c>
      <c r="L24" s="28">
        <v>15433</v>
      </c>
      <c r="M24" s="28">
        <v>123464</v>
      </c>
      <c r="N24" s="59"/>
      <c r="O24" s="28"/>
      <c r="P24" s="60">
        <f t="shared" si="0"/>
        <v>493856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44347</v>
      </c>
      <c r="J25" s="61">
        <v>0</v>
      </c>
      <c r="K25" s="28">
        <v>44347</v>
      </c>
      <c r="L25" s="28">
        <v>44347</v>
      </c>
      <c r="M25" s="28">
        <v>443470</v>
      </c>
      <c r="N25" s="59"/>
      <c r="O25" s="28"/>
      <c r="P25" s="60">
        <f t="shared" si="0"/>
        <v>1773880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12354</v>
      </c>
      <c r="J26" s="61">
        <v>0</v>
      </c>
      <c r="K26" s="28">
        <v>12354</v>
      </c>
      <c r="L26" s="28">
        <v>12354</v>
      </c>
      <c r="M26" s="28">
        <v>98832</v>
      </c>
      <c r="N26" s="59"/>
      <c r="O26" s="28"/>
      <c r="P26" s="60">
        <f t="shared" si="0"/>
        <v>395328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15754</v>
      </c>
      <c r="J27" s="61">
        <v>0</v>
      </c>
      <c r="K27" s="28">
        <v>15754</v>
      </c>
      <c r="L27" s="28">
        <v>15754</v>
      </c>
      <c r="M27" s="28">
        <v>94524</v>
      </c>
      <c r="N27" s="59"/>
      <c r="O27" s="28"/>
      <c r="P27" s="60">
        <f t="shared" si="0"/>
        <v>378096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17590</v>
      </c>
      <c r="J28" s="61">
        <v>0</v>
      </c>
      <c r="K28" s="28">
        <v>17590</v>
      </c>
      <c r="L28" s="28">
        <v>17590</v>
      </c>
      <c r="M28" s="28">
        <v>140720</v>
      </c>
      <c r="N28" s="59"/>
      <c r="O28" s="28"/>
      <c r="P28" s="60">
        <f t="shared" si="0"/>
        <v>562880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10796</v>
      </c>
      <c r="J29" s="61">
        <v>0</v>
      </c>
      <c r="K29" s="28">
        <v>10796</v>
      </c>
      <c r="L29" s="28">
        <v>10796</v>
      </c>
      <c r="M29" s="28">
        <v>86368</v>
      </c>
      <c r="N29" s="59"/>
      <c r="O29" s="28"/>
      <c r="P29" s="60">
        <f t="shared" si="0"/>
        <v>345472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4898</v>
      </c>
      <c r="J30" s="61">
        <v>0</v>
      </c>
      <c r="K30" s="28">
        <v>4898</v>
      </c>
      <c r="L30" s="28">
        <v>4898</v>
      </c>
      <c r="M30" s="28">
        <v>29388</v>
      </c>
      <c r="N30" s="59"/>
      <c r="O30" s="28"/>
      <c r="P30" s="60">
        <f t="shared" si="0"/>
        <v>117552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2091</v>
      </c>
      <c r="J31" s="61">
        <v>0</v>
      </c>
      <c r="K31" s="28">
        <v>2091</v>
      </c>
      <c r="L31" s="28">
        <v>2091</v>
      </c>
      <c r="M31" s="28">
        <v>16728</v>
      </c>
      <c r="N31" s="59"/>
      <c r="O31" s="28"/>
      <c r="P31" s="60">
        <f t="shared" si="0"/>
        <v>66912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1199</v>
      </c>
      <c r="J32" s="61">
        <v>0</v>
      </c>
      <c r="K32" s="28">
        <v>1199</v>
      </c>
      <c r="L32" s="28">
        <v>1199</v>
      </c>
      <c r="M32" s="28">
        <v>9592</v>
      </c>
      <c r="N32" s="59"/>
      <c r="O32" s="28"/>
      <c r="P32" s="60">
        <f t="shared" si="0"/>
        <v>38368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7198</v>
      </c>
      <c r="J33" s="61">
        <v>0</v>
      </c>
      <c r="K33" s="28">
        <v>7198</v>
      </c>
      <c r="L33" s="28">
        <v>7198</v>
      </c>
      <c r="M33" s="28">
        <v>35990</v>
      </c>
      <c r="N33" s="59"/>
      <c r="O33" s="28"/>
      <c r="P33" s="60">
        <f t="shared" si="0"/>
        <v>143960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5237</v>
      </c>
      <c r="J34" s="61">
        <v>0</v>
      </c>
      <c r="K34" s="28">
        <v>5237</v>
      </c>
      <c r="L34" s="28">
        <v>5237</v>
      </c>
      <c r="M34" s="28">
        <v>26185</v>
      </c>
      <c r="N34" s="59"/>
      <c r="O34" s="28"/>
      <c r="P34" s="60">
        <f t="shared" si="0"/>
        <v>104740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13007</v>
      </c>
      <c r="J35" s="61">
        <v>0</v>
      </c>
      <c r="K35" s="28">
        <v>13007</v>
      </c>
      <c r="L35" s="28">
        <v>13007</v>
      </c>
      <c r="M35" s="28">
        <v>104056</v>
      </c>
      <c r="N35" s="59"/>
      <c r="O35" s="28"/>
      <c r="P35" s="60">
        <f t="shared" si="0"/>
        <v>416224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5226</v>
      </c>
      <c r="J36" s="61">
        <v>0</v>
      </c>
      <c r="K36" s="28">
        <v>5226</v>
      </c>
      <c r="L36" s="28">
        <v>5226</v>
      </c>
      <c r="M36" s="28">
        <v>41808</v>
      </c>
      <c r="N36" s="59"/>
      <c r="O36" s="28"/>
      <c r="P36" s="60">
        <f t="shared" si="0"/>
        <v>167232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30237</v>
      </c>
      <c r="J37" s="61">
        <v>0</v>
      </c>
      <c r="K37" s="28">
        <v>30237</v>
      </c>
      <c r="L37" s="28">
        <v>30237</v>
      </c>
      <c r="M37" s="28">
        <v>60474</v>
      </c>
      <c r="N37" s="59"/>
      <c r="O37" s="28"/>
      <c r="P37" s="60">
        <f t="shared" si="0"/>
        <v>241896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30237</v>
      </c>
      <c r="J38" s="61">
        <v>0</v>
      </c>
      <c r="K38" s="28">
        <v>30237</v>
      </c>
      <c r="L38" s="28">
        <v>30237</v>
      </c>
      <c r="M38" s="28">
        <v>181422</v>
      </c>
      <c r="N38" s="59"/>
      <c r="O38" s="28"/>
      <c r="P38" s="60">
        <f t="shared" si="0"/>
        <v>725688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1527</v>
      </c>
      <c r="J39" s="61">
        <v>0</v>
      </c>
      <c r="K39" s="28">
        <v>1527</v>
      </c>
      <c r="L39" s="28">
        <v>1527</v>
      </c>
      <c r="M39" s="28">
        <v>61080</v>
      </c>
      <c r="N39" s="59"/>
      <c r="O39" s="28"/>
      <c r="P39" s="60">
        <f t="shared" si="0"/>
        <v>244320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1759</v>
      </c>
      <c r="J40" s="61">
        <v>0</v>
      </c>
      <c r="K40" s="28">
        <v>1759</v>
      </c>
      <c r="L40" s="28">
        <v>1759</v>
      </c>
      <c r="M40" s="28">
        <v>35180</v>
      </c>
      <c r="N40" s="59"/>
      <c r="O40" s="28"/>
      <c r="P40" s="60">
        <f t="shared" si="0"/>
        <v>140720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1759</v>
      </c>
      <c r="J41" s="61">
        <v>0</v>
      </c>
      <c r="K41" s="28">
        <v>1759</v>
      </c>
      <c r="L41" s="28">
        <v>1759</v>
      </c>
      <c r="M41" s="28">
        <v>35180</v>
      </c>
      <c r="N41" s="59"/>
      <c r="O41" s="28"/>
      <c r="P41" s="60">
        <f t="shared" si="0"/>
        <v>140720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4908</v>
      </c>
      <c r="J42" s="61">
        <v>0</v>
      </c>
      <c r="K42" s="28">
        <v>4908</v>
      </c>
      <c r="L42" s="28">
        <v>4908</v>
      </c>
      <c r="M42" s="28">
        <v>98160</v>
      </c>
      <c r="N42" s="59"/>
      <c r="O42" s="28"/>
      <c r="P42" s="60">
        <f t="shared" si="0"/>
        <v>392640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5228</v>
      </c>
      <c r="J43" s="61">
        <v>0</v>
      </c>
      <c r="K43" s="28">
        <v>5228</v>
      </c>
      <c r="L43" s="28">
        <v>5228</v>
      </c>
      <c r="M43" s="28">
        <v>156840</v>
      </c>
      <c r="N43" s="59"/>
      <c r="O43" s="28"/>
      <c r="P43" s="60">
        <f t="shared" si="0"/>
        <v>627360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6616</v>
      </c>
      <c r="J44" s="61">
        <v>0</v>
      </c>
      <c r="K44" s="28">
        <v>6616</v>
      </c>
      <c r="L44" s="28">
        <v>6616</v>
      </c>
      <c r="M44" s="28">
        <v>264640</v>
      </c>
      <c r="N44" s="59"/>
      <c r="O44" s="28"/>
      <c r="P44" s="60">
        <f t="shared" si="0"/>
        <v>1058560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6914</v>
      </c>
      <c r="J45" s="61">
        <v>0</v>
      </c>
      <c r="K45" s="28">
        <v>6914</v>
      </c>
      <c r="L45" s="28">
        <v>6914</v>
      </c>
      <c r="M45" s="28">
        <v>27656</v>
      </c>
      <c r="N45" s="59"/>
      <c r="O45" s="28"/>
      <c r="P45" s="60">
        <f t="shared" si="0"/>
        <v>110624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6894</v>
      </c>
      <c r="J46" s="61">
        <v>0</v>
      </c>
      <c r="K46" s="28">
        <v>6894</v>
      </c>
      <c r="L46" s="28">
        <v>6894</v>
      </c>
      <c r="M46" s="28">
        <v>55152</v>
      </c>
      <c r="N46" s="59"/>
      <c r="O46" s="28"/>
      <c r="P46" s="60">
        <f t="shared" si="0"/>
        <v>220608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9071</v>
      </c>
      <c r="J47" s="61">
        <v>0</v>
      </c>
      <c r="K47" s="28">
        <v>9071</v>
      </c>
      <c r="L47" s="28">
        <v>9071</v>
      </c>
      <c r="M47" s="28">
        <v>72568</v>
      </c>
      <c r="N47" s="59"/>
      <c r="O47" s="28"/>
      <c r="P47" s="60">
        <f t="shared" si="0"/>
        <v>290272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19553</v>
      </c>
      <c r="J48" s="61">
        <v>0</v>
      </c>
      <c r="K48" s="28">
        <v>19553</v>
      </c>
      <c r="L48" s="28">
        <v>19553</v>
      </c>
      <c r="M48" s="28">
        <v>1564240</v>
      </c>
      <c r="N48" s="59"/>
      <c r="O48" s="28"/>
      <c r="P48" s="60">
        <f t="shared" si="0"/>
        <v>6256960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45283</v>
      </c>
      <c r="J49" s="61">
        <v>0</v>
      </c>
      <c r="K49" s="28">
        <v>45283</v>
      </c>
      <c r="L49" s="28">
        <v>45283</v>
      </c>
      <c r="M49" s="28">
        <v>3169810</v>
      </c>
      <c r="N49" s="59"/>
      <c r="O49" s="28"/>
      <c r="P49" s="60">
        <f t="shared" si="0"/>
        <v>12679240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13909</v>
      </c>
      <c r="J50" s="61">
        <v>0</v>
      </c>
      <c r="K50" s="28">
        <v>13909</v>
      </c>
      <c r="L50" s="28">
        <v>13909</v>
      </c>
      <c r="M50" s="28">
        <v>695450</v>
      </c>
      <c r="N50" s="59"/>
      <c r="O50" s="28"/>
      <c r="P50" s="60">
        <f t="shared" si="0"/>
        <v>2781800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15384</v>
      </c>
      <c r="J51" s="61">
        <v>0</v>
      </c>
      <c r="K51" s="28">
        <v>15384</v>
      </c>
      <c r="L51" s="28">
        <v>15384</v>
      </c>
      <c r="M51" s="28">
        <v>769200</v>
      </c>
      <c r="N51" s="59"/>
      <c r="O51" s="28"/>
      <c r="P51" s="60">
        <f t="shared" si="0"/>
        <v>3076800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13193</v>
      </c>
      <c r="J52" s="61">
        <v>0</v>
      </c>
      <c r="K52" s="28">
        <v>13193</v>
      </c>
      <c r="L52" s="28">
        <v>13193</v>
      </c>
      <c r="M52" s="28">
        <v>92351</v>
      </c>
      <c r="N52" s="59"/>
      <c r="O52" s="28"/>
      <c r="P52" s="60">
        <f t="shared" si="0"/>
        <v>369404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6477</v>
      </c>
      <c r="J53" s="61">
        <v>0</v>
      </c>
      <c r="K53" s="28">
        <v>6477</v>
      </c>
      <c r="L53" s="28">
        <v>6477</v>
      </c>
      <c r="M53" s="28">
        <v>38862</v>
      </c>
      <c r="N53" s="59"/>
      <c r="O53" s="28"/>
      <c r="P53" s="60">
        <f t="shared" si="0"/>
        <v>155448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54686</v>
      </c>
      <c r="J54" s="61">
        <v>0</v>
      </c>
      <c r="K54" s="28">
        <v>54686</v>
      </c>
      <c r="L54" s="28">
        <v>54686</v>
      </c>
      <c r="M54" s="28">
        <v>273430</v>
      </c>
      <c r="N54" s="59"/>
      <c r="O54" s="28"/>
      <c r="P54" s="60">
        <f t="shared" si="0"/>
        <v>1093720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40276</v>
      </c>
      <c r="J55" s="61">
        <v>0</v>
      </c>
      <c r="K55" s="28">
        <v>40276</v>
      </c>
      <c r="L55" s="28">
        <v>40276</v>
      </c>
      <c r="M55" s="28">
        <v>3222080</v>
      </c>
      <c r="N55" s="59"/>
      <c r="O55" s="28"/>
      <c r="P55" s="60">
        <f t="shared" si="0"/>
        <v>12888320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15119</v>
      </c>
      <c r="J56" s="61">
        <v>0</v>
      </c>
      <c r="K56" s="28">
        <v>15119</v>
      </c>
      <c r="L56" s="28">
        <v>15119</v>
      </c>
      <c r="M56" s="28">
        <v>453570</v>
      </c>
      <c r="N56" s="59"/>
      <c r="O56" s="28"/>
      <c r="P56" s="60">
        <f t="shared" si="0"/>
        <v>1814280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3077</v>
      </c>
      <c r="J57" s="61">
        <v>0</v>
      </c>
      <c r="K57" s="28">
        <v>3077</v>
      </c>
      <c r="L57" s="28">
        <v>3077</v>
      </c>
      <c r="M57" s="28">
        <v>153850</v>
      </c>
      <c r="N57" s="59"/>
      <c r="O57" s="28"/>
      <c r="P57" s="60">
        <f t="shared" si="0"/>
        <v>615400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18949</v>
      </c>
      <c r="J58" s="61">
        <v>0</v>
      </c>
      <c r="K58" s="28">
        <v>18949</v>
      </c>
      <c r="L58" s="28">
        <v>18949</v>
      </c>
      <c r="M58" s="28">
        <v>947450</v>
      </c>
      <c r="N58" s="59"/>
      <c r="O58" s="28"/>
      <c r="P58" s="60">
        <f t="shared" si="0"/>
        <v>3789800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8310</v>
      </c>
      <c r="J59" s="61">
        <v>0</v>
      </c>
      <c r="K59" s="28">
        <v>8310</v>
      </c>
      <c r="L59" s="28">
        <v>8310</v>
      </c>
      <c r="M59" s="28">
        <v>664800</v>
      </c>
      <c r="N59" s="59"/>
      <c r="O59" s="28"/>
      <c r="P59" s="60">
        <f t="shared" si="0"/>
        <v>2659200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15521</v>
      </c>
      <c r="J60" s="61">
        <v>0</v>
      </c>
      <c r="K60" s="28">
        <v>15521</v>
      </c>
      <c r="L60" s="28">
        <v>15521</v>
      </c>
      <c r="M60" s="28">
        <v>776050</v>
      </c>
      <c r="N60" s="59"/>
      <c r="O60" s="28"/>
      <c r="P60" s="60">
        <f t="shared" si="0"/>
        <v>3104200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17714</v>
      </c>
      <c r="J61" s="61">
        <v>0</v>
      </c>
      <c r="K61" s="28">
        <v>17714</v>
      </c>
      <c r="L61" s="28">
        <v>17714</v>
      </c>
      <c r="M61" s="28">
        <v>708560</v>
      </c>
      <c r="N61" s="59"/>
      <c r="O61" s="28"/>
      <c r="P61" s="60">
        <f t="shared" si="0"/>
        <v>2834240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25373</v>
      </c>
      <c r="J62" s="61">
        <v>0</v>
      </c>
      <c r="K62" s="28">
        <v>25373</v>
      </c>
      <c r="L62" s="28">
        <v>25373</v>
      </c>
      <c r="M62" s="28">
        <v>761190</v>
      </c>
      <c r="N62" s="59"/>
      <c r="O62" s="28"/>
      <c r="P62" s="60">
        <f t="shared" si="0"/>
        <v>3044760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84661</v>
      </c>
      <c r="J63" s="61">
        <v>0</v>
      </c>
      <c r="K63" s="28">
        <v>84661</v>
      </c>
      <c r="L63" s="28">
        <v>84661</v>
      </c>
      <c r="M63" s="28">
        <v>507966</v>
      </c>
      <c r="N63" s="59"/>
      <c r="O63" s="28"/>
      <c r="P63" s="60">
        <f t="shared" si="0"/>
        <v>2031864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5241</v>
      </c>
      <c r="J64" s="61">
        <v>0</v>
      </c>
      <c r="K64" s="28">
        <v>5241</v>
      </c>
      <c r="L64" s="28">
        <v>5241</v>
      </c>
      <c r="M64" s="28">
        <v>5241</v>
      </c>
      <c r="N64" s="59"/>
      <c r="O64" s="28"/>
      <c r="P64" s="60">
        <f t="shared" si="0"/>
        <v>20964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6957</v>
      </c>
      <c r="J65" s="61">
        <v>0</v>
      </c>
      <c r="K65" s="28">
        <v>6957</v>
      </c>
      <c r="L65" s="28">
        <v>6957</v>
      </c>
      <c r="M65" s="28">
        <v>6957</v>
      </c>
      <c r="N65" s="59"/>
      <c r="O65" s="28"/>
      <c r="P65" s="60">
        <f t="shared" si="0"/>
        <v>27828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967</v>
      </c>
      <c r="J66" s="61">
        <v>0</v>
      </c>
      <c r="K66" s="28">
        <v>967</v>
      </c>
      <c r="L66" s="28">
        <v>967</v>
      </c>
      <c r="M66" s="28">
        <v>96700</v>
      </c>
      <c r="N66" s="59"/>
      <c r="O66" s="28"/>
      <c r="P66" s="60">
        <f t="shared" si="0"/>
        <v>386800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3634</v>
      </c>
      <c r="J67" s="61">
        <v>0</v>
      </c>
      <c r="K67" s="28">
        <v>3634</v>
      </c>
      <c r="L67" s="28">
        <v>3634</v>
      </c>
      <c r="M67" s="28">
        <v>363400</v>
      </c>
      <c r="N67" s="59"/>
      <c r="O67" s="28"/>
      <c r="P67" s="60">
        <f t="shared" si="0"/>
        <v>1453600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4032</v>
      </c>
      <c r="J68" s="61">
        <v>0</v>
      </c>
      <c r="K68" s="28">
        <v>4032</v>
      </c>
      <c r="L68" s="28">
        <v>4032</v>
      </c>
      <c r="M68" s="28">
        <v>24192</v>
      </c>
      <c r="N68" s="59"/>
      <c r="O68" s="28"/>
      <c r="P68" s="60">
        <f t="shared" si="0"/>
        <v>96768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1605</v>
      </c>
      <c r="J69" s="61">
        <v>0</v>
      </c>
      <c r="K69" s="28">
        <v>1605</v>
      </c>
      <c r="L69" s="28">
        <v>1605</v>
      </c>
      <c r="M69" s="28">
        <v>12840</v>
      </c>
      <c r="N69" s="59"/>
      <c r="O69" s="28"/>
      <c r="P69" s="60">
        <f t="shared" si="0"/>
        <v>51360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33569</v>
      </c>
      <c r="J70" s="61">
        <v>0</v>
      </c>
      <c r="K70" s="28">
        <v>33569</v>
      </c>
      <c r="L70" s="28">
        <v>33569</v>
      </c>
      <c r="M70" s="28">
        <v>134276</v>
      </c>
      <c r="N70" s="59"/>
      <c r="O70" s="28"/>
      <c r="P70" s="60">
        <f t="shared" si="0"/>
        <v>537104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12094</v>
      </c>
      <c r="J71" s="61">
        <v>0</v>
      </c>
      <c r="K71" s="28">
        <v>12094</v>
      </c>
      <c r="L71" s="28">
        <v>12094</v>
      </c>
      <c r="M71" s="28">
        <v>12094</v>
      </c>
      <c r="N71" s="59"/>
      <c r="O71" s="28"/>
      <c r="P71" s="60">
        <f t="shared" ref="P71:P79" si="1">ROUND(H71*M71,2)</f>
        <v>48376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63834</v>
      </c>
      <c r="J72" s="61">
        <v>0</v>
      </c>
      <c r="K72" s="28">
        <v>63834</v>
      </c>
      <c r="L72" s="28">
        <v>63834</v>
      </c>
      <c r="M72" s="28">
        <v>63834</v>
      </c>
      <c r="N72" s="59"/>
      <c r="O72" s="28"/>
      <c r="P72" s="60">
        <f t="shared" si="1"/>
        <v>255336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19781</v>
      </c>
      <c r="J73" s="61">
        <v>0</v>
      </c>
      <c r="K73" s="28">
        <v>19781</v>
      </c>
      <c r="L73" s="28">
        <v>19781</v>
      </c>
      <c r="M73" s="28">
        <v>19781</v>
      </c>
      <c r="N73" s="59"/>
      <c r="O73" s="28"/>
      <c r="P73" s="60">
        <f t="shared" si="1"/>
        <v>79124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61102</v>
      </c>
      <c r="J74" s="61">
        <v>0</v>
      </c>
      <c r="K74" s="28">
        <v>61102</v>
      </c>
      <c r="L74" s="28">
        <v>61102</v>
      </c>
      <c r="M74" s="28">
        <v>122204</v>
      </c>
      <c r="N74" s="59"/>
      <c r="O74" s="28"/>
      <c r="P74" s="60">
        <f t="shared" si="1"/>
        <v>488816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80672</v>
      </c>
      <c r="J75" s="61">
        <v>0</v>
      </c>
      <c r="K75" s="28">
        <v>80672</v>
      </c>
      <c r="L75" s="28">
        <v>80672</v>
      </c>
      <c r="M75" s="28">
        <v>242016</v>
      </c>
      <c r="N75" s="59"/>
      <c r="O75" s="28"/>
      <c r="P75" s="60">
        <f t="shared" si="1"/>
        <v>968064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898053</v>
      </c>
      <c r="J76" s="61">
        <v>0</v>
      </c>
      <c r="K76" s="28">
        <v>898053</v>
      </c>
      <c r="L76" s="28">
        <v>898053</v>
      </c>
      <c r="M76" s="28">
        <v>898053</v>
      </c>
      <c r="N76" s="59"/>
      <c r="O76" s="28"/>
      <c r="P76" s="60">
        <f t="shared" si="1"/>
        <v>3592212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183997</v>
      </c>
      <c r="J77" s="61">
        <v>0</v>
      </c>
      <c r="K77" s="28">
        <v>183997</v>
      </c>
      <c r="L77" s="28">
        <v>183997</v>
      </c>
      <c r="M77" s="28">
        <v>183997</v>
      </c>
      <c r="N77" s="59"/>
      <c r="O77" s="28"/>
      <c r="P77" s="60">
        <f t="shared" si="1"/>
        <v>735988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268772</v>
      </c>
      <c r="J78" s="61">
        <v>0</v>
      </c>
      <c r="K78" s="28">
        <v>268772</v>
      </c>
      <c r="L78" s="28">
        <v>268772</v>
      </c>
      <c r="M78" s="28">
        <v>537544</v>
      </c>
      <c r="N78" s="59"/>
      <c r="O78" s="28"/>
      <c r="P78" s="60">
        <f t="shared" si="1"/>
        <v>2150176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464751</v>
      </c>
      <c r="J79" s="61">
        <v>0</v>
      </c>
      <c r="K79" s="28">
        <v>464751</v>
      </c>
      <c r="L79" s="28">
        <v>464751</v>
      </c>
      <c r="M79" s="28">
        <v>464751</v>
      </c>
      <c r="N79" s="59"/>
      <c r="O79" s="28"/>
      <c r="P79" s="60">
        <f t="shared" si="1"/>
        <v>1859004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167294752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16729475.199999999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3178600.29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187202827.48999998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19" priority="2" operator="equal">
      <formula>0</formula>
    </cfRule>
  </conditionalFormatting>
  <conditionalFormatting sqref="P80">
    <cfRule type="expression" dxfId="18" priority="9">
      <formula>ISERROR($G81)</formula>
    </cfRule>
  </conditionalFormatting>
  <conditionalFormatting sqref="P82">
    <cfRule type="expression" dxfId="17" priority="6">
      <formula>ISERROR($J80)</formula>
    </cfRule>
  </conditionalFormatting>
  <conditionalFormatting sqref="P82:P85">
    <cfRule type="expression" dxfId="16" priority="1">
      <formula>ISERROR($Q82)</formula>
    </cfRule>
  </conditionalFormatting>
  <conditionalFormatting sqref="P85">
    <cfRule type="expression" dxfId="15" priority="8">
      <formula>ISERROR($J86)</formula>
    </cfRule>
  </conditionalFormatting>
  <dataValidations count="9">
    <dataValidation type="decimal" allowBlank="1" showInputMessage="1" showErrorMessage="1" sqref="F85" xr:uid="{DF464A36-8F5B-4836-9AD4-9176D9F3B59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BAC9AEB9-DCA2-4E1A-814E-687C5228587D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B8B4CDE9-FA7D-49AD-907C-EF77C01787C4}">
      <formula1>XFD7</formula1>
    </dataValidation>
    <dataValidation operator="greaterThanOrEqual" allowBlank="1" showInputMessage="1" showErrorMessage="1" sqref="J9:J79" xr:uid="{A0DF1481-329D-49BD-8C94-79CD48107EE8}"/>
    <dataValidation type="decimal" allowBlank="1" showInputMessage="1" showErrorMessage="1" errorTitle="Error" error="Mayor a 1" sqref="P80:P81" xr:uid="{FE2A1ED6-CB9E-4D4A-8D12-DC8B63FCED5D}">
      <formula1>0.011</formula1>
      <formula2>AF83</formula2>
    </dataValidation>
    <dataValidation type="decimal" operator="greaterThan" allowBlank="1" showInputMessage="1" showErrorMessage="1" sqref="N7:O79" xr:uid="{0A6FAB56-E89A-42A8-90C1-30F6E1C291C0}">
      <formula1>0</formula1>
    </dataValidation>
    <dataValidation type="decimal" allowBlank="1" showInputMessage="1" showErrorMessage="1" errorTitle="Error" error="Mayor a 1" promptTitle="Porcentaje de AIU" prompt="Mayor a 1" sqref="M80" xr:uid="{2643C587-DD6C-4E28-BD00-ADF954ADEAA7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3C6DADDC-1AC7-41F2-AD3F-BAE885F13028}">
      <formula1>0.011</formula1>
      <formula2>R83</formula2>
    </dataValidation>
    <dataValidation type="list" allowBlank="1" showInputMessage="1" showErrorMessage="1" sqref="C3" xr:uid="{AD4ED479-8C3F-4F44-85DA-FBC7ED90A80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D486-5A4D-4759-ADF1-90683C9B0152}">
  <dimension ref="A1:P88"/>
  <sheetViews>
    <sheetView workbookViewId="0">
      <selection activeCell="Q6" sqref="Q6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'[9]Solicitud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389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>
        <v>0</v>
      </c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2470023</v>
      </c>
      <c r="J8" s="58">
        <v>0</v>
      </c>
      <c r="K8" s="28">
        <v>2470023</v>
      </c>
      <c r="L8" s="28">
        <v>2470023</v>
      </c>
      <c r="M8" s="28">
        <v>4940046</v>
      </c>
      <c r="N8" s="59"/>
      <c r="O8" s="28"/>
      <c r="P8" s="60">
        <f t="shared" si="0"/>
        <v>19760184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16688</v>
      </c>
      <c r="J9" s="61">
        <v>0.724997</v>
      </c>
      <c r="K9" s="28">
        <v>4589.25</v>
      </c>
      <c r="L9" s="28">
        <v>4589.25</v>
      </c>
      <c r="M9" s="28">
        <v>22946.25</v>
      </c>
      <c r="N9" s="59"/>
      <c r="O9" s="28"/>
      <c r="P9" s="60">
        <f t="shared" si="0"/>
        <v>91785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34613</v>
      </c>
      <c r="J10" s="61">
        <v>0.80645047000000003</v>
      </c>
      <c r="K10" s="28">
        <v>6699.33</v>
      </c>
      <c r="L10" s="28">
        <v>6699.33</v>
      </c>
      <c r="M10" s="28">
        <v>53594.64</v>
      </c>
      <c r="N10" s="59"/>
      <c r="O10" s="28"/>
      <c r="P10" s="60">
        <f t="shared" si="0"/>
        <v>214378.56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18666</v>
      </c>
      <c r="J11" s="61">
        <v>0.68872228000000002</v>
      </c>
      <c r="K11" s="28">
        <v>5810.31</v>
      </c>
      <c r="L11" s="28">
        <v>5810.31</v>
      </c>
      <c r="M11" s="28">
        <v>52292.79</v>
      </c>
      <c r="N11" s="59"/>
      <c r="O11" s="28"/>
      <c r="P11" s="60">
        <f t="shared" si="0"/>
        <v>209171.16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22746</v>
      </c>
      <c r="J12" s="61">
        <v>0.67396069999999997</v>
      </c>
      <c r="K12" s="28">
        <v>7416.09</v>
      </c>
      <c r="L12" s="28">
        <v>7416.09</v>
      </c>
      <c r="M12" s="28">
        <v>51912.63</v>
      </c>
      <c r="N12" s="59"/>
      <c r="O12" s="28"/>
      <c r="P12" s="60">
        <f t="shared" si="0"/>
        <v>207650.52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9890</v>
      </c>
      <c r="J13" s="61">
        <v>0.63849847999999998</v>
      </c>
      <c r="K13" s="28">
        <v>3575.25</v>
      </c>
      <c r="L13" s="28">
        <v>3575.25</v>
      </c>
      <c r="M13" s="28">
        <v>17876.25</v>
      </c>
      <c r="N13" s="59"/>
      <c r="O13" s="28"/>
      <c r="P13" s="60">
        <f t="shared" si="0"/>
        <v>71505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14216</v>
      </c>
      <c r="J14" s="61">
        <v>0.68567107000000005</v>
      </c>
      <c r="K14" s="28">
        <v>4468.5</v>
      </c>
      <c r="L14" s="28">
        <v>4468.5</v>
      </c>
      <c r="M14" s="28">
        <v>22342.5</v>
      </c>
      <c r="N14" s="59"/>
      <c r="O14" s="28"/>
      <c r="P14" s="60">
        <f t="shared" si="0"/>
        <v>89370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15452</v>
      </c>
      <c r="J15" s="61">
        <v>0.77866943</v>
      </c>
      <c r="K15" s="28">
        <v>3420</v>
      </c>
      <c r="L15" s="28">
        <v>3420</v>
      </c>
      <c r="M15" s="28">
        <v>23940</v>
      </c>
      <c r="N15" s="59"/>
      <c r="O15" s="28"/>
      <c r="P15" s="60">
        <f t="shared" si="0"/>
        <v>95760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15946</v>
      </c>
      <c r="J16" s="61">
        <v>0.65642418000000002</v>
      </c>
      <c r="K16" s="28">
        <v>5478.66</v>
      </c>
      <c r="L16" s="28">
        <v>5478.66</v>
      </c>
      <c r="M16" s="28">
        <v>49307.94</v>
      </c>
      <c r="N16" s="59"/>
      <c r="O16" s="28"/>
      <c r="P16" s="60">
        <f t="shared" si="0"/>
        <v>197231.76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49447</v>
      </c>
      <c r="J17" s="61">
        <v>0.74350537000000005</v>
      </c>
      <c r="K17" s="28">
        <v>12682.89</v>
      </c>
      <c r="L17" s="28">
        <v>12682.89</v>
      </c>
      <c r="M17" s="28">
        <v>38048.67</v>
      </c>
      <c r="N17" s="59"/>
      <c r="O17" s="28"/>
      <c r="P17" s="60">
        <f t="shared" si="0"/>
        <v>152194.68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25959</v>
      </c>
      <c r="J18" s="61">
        <v>0.67274356000000002</v>
      </c>
      <c r="K18" s="28">
        <v>8495.25</v>
      </c>
      <c r="L18" s="28">
        <v>8495.25</v>
      </c>
      <c r="M18" s="28">
        <v>8495.25</v>
      </c>
      <c r="N18" s="59"/>
      <c r="O18" s="28"/>
      <c r="P18" s="60">
        <f t="shared" si="0"/>
        <v>33981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30904</v>
      </c>
      <c r="J19" s="61">
        <v>0.84254465000000001</v>
      </c>
      <c r="K19" s="28">
        <v>4866</v>
      </c>
      <c r="L19" s="28">
        <v>4866</v>
      </c>
      <c r="M19" s="28">
        <v>19464</v>
      </c>
      <c r="N19" s="59"/>
      <c r="O19" s="28"/>
      <c r="P19" s="60">
        <f t="shared" si="0"/>
        <v>77856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8901</v>
      </c>
      <c r="J20" s="61">
        <v>0.84015841000000002</v>
      </c>
      <c r="K20" s="28">
        <v>1422.75</v>
      </c>
      <c r="L20" s="28">
        <v>1422.75</v>
      </c>
      <c r="M20" s="28">
        <v>8536.5</v>
      </c>
      <c r="N20" s="59"/>
      <c r="O20" s="28"/>
      <c r="P20" s="60">
        <f t="shared" si="0"/>
        <v>34146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58224</v>
      </c>
      <c r="J21" s="61">
        <v>0.67222742999999996</v>
      </c>
      <c r="K21" s="28">
        <v>19084.23</v>
      </c>
      <c r="L21" s="28">
        <v>19084.23</v>
      </c>
      <c r="M21" s="28">
        <v>152673.84</v>
      </c>
      <c r="N21" s="59"/>
      <c r="O21" s="28"/>
      <c r="P21" s="60">
        <f t="shared" si="0"/>
        <v>610695.36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44008</v>
      </c>
      <c r="J22" s="61">
        <v>0.86313284000000001</v>
      </c>
      <c r="K22" s="28">
        <v>6023.25</v>
      </c>
      <c r="L22" s="28">
        <v>6023.25</v>
      </c>
      <c r="M22" s="28">
        <v>24093</v>
      </c>
      <c r="N22" s="59"/>
      <c r="O22" s="28"/>
      <c r="P22" s="60">
        <f t="shared" si="0"/>
        <v>96372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137215</v>
      </c>
      <c r="J23" s="61">
        <v>0.75838559999999999</v>
      </c>
      <c r="K23" s="28">
        <v>33153.120000000003</v>
      </c>
      <c r="L23" s="28">
        <v>33153.120000000003</v>
      </c>
      <c r="M23" s="28">
        <v>165765.6</v>
      </c>
      <c r="N23" s="59"/>
      <c r="O23" s="28"/>
      <c r="P23" s="60">
        <f t="shared" si="0"/>
        <v>663062.4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56864</v>
      </c>
      <c r="J24" s="61">
        <v>0.86825883000000004</v>
      </c>
      <c r="K24" s="28">
        <v>7491.33</v>
      </c>
      <c r="L24" s="28">
        <v>7491.33</v>
      </c>
      <c r="M24" s="28">
        <v>59930.64</v>
      </c>
      <c r="N24" s="59"/>
      <c r="O24" s="28"/>
      <c r="P24" s="60">
        <f t="shared" si="0"/>
        <v>239722.56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37085</v>
      </c>
      <c r="J25" s="61">
        <v>0.56558527999999997</v>
      </c>
      <c r="K25" s="28">
        <v>16110.27</v>
      </c>
      <c r="L25" s="28">
        <v>16110.27</v>
      </c>
      <c r="M25" s="28">
        <v>161102.70000000001</v>
      </c>
      <c r="N25" s="59"/>
      <c r="O25" s="28"/>
      <c r="P25" s="60">
        <f t="shared" si="0"/>
        <v>644410.80000000005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45491</v>
      </c>
      <c r="J26" s="61">
        <v>0.86890241999999995</v>
      </c>
      <c r="K26" s="28">
        <v>5963.76</v>
      </c>
      <c r="L26" s="28">
        <v>5963.76</v>
      </c>
      <c r="M26" s="28">
        <v>47710.080000000002</v>
      </c>
      <c r="N26" s="59"/>
      <c r="O26" s="28"/>
      <c r="P26" s="60">
        <f t="shared" si="0"/>
        <v>190840.32000000001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11126</v>
      </c>
      <c r="J27" s="61">
        <v>0.28503954999999997</v>
      </c>
      <c r="K27" s="28">
        <v>7954.65</v>
      </c>
      <c r="L27" s="28">
        <v>7954.65</v>
      </c>
      <c r="M27" s="28">
        <v>47727.9</v>
      </c>
      <c r="N27" s="59"/>
      <c r="O27" s="28"/>
      <c r="P27" s="60">
        <f t="shared" si="0"/>
        <v>190911.6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51919</v>
      </c>
      <c r="J28" s="61">
        <v>0.97768158000000005</v>
      </c>
      <c r="K28" s="28">
        <v>1158.75</v>
      </c>
      <c r="L28" s="28">
        <v>1158.75</v>
      </c>
      <c r="M28" s="28">
        <v>9270</v>
      </c>
      <c r="N28" s="59"/>
      <c r="O28" s="28"/>
      <c r="P28" s="60">
        <f t="shared" si="0"/>
        <v>37080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27195</v>
      </c>
      <c r="J29" s="61">
        <v>0.95739105999999996</v>
      </c>
      <c r="K29" s="28">
        <v>1158.75</v>
      </c>
      <c r="L29" s="28">
        <v>1158.75</v>
      </c>
      <c r="M29" s="28">
        <v>9270</v>
      </c>
      <c r="N29" s="59"/>
      <c r="O29" s="28"/>
      <c r="P29" s="60">
        <f t="shared" si="0"/>
        <v>37080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10384</v>
      </c>
      <c r="J30" s="61">
        <v>0.89570492999999995</v>
      </c>
      <c r="K30" s="28">
        <v>1083</v>
      </c>
      <c r="L30" s="28">
        <v>1083</v>
      </c>
      <c r="M30" s="28">
        <v>6498</v>
      </c>
      <c r="N30" s="59"/>
      <c r="O30" s="28"/>
      <c r="P30" s="60">
        <f t="shared" si="0"/>
        <v>25992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4945</v>
      </c>
      <c r="J31" s="61">
        <v>0.90156723999999999</v>
      </c>
      <c r="K31" s="28">
        <v>486.75</v>
      </c>
      <c r="L31" s="28">
        <v>486.75</v>
      </c>
      <c r="M31" s="28">
        <v>3894</v>
      </c>
      <c r="N31" s="59"/>
      <c r="O31" s="28"/>
      <c r="P31" s="60">
        <f t="shared" si="0"/>
        <v>15576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7046</v>
      </c>
      <c r="J32" s="61">
        <v>0.97775334000000003</v>
      </c>
      <c r="K32" s="28">
        <v>156.75</v>
      </c>
      <c r="L32" s="28">
        <v>156.75</v>
      </c>
      <c r="M32" s="28">
        <v>1254</v>
      </c>
      <c r="N32" s="59"/>
      <c r="O32" s="28"/>
      <c r="P32" s="60">
        <f t="shared" si="0"/>
        <v>5016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9765</v>
      </c>
      <c r="J33" s="61">
        <v>0.73202765000000003</v>
      </c>
      <c r="K33" s="28">
        <v>2616.75</v>
      </c>
      <c r="L33" s="28">
        <v>2616.75</v>
      </c>
      <c r="M33" s="28">
        <v>13083.75</v>
      </c>
      <c r="N33" s="59"/>
      <c r="O33" s="28"/>
      <c r="P33" s="60">
        <f t="shared" si="0"/>
        <v>52335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4017</v>
      </c>
      <c r="J34" s="61">
        <v>0.66355489000000001</v>
      </c>
      <c r="K34" s="28">
        <v>1351.5</v>
      </c>
      <c r="L34" s="28">
        <v>1351.5</v>
      </c>
      <c r="M34" s="28">
        <v>6757.5</v>
      </c>
      <c r="N34" s="59"/>
      <c r="O34" s="28"/>
      <c r="P34" s="60">
        <f t="shared" si="0"/>
        <v>27030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13845</v>
      </c>
      <c r="J35" s="61">
        <v>0.57575514999999999</v>
      </c>
      <c r="K35" s="28">
        <v>5873.67</v>
      </c>
      <c r="L35" s="28">
        <v>5873.67</v>
      </c>
      <c r="M35" s="28">
        <v>46989.36</v>
      </c>
      <c r="N35" s="59"/>
      <c r="O35" s="28"/>
      <c r="P35" s="60">
        <f t="shared" si="0"/>
        <v>187957.44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4079</v>
      </c>
      <c r="J36" s="61">
        <v>0.66866879000000001</v>
      </c>
      <c r="K36" s="28">
        <v>1351.5</v>
      </c>
      <c r="L36" s="28">
        <v>1351.5</v>
      </c>
      <c r="M36" s="28">
        <v>10812</v>
      </c>
      <c r="N36" s="59"/>
      <c r="O36" s="28"/>
      <c r="P36" s="60">
        <f t="shared" si="0"/>
        <v>43248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27195</v>
      </c>
      <c r="J37" s="61">
        <v>0.5818257</v>
      </c>
      <c r="K37" s="28">
        <v>11372.25</v>
      </c>
      <c r="L37" s="28">
        <v>11372.25</v>
      </c>
      <c r="M37" s="28">
        <v>22744.5</v>
      </c>
      <c r="N37" s="59"/>
      <c r="O37" s="28"/>
      <c r="P37" s="60">
        <f t="shared" si="0"/>
        <v>90978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27195</v>
      </c>
      <c r="J38" s="61">
        <v>0.43752564999999999</v>
      </c>
      <c r="K38" s="28">
        <v>15296.49</v>
      </c>
      <c r="L38" s="28">
        <v>15296.49</v>
      </c>
      <c r="M38" s="28">
        <v>91778.94</v>
      </c>
      <c r="N38" s="59"/>
      <c r="O38" s="28"/>
      <c r="P38" s="60">
        <f t="shared" si="0"/>
        <v>367115.76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989</v>
      </c>
      <c r="J39" s="61">
        <v>0.54726996999999999</v>
      </c>
      <c r="K39" s="28">
        <v>447.75</v>
      </c>
      <c r="L39" s="28">
        <v>447.75</v>
      </c>
      <c r="M39" s="28">
        <v>17910</v>
      </c>
      <c r="N39" s="59"/>
      <c r="O39" s="28"/>
      <c r="P39" s="60">
        <f t="shared" si="0"/>
        <v>71640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1236</v>
      </c>
      <c r="J40" s="61">
        <v>0.5788835</v>
      </c>
      <c r="K40" s="28">
        <v>520.5</v>
      </c>
      <c r="L40" s="28">
        <v>520.5</v>
      </c>
      <c r="M40" s="28">
        <v>10410</v>
      </c>
      <c r="N40" s="59"/>
      <c r="O40" s="28"/>
      <c r="P40" s="60">
        <f t="shared" si="0"/>
        <v>41640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1236</v>
      </c>
      <c r="J41" s="61">
        <v>0.56128641000000001</v>
      </c>
      <c r="K41" s="28">
        <v>542.25</v>
      </c>
      <c r="L41" s="28">
        <v>542.25</v>
      </c>
      <c r="M41" s="28">
        <v>10845</v>
      </c>
      <c r="N41" s="59"/>
      <c r="O41" s="28"/>
      <c r="P41" s="60">
        <f t="shared" si="0"/>
        <v>43380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6304</v>
      </c>
      <c r="J42" s="61">
        <v>0.69703769999999998</v>
      </c>
      <c r="K42" s="28">
        <v>1909.87</v>
      </c>
      <c r="L42" s="28">
        <v>1909.87</v>
      </c>
      <c r="M42" s="28">
        <v>38197.4</v>
      </c>
      <c r="N42" s="59"/>
      <c r="O42" s="28"/>
      <c r="P42" s="60">
        <f t="shared" si="0"/>
        <v>152789.6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6304</v>
      </c>
      <c r="J43" s="61">
        <v>0.69706376999999997</v>
      </c>
      <c r="K43" s="28">
        <v>1909.71</v>
      </c>
      <c r="L43" s="28">
        <v>1909.71</v>
      </c>
      <c r="M43" s="28">
        <v>57291.3</v>
      </c>
      <c r="N43" s="59"/>
      <c r="O43" s="28"/>
      <c r="P43" s="60">
        <f t="shared" si="0"/>
        <v>229165.2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11002</v>
      </c>
      <c r="J44" s="61">
        <v>0.82642156</v>
      </c>
      <c r="K44" s="28">
        <v>1909.71</v>
      </c>
      <c r="L44" s="28">
        <v>1909.71</v>
      </c>
      <c r="M44" s="28">
        <v>76388.399999999994</v>
      </c>
      <c r="N44" s="59"/>
      <c r="O44" s="28"/>
      <c r="P44" s="60">
        <f t="shared" si="0"/>
        <v>305553.59999999998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4945</v>
      </c>
      <c r="J45" s="61">
        <v>0.50222447000000003</v>
      </c>
      <c r="K45" s="28">
        <v>2461.5</v>
      </c>
      <c r="L45" s="28">
        <v>2461.5</v>
      </c>
      <c r="M45" s="28">
        <v>9846</v>
      </c>
      <c r="N45" s="59"/>
      <c r="O45" s="28"/>
      <c r="P45" s="60">
        <f t="shared" si="0"/>
        <v>39384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4945</v>
      </c>
      <c r="J46" s="61">
        <v>0.50222447000000003</v>
      </c>
      <c r="K46" s="28">
        <v>2461.5</v>
      </c>
      <c r="L46" s="28">
        <v>2461.5</v>
      </c>
      <c r="M46" s="28">
        <v>19692</v>
      </c>
      <c r="N46" s="59"/>
      <c r="O46" s="28"/>
      <c r="P46" s="60">
        <f t="shared" si="0"/>
        <v>78768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6923</v>
      </c>
      <c r="J47" s="61">
        <v>0.70533005999999998</v>
      </c>
      <c r="K47" s="28">
        <v>2040</v>
      </c>
      <c r="L47" s="28">
        <v>2040</v>
      </c>
      <c r="M47" s="28">
        <v>16320</v>
      </c>
      <c r="N47" s="59"/>
      <c r="O47" s="28"/>
      <c r="P47" s="60">
        <f t="shared" si="0"/>
        <v>65280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27567</v>
      </c>
      <c r="J48" s="61">
        <v>0.66590596999999996</v>
      </c>
      <c r="K48" s="28">
        <v>9209.9699999999993</v>
      </c>
      <c r="L48" s="28">
        <v>9209.9699999999993</v>
      </c>
      <c r="M48" s="28">
        <v>736797.6</v>
      </c>
      <c r="N48" s="59"/>
      <c r="O48" s="28"/>
      <c r="P48" s="60">
        <f t="shared" si="0"/>
        <v>2947190.4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43266</v>
      </c>
      <c r="J49" s="61">
        <v>0.41804951000000001</v>
      </c>
      <c r="K49" s="28">
        <v>25178.67</v>
      </c>
      <c r="L49" s="28">
        <v>25178.67</v>
      </c>
      <c r="M49" s="28">
        <v>1762506.9</v>
      </c>
      <c r="N49" s="59"/>
      <c r="O49" s="28"/>
      <c r="P49" s="60">
        <f t="shared" si="0"/>
        <v>7050027.5999999996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11682</v>
      </c>
      <c r="J50" s="61">
        <v>0.54728814000000003</v>
      </c>
      <c r="K50" s="28">
        <v>5288.58</v>
      </c>
      <c r="L50" s="28">
        <v>5288.58</v>
      </c>
      <c r="M50" s="28">
        <v>264429</v>
      </c>
      <c r="N50" s="59"/>
      <c r="O50" s="28"/>
      <c r="P50" s="60">
        <f t="shared" si="0"/>
        <v>1057716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15205</v>
      </c>
      <c r="J51" s="61">
        <v>0.48139757</v>
      </c>
      <c r="K51" s="28">
        <v>7885.35</v>
      </c>
      <c r="L51" s="28">
        <v>7885.35</v>
      </c>
      <c r="M51" s="28">
        <v>394267.5</v>
      </c>
      <c r="N51" s="59"/>
      <c r="O51" s="28"/>
      <c r="P51" s="60">
        <f t="shared" si="0"/>
        <v>1577070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6181</v>
      </c>
      <c r="J52" s="61">
        <v>0.71752143999999995</v>
      </c>
      <c r="K52" s="28">
        <v>1746</v>
      </c>
      <c r="L52" s="28">
        <v>1746</v>
      </c>
      <c r="M52" s="28">
        <v>12222</v>
      </c>
      <c r="N52" s="59"/>
      <c r="O52" s="28"/>
      <c r="P52" s="60">
        <f t="shared" si="0"/>
        <v>48888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22499</v>
      </c>
      <c r="J53" s="61">
        <v>0.91759634000000001</v>
      </c>
      <c r="K53" s="28">
        <v>1854</v>
      </c>
      <c r="L53" s="28">
        <v>1854</v>
      </c>
      <c r="M53" s="28">
        <v>11124</v>
      </c>
      <c r="N53" s="59"/>
      <c r="O53" s="28"/>
      <c r="P53" s="60">
        <f t="shared" si="0"/>
        <v>44496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51919</v>
      </c>
      <c r="J54" s="61">
        <v>0.43014792000000002</v>
      </c>
      <c r="K54" s="28">
        <v>29586.15</v>
      </c>
      <c r="L54" s="28">
        <v>29586.15</v>
      </c>
      <c r="M54" s="28">
        <v>147930.75</v>
      </c>
      <c r="N54" s="59"/>
      <c r="O54" s="28"/>
      <c r="P54" s="60">
        <f t="shared" si="0"/>
        <v>591723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72316</v>
      </c>
      <c r="J55" s="61">
        <v>0.80992920000000002</v>
      </c>
      <c r="K55" s="28">
        <v>13745.16</v>
      </c>
      <c r="L55" s="28">
        <v>13745.16</v>
      </c>
      <c r="M55" s="28">
        <v>1099612.8</v>
      </c>
      <c r="N55" s="59"/>
      <c r="O55" s="28"/>
      <c r="P55" s="60">
        <f t="shared" si="0"/>
        <v>4398451.2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12609</v>
      </c>
      <c r="J56" s="61">
        <v>0.37368308</v>
      </c>
      <c r="K56" s="28">
        <v>7897.23</v>
      </c>
      <c r="L56" s="28">
        <v>7897.23</v>
      </c>
      <c r="M56" s="28">
        <v>236916.9</v>
      </c>
      <c r="N56" s="59"/>
      <c r="O56" s="28"/>
      <c r="P56" s="60">
        <f t="shared" si="0"/>
        <v>947667.6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2225</v>
      </c>
      <c r="J57" s="61">
        <v>0.3664</v>
      </c>
      <c r="K57" s="28">
        <v>1409.76</v>
      </c>
      <c r="L57" s="28">
        <v>1409.76</v>
      </c>
      <c r="M57" s="28">
        <v>70488</v>
      </c>
      <c r="N57" s="59"/>
      <c r="O57" s="28"/>
      <c r="P57" s="60">
        <f t="shared" si="0"/>
        <v>281952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25527</v>
      </c>
      <c r="J58" s="61">
        <v>0.64397696999999998</v>
      </c>
      <c r="K58" s="28">
        <v>9088.2000000000007</v>
      </c>
      <c r="L58" s="28">
        <v>9088.2000000000007</v>
      </c>
      <c r="M58" s="28">
        <v>454410</v>
      </c>
      <c r="N58" s="59"/>
      <c r="O58" s="28"/>
      <c r="P58" s="60">
        <f t="shared" si="0"/>
        <v>1817640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6799</v>
      </c>
      <c r="J59" s="61">
        <v>0.48687160000000002</v>
      </c>
      <c r="K59" s="28">
        <v>3488.76</v>
      </c>
      <c r="L59" s="28">
        <v>3488.76</v>
      </c>
      <c r="M59" s="28">
        <v>279100.79999999999</v>
      </c>
      <c r="N59" s="59"/>
      <c r="O59" s="28"/>
      <c r="P59" s="60">
        <f t="shared" si="0"/>
        <v>1116403.2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11126</v>
      </c>
      <c r="J60" s="61">
        <v>0.53</v>
      </c>
      <c r="K60" s="28">
        <v>5229.22</v>
      </c>
      <c r="L60" s="28">
        <v>5229.22</v>
      </c>
      <c r="M60" s="28">
        <v>261461</v>
      </c>
      <c r="N60" s="59"/>
      <c r="O60" s="28"/>
      <c r="P60" s="60">
        <f t="shared" si="0"/>
        <v>1045844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11126</v>
      </c>
      <c r="J61" s="61">
        <v>0.01</v>
      </c>
      <c r="K61" s="28">
        <v>11014.74</v>
      </c>
      <c r="L61" s="28">
        <v>11014.74</v>
      </c>
      <c r="M61" s="28">
        <v>440589.6</v>
      </c>
      <c r="N61" s="59"/>
      <c r="O61" s="28"/>
      <c r="P61" s="60">
        <f t="shared" si="0"/>
        <v>1762358.4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22993</v>
      </c>
      <c r="J62" s="61">
        <v>0.01</v>
      </c>
      <c r="K62" s="28">
        <v>22763.07</v>
      </c>
      <c r="L62" s="28">
        <v>22763.07</v>
      </c>
      <c r="M62" s="28">
        <v>682892.1</v>
      </c>
      <c r="N62" s="59"/>
      <c r="O62" s="28"/>
      <c r="P62" s="60">
        <f t="shared" si="0"/>
        <v>2731568.4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111256</v>
      </c>
      <c r="J63" s="61">
        <v>0.01</v>
      </c>
      <c r="K63" s="28">
        <v>110143.44</v>
      </c>
      <c r="L63" s="28">
        <v>110143.44</v>
      </c>
      <c r="M63" s="28">
        <v>660860.64</v>
      </c>
      <c r="N63" s="59"/>
      <c r="O63" s="28"/>
      <c r="P63" s="60">
        <f t="shared" si="0"/>
        <v>2643442.56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8035</v>
      </c>
      <c r="J64" s="61">
        <v>0.73369633000000001</v>
      </c>
      <c r="K64" s="28">
        <v>2139.75</v>
      </c>
      <c r="L64" s="28">
        <v>2139.75</v>
      </c>
      <c r="M64" s="28">
        <v>2139.75</v>
      </c>
      <c r="N64" s="59"/>
      <c r="O64" s="28"/>
      <c r="P64" s="60">
        <f t="shared" si="0"/>
        <v>8559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8777</v>
      </c>
      <c r="J65" s="61">
        <v>0.77432493999999996</v>
      </c>
      <c r="K65" s="28">
        <v>1980.75</v>
      </c>
      <c r="L65" s="28">
        <v>1980.75</v>
      </c>
      <c r="M65" s="28">
        <v>1980.75</v>
      </c>
      <c r="N65" s="59"/>
      <c r="O65" s="28"/>
      <c r="P65" s="60">
        <f t="shared" si="0"/>
        <v>7923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3090</v>
      </c>
      <c r="J66" s="61">
        <v>0.94004854000000004</v>
      </c>
      <c r="K66" s="28">
        <v>185.25</v>
      </c>
      <c r="L66" s="28">
        <v>185.25</v>
      </c>
      <c r="M66" s="28">
        <v>18525</v>
      </c>
      <c r="N66" s="59"/>
      <c r="O66" s="28"/>
      <c r="P66" s="60">
        <f t="shared" si="0"/>
        <v>74100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4945</v>
      </c>
      <c r="J67" s="61">
        <v>0.01</v>
      </c>
      <c r="K67" s="28">
        <v>4895.55</v>
      </c>
      <c r="L67" s="28">
        <v>4895.55</v>
      </c>
      <c r="M67" s="28">
        <v>489555</v>
      </c>
      <c r="N67" s="59"/>
      <c r="O67" s="28"/>
      <c r="P67" s="60">
        <f t="shared" si="0"/>
        <v>1958220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7417</v>
      </c>
      <c r="J68" s="61">
        <v>0.91657677999999998</v>
      </c>
      <c r="K68" s="28">
        <v>618.75</v>
      </c>
      <c r="L68" s="28">
        <v>618.75</v>
      </c>
      <c r="M68" s="28">
        <v>3712.5</v>
      </c>
      <c r="N68" s="59"/>
      <c r="O68" s="28"/>
      <c r="P68" s="60">
        <f t="shared" si="0"/>
        <v>14850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6181</v>
      </c>
      <c r="J69" s="61">
        <v>0.95425497000000004</v>
      </c>
      <c r="K69" s="28">
        <v>282.75</v>
      </c>
      <c r="L69" s="28">
        <v>282.75</v>
      </c>
      <c r="M69" s="28">
        <v>2262</v>
      </c>
      <c r="N69" s="59"/>
      <c r="O69" s="28"/>
      <c r="P69" s="60">
        <f t="shared" si="0"/>
        <v>9048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86532</v>
      </c>
      <c r="J70" s="61">
        <v>0.01</v>
      </c>
      <c r="K70" s="28">
        <v>85666.68</v>
      </c>
      <c r="L70" s="28">
        <v>85666.68</v>
      </c>
      <c r="M70" s="28">
        <v>342666.72</v>
      </c>
      <c r="N70" s="59"/>
      <c r="O70" s="28"/>
      <c r="P70" s="60">
        <f t="shared" si="0"/>
        <v>1370666.88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11126</v>
      </c>
      <c r="J71" s="61">
        <v>0.82427413000000005</v>
      </c>
      <c r="K71" s="28">
        <v>1955.13</v>
      </c>
      <c r="L71" s="28">
        <v>1955.13</v>
      </c>
      <c r="M71" s="28">
        <v>1955.13</v>
      </c>
      <c r="N71" s="59"/>
      <c r="O71" s="28"/>
      <c r="P71" s="60">
        <f t="shared" ref="P71:P79" si="1">ROUND(H71*M71,2)</f>
        <v>7820.52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38321</v>
      </c>
      <c r="J72" s="61">
        <v>0.73421884000000004</v>
      </c>
      <c r="K72" s="28">
        <v>10185</v>
      </c>
      <c r="L72" s="28">
        <v>10185</v>
      </c>
      <c r="M72" s="28">
        <v>10185</v>
      </c>
      <c r="N72" s="59"/>
      <c r="O72" s="28"/>
      <c r="P72" s="60">
        <f t="shared" si="1"/>
        <v>40740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30904</v>
      </c>
      <c r="J73" s="61">
        <v>0.90100796000000005</v>
      </c>
      <c r="K73" s="28">
        <v>3059.25</v>
      </c>
      <c r="L73" s="28">
        <v>3059.25</v>
      </c>
      <c r="M73" s="28">
        <v>3059.25</v>
      </c>
      <c r="N73" s="59"/>
      <c r="O73" s="28"/>
      <c r="P73" s="60">
        <f t="shared" si="1"/>
        <v>12237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37085</v>
      </c>
      <c r="J74" s="61">
        <v>0.98103006999999998</v>
      </c>
      <c r="K74" s="28">
        <v>703.5</v>
      </c>
      <c r="L74" s="28">
        <v>703.5</v>
      </c>
      <c r="M74" s="28">
        <v>1407</v>
      </c>
      <c r="N74" s="59"/>
      <c r="O74" s="28"/>
      <c r="P74" s="60">
        <f t="shared" si="1"/>
        <v>5628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247235</v>
      </c>
      <c r="J75" s="61">
        <v>0.01</v>
      </c>
      <c r="K75" s="28">
        <v>244762.65</v>
      </c>
      <c r="L75" s="28">
        <v>244762.65</v>
      </c>
      <c r="M75" s="28">
        <v>734287.95</v>
      </c>
      <c r="N75" s="59"/>
      <c r="O75" s="28"/>
      <c r="P75" s="60">
        <f t="shared" si="1"/>
        <v>2937151.8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741705</v>
      </c>
      <c r="J76" s="61">
        <v>0.98753108999999994</v>
      </c>
      <c r="K76" s="28">
        <v>9248.25</v>
      </c>
      <c r="L76" s="28">
        <v>9248.25</v>
      </c>
      <c r="M76" s="28">
        <v>9248.25</v>
      </c>
      <c r="N76" s="59"/>
      <c r="O76" s="28"/>
      <c r="P76" s="60">
        <f t="shared" si="1"/>
        <v>36993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309044</v>
      </c>
      <c r="J77" s="61">
        <v>0.91341039000000002</v>
      </c>
      <c r="K77" s="28">
        <v>26760</v>
      </c>
      <c r="L77" s="28">
        <v>26760</v>
      </c>
      <c r="M77" s="28">
        <v>26760</v>
      </c>
      <c r="N77" s="59"/>
      <c r="O77" s="28"/>
      <c r="P77" s="60">
        <f t="shared" si="1"/>
        <v>107040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370853</v>
      </c>
      <c r="J78" s="61">
        <v>0.01</v>
      </c>
      <c r="K78" s="28">
        <v>367144.47</v>
      </c>
      <c r="L78" s="28">
        <v>367144.47</v>
      </c>
      <c r="M78" s="28">
        <v>734288.94</v>
      </c>
      <c r="N78" s="59"/>
      <c r="O78" s="28"/>
      <c r="P78" s="60">
        <f t="shared" si="1"/>
        <v>2937155.76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370853</v>
      </c>
      <c r="J79" s="61">
        <v>0.01</v>
      </c>
      <c r="K79" s="28">
        <v>367144.47</v>
      </c>
      <c r="L79" s="28">
        <v>367144.47</v>
      </c>
      <c r="M79" s="28">
        <v>367144.47</v>
      </c>
      <c r="N79" s="59"/>
      <c r="O79" s="28"/>
      <c r="P79" s="60">
        <f t="shared" si="1"/>
        <v>1468577.88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126028218.52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12602821.85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2394536.15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141025576.52000001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14" priority="2" operator="equal">
      <formula>0</formula>
    </cfRule>
  </conditionalFormatting>
  <conditionalFormatting sqref="P80">
    <cfRule type="expression" dxfId="13" priority="9">
      <formula>ISERROR($G81)</formula>
    </cfRule>
  </conditionalFormatting>
  <conditionalFormatting sqref="P82">
    <cfRule type="expression" dxfId="12" priority="6">
      <formula>ISERROR($J80)</formula>
    </cfRule>
  </conditionalFormatting>
  <conditionalFormatting sqref="P82:P85">
    <cfRule type="expression" dxfId="11" priority="1">
      <formula>ISERROR($Q82)</formula>
    </cfRule>
  </conditionalFormatting>
  <conditionalFormatting sqref="P85">
    <cfRule type="expression" dxfId="10" priority="8">
      <formula>ISERROR($J86)</formula>
    </cfRule>
  </conditionalFormatting>
  <dataValidations count="9">
    <dataValidation type="decimal" allowBlank="1" showInputMessage="1" showErrorMessage="1" sqref="F85" xr:uid="{58EA341C-92D6-4D5C-9CEA-1D0CCDD93D2C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47980194-5B9E-422B-A37E-2EF68AD3FD21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779C38D8-01BA-4FFE-901E-1351A3309195}">
      <formula1>XFD7</formula1>
    </dataValidation>
    <dataValidation operator="greaterThanOrEqual" allowBlank="1" showInputMessage="1" showErrorMessage="1" sqref="J9:J79" xr:uid="{1FA51F50-F497-41B2-A02B-1F076D85511A}"/>
    <dataValidation type="decimal" allowBlank="1" showInputMessage="1" showErrorMessage="1" errorTitle="Error" error="Mayor a 1" sqref="P80:P81" xr:uid="{3B687FB3-14EE-4FAE-B411-CB4BA95D98B7}">
      <formula1>0.011</formula1>
      <formula2>AF83</formula2>
    </dataValidation>
    <dataValidation type="decimal" operator="greaterThan" allowBlank="1" showInputMessage="1" showErrorMessage="1" sqref="N7:O79" xr:uid="{CB27A3DC-7F68-4612-AD24-8283B137549B}">
      <formula1>0</formula1>
    </dataValidation>
    <dataValidation type="decimal" allowBlank="1" showInputMessage="1" showErrorMessage="1" errorTitle="Error" error="Mayor a 1" promptTitle="Porcentaje de AIU" prompt="Mayor a 1" sqref="M80" xr:uid="{7B8E60CE-F33E-4006-BBC0-BEAAAA106411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6440979B-DCF4-415A-A331-C6FE56F5F487}">
      <formula1>0.011</formula1>
      <formula2>R83</formula2>
    </dataValidation>
    <dataValidation type="list" allowBlank="1" showInputMessage="1" showErrorMessage="1" sqref="C3" xr:uid="{2C6B8D06-6281-41A7-AB39-E803433719E7}">
      <formula1>INDIRECT("regioncobertura"&amp;$D$3)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1EFC-982C-4C48-9A5E-7BD73AF2AE3A}">
  <dimension ref="A1:P88"/>
  <sheetViews>
    <sheetView topLeftCell="A78" workbookViewId="0">
      <selection activeCell="N8" sqref="N8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'[10]Solicitud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386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12501</v>
      </c>
      <c r="J9" s="61">
        <v>0</v>
      </c>
      <c r="K9" s="28">
        <v>12501</v>
      </c>
      <c r="L9" s="28">
        <v>12501</v>
      </c>
      <c r="M9" s="28">
        <v>62505</v>
      </c>
      <c r="N9" s="59"/>
      <c r="O9" s="28"/>
      <c r="P9" s="60">
        <f t="shared" si="0"/>
        <v>250020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15630</v>
      </c>
      <c r="J10" s="61">
        <v>0</v>
      </c>
      <c r="K10" s="28">
        <v>15630</v>
      </c>
      <c r="L10" s="28">
        <v>15630</v>
      </c>
      <c r="M10" s="28">
        <v>125040</v>
      </c>
      <c r="N10" s="59"/>
      <c r="O10" s="28"/>
      <c r="P10" s="60">
        <f t="shared" si="0"/>
        <v>500160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14279</v>
      </c>
      <c r="J11" s="61">
        <v>0</v>
      </c>
      <c r="K11" s="28">
        <v>14279</v>
      </c>
      <c r="L11" s="28">
        <v>14279</v>
      </c>
      <c r="M11" s="28">
        <v>128511</v>
      </c>
      <c r="N11" s="59"/>
      <c r="O11" s="28"/>
      <c r="P11" s="60">
        <f t="shared" si="0"/>
        <v>514044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15483</v>
      </c>
      <c r="J12" s="61">
        <v>0</v>
      </c>
      <c r="K12" s="28">
        <v>15483</v>
      </c>
      <c r="L12" s="28">
        <v>15483</v>
      </c>
      <c r="M12" s="28">
        <v>108381</v>
      </c>
      <c r="N12" s="59"/>
      <c r="O12" s="28"/>
      <c r="P12" s="60">
        <f t="shared" si="0"/>
        <v>433524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9364</v>
      </c>
      <c r="J13" s="61">
        <v>0</v>
      </c>
      <c r="K13" s="28">
        <v>9364</v>
      </c>
      <c r="L13" s="28">
        <v>9364</v>
      </c>
      <c r="M13" s="28">
        <v>46820</v>
      </c>
      <c r="N13" s="59"/>
      <c r="O13" s="28"/>
      <c r="P13" s="60">
        <f t="shared" si="0"/>
        <v>187280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13750</v>
      </c>
      <c r="J14" s="61">
        <v>0</v>
      </c>
      <c r="K14" s="28">
        <v>13750</v>
      </c>
      <c r="L14" s="28">
        <v>13750</v>
      </c>
      <c r="M14" s="28">
        <v>68750</v>
      </c>
      <c r="N14" s="59"/>
      <c r="O14" s="28"/>
      <c r="P14" s="60">
        <f t="shared" si="0"/>
        <v>275000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11023</v>
      </c>
      <c r="J15" s="61">
        <v>0</v>
      </c>
      <c r="K15" s="28">
        <v>11023</v>
      </c>
      <c r="L15" s="28">
        <v>11023</v>
      </c>
      <c r="M15" s="28">
        <v>77161</v>
      </c>
      <c r="N15" s="59"/>
      <c r="O15" s="28"/>
      <c r="P15" s="60">
        <f t="shared" si="0"/>
        <v>308644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10830</v>
      </c>
      <c r="J16" s="61">
        <v>0</v>
      </c>
      <c r="K16" s="28">
        <v>10830</v>
      </c>
      <c r="L16" s="28">
        <v>10830</v>
      </c>
      <c r="M16" s="28">
        <v>97470</v>
      </c>
      <c r="N16" s="59"/>
      <c r="O16" s="28"/>
      <c r="P16" s="60">
        <f t="shared" si="0"/>
        <v>389880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39343</v>
      </c>
      <c r="J17" s="61">
        <v>0</v>
      </c>
      <c r="K17" s="28">
        <v>39343</v>
      </c>
      <c r="L17" s="28">
        <v>39343</v>
      </c>
      <c r="M17" s="28">
        <v>118029</v>
      </c>
      <c r="N17" s="59"/>
      <c r="O17" s="28"/>
      <c r="P17" s="60">
        <f t="shared" si="0"/>
        <v>472116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18931</v>
      </c>
      <c r="J18" s="61">
        <v>0</v>
      </c>
      <c r="K18" s="28">
        <v>18931</v>
      </c>
      <c r="L18" s="28">
        <v>18931</v>
      </c>
      <c r="M18" s="28">
        <v>18931</v>
      </c>
      <c r="N18" s="59"/>
      <c r="O18" s="28"/>
      <c r="P18" s="60">
        <f t="shared" si="0"/>
        <v>75724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17060</v>
      </c>
      <c r="J19" s="61">
        <v>0</v>
      </c>
      <c r="K19" s="28">
        <v>17060</v>
      </c>
      <c r="L19" s="28">
        <v>17060</v>
      </c>
      <c r="M19" s="28">
        <v>68240</v>
      </c>
      <c r="N19" s="59"/>
      <c r="O19" s="28"/>
      <c r="P19" s="60">
        <f t="shared" si="0"/>
        <v>272960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5368</v>
      </c>
      <c r="J20" s="61">
        <v>0</v>
      </c>
      <c r="K20" s="28">
        <v>5368</v>
      </c>
      <c r="L20" s="28">
        <v>5368</v>
      </c>
      <c r="M20" s="28">
        <v>32208</v>
      </c>
      <c r="N20" s="59"/>
      <c r="O20" s="28"/>
      <c r="P20" s="60">
        <f t="shared" si="0"/>
        <v>128832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41977</v>
      </c>
      <c r="J21" s="61">
        <v>0</v>
      </c>
      <c r="K21" s="28">
        <v>41977</v>
      </c>
      <c r="L21" s="28">
        <v>41977</v>
      </c>
      <c r="M21" s="28">
        <v>335816</v>
      </c>
      <c r="N21" s="59"/>
      <c r="O21" s="28"/>
      <c r="P21" s="60">
        <f t="shared" si="0"/>
        <v>1343264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15943</v>
      </c>
      <c r="J22" s="61">
        <v>0</v>
      </c>
      <c r="K22" s="28">
        <v>15943</v>
      </c>
      <c r="L22" s="28">
        <v>15943</v>
      </c>
      <c r="M22" s="28">
        <v>63772</v>
      </c>
      <c r="N22" s="59"/>
      <c r="O22" s="28"/>
      <c r="P22" s="60">
        <f t="shared" si="0"/>
        <v>255088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73985</v>
      </c>
      <c r="J23" s="61">
        <v>0</v>
      </c>
      <c r="K23" s="28">
        <v>73985</v>
      </c>
      <c r="L23" s="28">
        <v>73985</v>
      </c>
      <c r="M23" s="28">
        <v>369925</v>
      </c>
      <c r="N23" s="59"/>
      <c r="O23" s="28"/>
      <c r="P23" s="60">
        <f t="shared" si="0"/>
        <v>1479700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14674</v>
      </c>
      <c r="J24" s="61">
        <v>0</v>
      </c>
      <c r="K24" s="28">
        <v>14674</v>
      </c>
      <c r="L24" s="28">
        <v>14674</v>
      </c>
      <c r="M24" s="28">
        <v>117392</v>
      </c>
      <c r="N24" s="59"/>
      <c r="O24" s="28"/>
      <c r="P24" s="60">
        <f t="shared" si="0"/>
        <v>469568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42167</v>
      </c>
      <c r="J25" s="61">
        <v>0</v>
      </c>
      <c r="K25" s="28">
        <v>42167</v>
      </c>
      <c r="L25" s="28">
        <v>42167</v>
      </c>
      <c r="M25" s="28">
        <v>421670</v>
      </c>
      <c r="N25" s="59"/>
      <c r="O25" s="28"/>
      <c r="P25" s="60">
        <f t="shared" si="0"/>
        <v>1686680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11748</v>
      </c>
      <c r="J26" s="61">
        <v>0</v>
      </c>
      <c r="K26" s="28">
        <v>11748</v>
      </c>
      <c r="L26" s="28">
        <v>11748</v>
      </c>
      <c r="M26" s="28">
        <v>93984</v>
      </c>
      <c r="N26" s="59"/>
      <c r="O26" s="28"/>
      <c r="P26" s="60">
        <f t="shared" si="0"/>
        <v>375936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14981</v>
      </c>
      <c r="J27" s="61">
        <v>0</v>
      </c>
      <c r="K27" s="28">
        <v>14981</v>
      </c>
      <c r="L27" s="28">
        <v>14981</v>
      </c>
      <c r="M27" s="28">
        <v>89886</v>
      </c>
      <c r="N27" s="59"/>
      <c r="O27" s="28"/>
      <c r="P27" s="60">
        <f t="shared" si="0"/>
        <v>359544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16725</v>
      </c>
      <c r="J28" s="61">
        <v>0</v>
      </c>
      <c r="K28" s="28">
        <v>16725</v>
      </c>
      <c r="L28" s="28">
        <v>16725</v>
      </c>
      <c r="M28" s="28">
        <v>133800</v>
      </c>
      <c r="N28" s="59"/>
      <c r="O28" s="28"/>
      <c r="P28" s="60">
        <f t="shared" si="0"/>
        <v>535200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10264</v>
      </c>
      <c r="J29" s="61">
        <v>0</v>
      </c>
      <c r="K29" s="28">
        <v>10264</v>
      </c>
      <c r="L29" s="28">
        <v>10264</v>
      </c>
      <c r="M29" s="28">
        <v>82112</v>
      </c>
      <c r="N29" s="59"/>
      <c r="O29" s="28"/>
      <c r="P29" s="60">
        <f t="shared" si="0"/>
        <v>328448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4656</v>
      </c>
      <c r="J30" s="61">
        <v>0</v>
      </c>
      <c r="K30" s="28">
        <v>4656</v>
      </c>
      <c r="L30" s="28">
        <v>4656</v>
      </c>
      <c r="M30" s="28">
        <v>27936</v>
      </c>
      <c r="N30" s="59"/>
      <c r="O30" s="28"/>
      <c r="P30" s="60">
        <f t="shared" si="0"/>
        <v>111744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1988</v>
      </c>
      <c r="J31" s="61">
        <v>0</v>
      </c>
      <c r="K31" s="28">
        <v>1988</v>
      </c>
      <c r="L31" s="28">
        <v>1988</v>
      </c>
      <c r="M31" s="28">
        <v>15904</v>
      </c>
      <c r="N31" s="59"/>
      <c r="O31" s="28"/>
      <c r="P31" s="60">
        <f t="shared" si="0"/>
        <v>63616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728</v>
      </c>
      <c r="J32" s="61">
        <v>0</v>
      </c>
      <c r="K32" s="28">
        <v>728</v>
      </c>
      <c r="L32" s="28">
        <v>728</v>
      </c>
      <c r="M32" s="28">
        <v>5824</v>
      </c>
      <c r="N32" s="59"/>
      <c r="O32" s="28"/>
      <c r="P32" s="60">
        <f t="shared" si="0"/>
        <v>23296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6843</v>
      </c>
      <c r="J33" s="61">
        <v>0</v>
      </c>
      <c r="K33" s="28">
        <v>6843</v>
      </c>
      <c r="L33" s="28">
        <v>6843</v>
      </c>
      <c r="M33" s="28">
        <v>34215</v>
      </c>
      <c r="N33" s="59"/>
      <c r="O33" s="28"/>
      <c r="P33" s="60">
        <f t="shared" si="0"/>
        <v>136860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4979</v>
      </c>
      <c r="J34" s="61">
        <v>0</v>
      </c>
      <c r="K34" s="28">
        <v>4979</v>
      </c>
      <c r="L34" s="28">
        <v>4979</v>
      </c>
      <c r="M34" s="28">
        <v>24895</v>
      </c>
      <c r="N34" s="59"/>
      <c r="O34" s="28"/>
      <c r="P34" s="60">
        <f t="shared" si="0"/>
        <v>99580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12368</v>
      </c>
      <c r="J35" s="61">
        <v>0</v>
      </c>
      <c r="K35" s="28">
        <v>12368</v>
      </c>
      <c r="L35" s="28">
        <v>12368</v>
      </c>
      <c r="M35" s="28">
        <v>98944</v>
      </c>
      <c r="N35" s="59"/>
      <c r="O35" s="28"/>
      <c r="P35" s="60">
        <f t="shared" si="0"/>
        <v>395776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4968</v>
      </c>
      <c r="J36" s="61">
        <v>0</v>
      </c>
      <c r="K36" s="28">
        <v>4968</v>
      </c>
      <c r="L36" s="28">
        <v>4968</v>
      </c>
      <c r="M36" s="28">
        <v>39744</v>
      </c>
      <c r="N36" s="59"/>
      <c r="O36" s="28"/>
      <c r="P36" s="60">
        <f t="shared" si="0"/>
        <v>158976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28750</v>
      </c>
      <c r="J37" s="61">
        <v>0</v>
      </c>
      <c r="K37" s="28">
        <v>28750</v>
      </c>
      <c r="L37" s="28">
        <v>28750</v>
      </c>
      <c r="M37" s="28">
        <v>57500</v>
      </c>
      <c r="N37" s="59"/>
      <c r="O37" s="28"/>
      <c r="P37" s="60">
        <f t="shared" si="0"/>
        <v>230000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28750</v>
      </c>
      <c r="J38" s="61">
        <v>0</v>
      </c>
      <c r="K38" s="28">
        <v>28750</v>
      </c>
      <c r="L38" s="28">
        <v>28750</v>
      </c>
      <c r="M38" s="28">
        <v>172500</v>
      </c>
      <c r="N38" s="59"/>
      <c r="O38" s="28"/>
      <c r="P38" s="60">
        <f t="shared" si="0"/>
        <v>690000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1452</v>
      </c>
      <c r="J39" s="61">
        <v>0</v>
      </c>
      <c r="K39" s="28">
        <v>1452</v>
      </c>
      <c r="L39" s="28">
        <v>1452</v>
      </c>
      <c r="M39" s="28">
        <v>58080</v>
      </c>
      <c r="N39" s="59"/>
      <c r="O39" s="28"/>
      <c r="P39" s="60">
        <f t="shared" si="0"/>
        <v>232320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1674</v>
      </c>
      <c r="J40" s="61">
        <v>0</v>
      </c>
      <c r="K40" s="28">
        <v>1674</v>
      </c>
      <c r="L40" s="28">
        <v>1674</v>
      </c>
      <c r="M40" s="28">
        <v>33480</v>
      </c>
      <c r="N40" s="59"/>
      <c r="O40" s="28"/>
      <c r="P40" s="60">
        <f t="shared" si="0"/>
        <v>133920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1674</v>
      </c>
      <c r="J41" s="61">
        <v>0</v>
      </c>
      <c r="K41" s="28">
        <v>1674</v>
      </c>
      <c r="L41" s="28">
        <v>1674</v>
      </c>
      <c r="M41" s="28">
        <v>33480</v>
      </c>
      <c r="N41" s="59"/>
      <c r="O41" s="28"/>
      <c r="P41" s="60">
        <f t="shared" si="0"/>
        <v>133920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4667</v>
      </c>
      <c r="J42" s="61">
        <v>0</v>
      </c>
      <c r="K42" s="28">
        <v>4667</v>
      </c>
      <c r="L42" s="28">
        <v>4667</v>
      </c>
      <c r="M42" s="28">
        <v>93340</v>
      </c>
      <c r="N42" s="59"/>
      <c r="O42" s="28"/>
      <c r="P42" s="60">
        <f t="shared" si="0"/>
        <v>373360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4971</v>
      </c>
      <c r="J43" s="61">
        <v>0</v>
      </c>
      <c r="K43" s="28">
        <v>4971</v>
      </c>
      <c r="L43" s="28">
        <v>4971</v>
      </c>
      <c r="M43" s="28">
        <v>149130</v>
      </c>
      <c r="N43" s="59"/>
      <c r="O43" s="28"/>
      <c r="P43" s="60">
        <f t="shared" si="0"/>
        <v>596520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6290</v>
      </c>
      <c r="J44" s="61">
        <v>0</v>
      </c>
      <c r="K44" s="28">
        <v>6290</v>
      </c>
      <c r="L44" s="28">
        <v>6290</v>
      </c>
      <c r="M44" s="28">
        <v>251600</v>
      </c>
      <c r="N44" s="59"/>
      <c r="O44" s="28"/>
      <c r="P44" s="60">
        <f t="shared" si="0"/>
        <v>1006400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6575</v>
      </c>
      <c r="J45" s="61">
        <v>0</v>
      </c>
      <c r="K45" s="28">
        <v>6575</v>
      </c>
      <c r="L45" s="28">
        <v>6575</v>
      </c>
      <c r="M45" s="28">
        <v>26300</v>
      </c>
      <c r="N45" s="59"/>
      <c r="O45" s="28"/>
      <c r="P45" s="60">
        <f t="shared" si="0"/>
        <v>105200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6555</v>
      </c>
      <c r="J46" s="61">
        <v>0</v>
      </c>
      <c r="K46" s="28">
        <v>6555</v>
      </c>
      <c r="L46" s="28">
        <v>6555</v>
      </c>
      <c r="M46" s="28">
        <v>52440</v>
      </c>
      <c r="N46" s="59"/>
      <c r="O46" s="28"/>
      <c r="P46" s="60">
        <f t="shared" si="0"/>
        <v>209760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8627</v>
      </c>
      <c r="J47" s="61">
        <v>0</v>
      </c>
      <c r="K47" s="28">
        <v>8627</v>
      </c>
      <c r="L47" s="28">
        <v>8627</v>
      </c>
      <c r="M47" s="28">
        <v>69016</v>
      </c>
      <c r="N47" s="59"/>
      <c r="O47" s="28"/>
      <c r="P47" s="60">
        <f t="shared" si="0"/>
        <v>276064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18592</v>
      </c>
      <c r="J48" s="61">
        <v>0</v>
      </c>
      <c r="K48" s="28">
        <v>18592</v>
      </c>
      <c r="L48" s="28">
        <v>18592</v>
      </c>
      <c r="M48" s="28">
        <v>1487360</v>
      </c>
      <c r="N48" s="59"/>
      <c r="O48" s="28"/>
      <c r="P48" s="60">
        <f t="shared" si="0"/>
        <v>5949440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43057</v>
      </c>
      <c r="J49" s="61">
        <v>0</v>
      </c>
      <c r="K49" s="28">
        <v>43057</v>
      </c>
      <c r="L49" s="28">
        <v>43057</v>
      </c>
      <c r="M49" s="28">
        <v>3013990</v>
      </c>
      <c r="N49" s="59"/>
      <c r="O49" s="28"/>
      <c r="P49" s="60">
        <f t="shared" si="0"/>
        <v>12055960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13225</v>
      </c>
      <c r="J50" s="61">
        <v>0</v>
      </c>
      <c r="K50" s="28">
        <v>13225</v>
      </c>
      <c r="L50" s="28">
        <v>13225</v>
      </c>
      <c r="M50" s="28">
        <v>661250</v>
      </c>
      <c r="N50" s="59"/>
      <c r="O50" s="28"/>
      <c r="P50" s="60">
        <f t="shared" si="0"/>
        <v>2645000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14627</v>
      </c>
      <c r="J51" s="61">
        <v>0</v>
      </c>
      <c r="K51" s="28">
        <v>14627</v>
      </c>
      <c r="L51" s="28">
        <v>14627</v>
      </c>
      <c r="M51" s="28">
        <v>731350</v>
      </c>
      <c r="N51" s="59"/>
      <c r="O51" s="28"/>
      <c r="P51" s="60">
        <f t="shared" si="0"/>
        <v>2925400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7859</v>
      </c>
      <c r="J52" s="61">
        <v>0</v>
      </c>
      <c r="K52" s="28">
        <v>7859</v>
      </c>
      <c r="L52" s="28">
        <v>7859</v>
      </c>
      <c r="M52" s="28">
        <v>55013</v>
      </c>
      <c r="N52" s="59"/>
      <c r="O52" s="28"/>
      <c r="P52" s="60">
        <f t="shared" si="0"/>
        <v>220052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6159</v>
      </c>
      <c r="J53" s="61">
        <v>0</v>
      </c>
      <c r="K53" s="28">
        <v>6159</v>
      </c>
      <c r="L53" s="28">
        <v>6159</v>
      </c>
      <c r="M53" s="28">
        <v>36954</v>
      </c>
      <c r="N53" s="59"/>
      <c r="O53" s="28"/>
      <c r="P53" s="60">
        <f t="shared" si="0"/>
        <v>147816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52000</v>
      </c>
      <c r="J54" s="61">
        <v>0</v>
      </c>
      <c r="K54" s="28">
        <v>52000</v>
      </c>
      <c r="L54" s="28">
        <v>52000</v>
      </c>
      <c r="M54" s="28">
        <v>260000</v>
      </c>
      <c r="N54" s="59"/>
      <c r="O54" s="28"/>
      <c r="P54" s="60">
        <f t="shared" si="0"/>
        <v>1040000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38295</v>
      </c>
      <c r="J55" s="61">
        <v>0</v>
      </c>
      <c r="K55" s="28">
        <v>38295</v>
      </c>
      <c r="L55" s="28">
        <v>38295</v>
      </c>
      <c r="M55" s="28">
        <v>3063600</v>
      </c>
      <c r="N55" s="59"/>
      <c r="O55" s="28"/>
      <c r="P55" s="60">
        <f t="shared" si="0"/>
        <v>12254400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14376</v>
      </c>
      <c r="J56" s="61">
        <v>0</v>
      </c>
      <c r="K56" s="28">
        <v>14376</v>
      </c>
      <c r="L56" s="28">
        <v>14376</v>
      </c>
      <c r="M56" s="28">
        <v>431280</v>
      </c>
      <c r="N56" s="59"/>
      <c r="O56" s="28"/>
      <c r="P56" s="60">
        <f t="shared" si="0"/>
        <v>1725120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2927</v>
      </c>
      <c r="J57" s="61">
        <v>0</v>
      </c>
      <c r="K57" s="28">
        <v>2927</v>
      </c>
      <c r="L57" s="28">
        <v>2927</v>
      </c>
      <c r="M57" s="28">
        <v>146350</v>
      </c>
      <c r="N57" s="59"/>
      <c r="O57" s="28"/>
      <c r="P57" s="60">
        <f t="shared" si="0"/>
        <v>585400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18020</v>
      </c>
      <c r="J58" s="61">
        <v>0</v>
      </c>
      <c r="K58" s="28">
        <v>18020</v>
      </c>
      <c r="L58" s="28">
        <v>18020</v>
      </c>
      <c r="M58" s="28">
        <v>901000</v>
      </c>
      <c r="N58" s="59"/>
      <c r="O58" s="28"/>
      <c r="P58" s="60">
        <f t="shared" si="0"/>
        <v>3604000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7902</v>
      </c>
      <c r="J59" s="61">
        <v>0</v>
      </c>
      <c r="K59" s="28">
        <v>7902</v>
      </c>
      <c r="L59" s="28">
        <v>7902</v>
      </c>
      <c r="M59" s="28">
        <v>632160</v>
      </c>
      <c r="N59" s="59"/>
      <c r="O59" s="28"/>
      <c r="P59" s="60">
        <f t="shared" si="0"/>
        <v>2528640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14758</v>
      </c>
      <c r="J60" s="61">
        <v>0</v>
      </c>
      <c r="K60" s="28">
        <v>14758</v>
      </c>
      <c r="L60" s="28">
        <v>14758</v>
      </c>
      <c r="M60" s="28">
        <v>737900</v>
      </c>
      <c r="N60" s="59"/>
      <c r="O60" s="28"/>
      <c r="P60" s="60">
        <f t="shared" si="0"/>
        <v>2951600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16844</v>
      </c>
      <c r="J61" s="61">
        <v>0</v>
      </c>
      <c r="K61" s="28">
        <v>16844</v>
      </c>
      <c r="L61" s="28">
        <v>16844</v>
      </c>
      <c r="M61" s="28">
        <v>673760</v>
      </c>
      <c r="N61" s="59"/>
      <c r="O61" s="28"/>
      <c r="P61" s="60">
        <f t="shared" si="0"/>
        <v>2695040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24127</v>
      </c>
      <c r="J62" s="61">
        <v>0</v>
      </c>
      <c r="K62" s="28">
        <v>24127</v>
      </c>
      <c r="L62" s="28">
        <v>24127</v>
      </c>
      <c r="M62" s="28">
        <v>723810</v>
      </c>
      <c r="N62" s="59"/>
      <c r="O62" s="28"/>
      <c r="P62" s="60">
        <f t="shared" si="0"/>
        <v>2895240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80502</v>
      </c>
      <c r="J63" s="61">
        <v>0</v>
      </c>
      <c r="K63" s="28">
        <v>80502</v>
      </c>
      <c r="L63" s="28">
        <v>80502</v>
      </c>
      <c r="M63" s="28">
        <v>483012</v>
      </c>
      <c r="N63" s="59"/>
      <c r="O63" s="28"/>
      <c r="P63" s="60">
        <f t="shared" si="0"/>
        <v>1932048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4984</v>
      </c>
      <c r="J64" s="61">
        <v>0</v>
      </c>
      <c r="K64" s="28">
        <v>4984</v>
      </c>
      <c r="L64" s="28">
        <v>4984</v>
      </c>
      <c r="M64" s="28">
        <v>4984</v>
      </c>
      <c r="N64" s="59"/>
      <c r="O64" s="28"/>
      <c r="P64" s="60">
        <f t="shared" si="0"/>
        <v>19936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6614</v>
      </c>
      <c r="J65" s="61">
        <v>0</v>
      </c>
      <c r="K65" s="28">
        <v>6614</v>
      </c>
      <c r="L65" s="28">
        <v>6614</v>
      </c>
      <c r="M65" s="28">
        <v>6614</v>
      </c>
      <c r="N65" s="59"/>
      <c r="O65" s="28"/>
      <c r="P65" s="60">
        <f t="shared" si="0"/>
        <v>26456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918</v>
      </c>
      <c r="J66" s="61">
        <v>0</v>
      </c>
      <c r="K66" s="28">
        <v>918</v>
      </c>
      <c r="L66" s="28">
        <v>918</v>
      </c>
      <c r="M66" s="28">
        <v>91800</v>
      </c>
      <c r="N66" s="59"/>
      <c r="O66" s="28"/>
      <c r="P66" s="60">
        <f t="shared" si="0"/>
        <v>367200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3455</v>
      </c>
      <c r="J67" s="61">
        <v>0</v>
      </c>
      <c r="K67" s="28">
        <v>3455</v>
      </c>
      <c r="L67" s="28">
        <v>3455</v>
      </c>
      <c r="M67" s="28">
        <v>345500</v>
      </c>
      <c r="N67" s="59"/>
      <c r="O67" s="28"/>
      <c r="P67" s="60">
        <f t="shared" si="0"/>
        <v>1382000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3834</v>
      </c>
      <c r="J68" s="61">
        <v>0</v>
      </c>
      <c r="K68" s="28">
        <v>3834</v>
      </c>
      <c r="L68" s="28">
        <v>3834</v>
      </c>
      <c r="M68" s="28">
        <v>23004</v>
      </c>
      <c r="N68" s="59"/>
      <c r="O68" s="28"/>
      <c r="P68" s="60">
        <f t="shared" si="0"/>
        <v>92016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1528</v>
      </c>
      <c r="J69" s="61">
        <v>0</v>
      </c>
      <c r="K69" s="28">
        <v>1528</v>
      </c>
      <c r="L69" s="28">
        <v>1528</v>
      </c>
      <c r="M69" s="28">
        <v>12224</v>
      </c>
      <c r="N69" s="59"/>
      <c r="O69" s="28"/>
      <c r="P69" s="60">
        <f t="shared" si="0"/>
        <v>48896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31919</v>
      </c>
      <c r="J70" s="61">
        <v>0</v>
      </c>
      <c r="K70" s="28">
        <v>31919</v>
      </c>
      <c r="L70" s="28">
        <v>31919</v>
      </c>
      <c r="M70" s="28">
        <v>127676</v>
      </c>
      <c r="N70" s="59"/>
      <c r="O70" s="28"/>
      <c r="P70" s="60">
        <f t="shared" si="0"/>
        <v>510704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11501</v>
      </c>
      <c r="J71" s="61">
        <v>0</v>
      </c>
      <c r="K71" s="28">
        <v>11501</v>
      </c>
      <c r="L71" s="28">
        <v>11501</v>
      </c>
      <c r="M71" s="28">
        <v>11501</v>
      </c>
      <c r="N71" s="59"/>
      <c r="O71" s="28"/>
      <c r="P71" s="60">
        <f t="shared" ref="P71:P79" si="1">ROUND(H71*M71,2)</f>
        <v>46004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60696</v>
      </c>
      <c r="J72" s="61">
        <v>0</v>
      </c>
      <c r="K72" s="28">
        <v>60696</v>
      </c>
      <c r="L72" s="28">
        <v>60696</v>
      </c>
      <c r="M72" s="28">
        <v>60696</v>
      </c>
      <c r="N72" s="59"/>
      <c r="O72" s="28"/>
      <c r="P72" s="60">
        <f t="shared" si="1"/>
        <v>242784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18809</v>
      </c>
      <c r="J73" s="61">
        <v>0</v>
      </c>
      <c r="K73" s="28">
        <v>18809</v>
      </c>
      <c r="L73" s="28">
        <v>18809</v>
      </c>
      <c r="M73" s="28">
        <v>18809</v>
      </c>
      <c r="N73" s="59"/>
      <c r="O73" s="28"/>
      <c r="P73" s="60">
        <f t="shared" si="1"/>
        <v>75236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58099</v>
      </c>
      <c r="J74" s="61">
        <v>0</v>
      </c>
      <c r="K74" s="28">
        <v>58099</v>
      </c>
      <c r="L74" s="28">
        <v>58099</v>
      </c>
      <c r="M74" s="28">
        <v>116198</v>
      </c>
      <c r="N74" s="59"/>
      <c r="O74" s="28"/>
      <c r="P74" s="60">
        <f t="shared" si="1"/>
        <v>464792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76707</v>
      </c>
      <c r="J75" s="61">
        <v>0</v>
      </c>
      <c r="K75" s="28">
        <v>76707</v>
      </c>
      <c r="L75" s="28">
        <v>76707</v>
      </c>
      <c r="M75" s="28">
        <v>230121</v>
      </c>
      <c r="N75" s="59"/>
      <c r="O75" s="28"/>
      <c r="P75" s="60">
        <f t="shared" si="1"/>
        <v>920484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853925</v>
      </c>
      <c r="J76" s="61">
        <v>0</v>
      </c>
      <c r="K76" s="28">
        <v>853925</v>
      </c>
      <c r="L76" s="28">
        <v>853925</v>
      </c>
      <c r="M76" s="28">
        <v>853925</v>
      </c>
      <c r="N76" s="59"/>
      <c r="O76" s="28"/>
      <c r="P76" s="60">
        <f t="shared" si="1"/>
        <v>3415700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174955</v>
      </c>
      <c r="J77" s="61">
        <v>0</v>
      </c>
      <c r="K77" s="28">
        <v>174955</v>
      </c>
      <c r="L77" s="28">
        <v>174955</v>
      </c>
      <c r="M77" s="28">
        <v>174955</v>
      </c>
      <c r="N77" s="59"/>
      <c r="O77" s="28"/>
      <c r="P77" s="60">
        <f t="shared" si="1"/>
        <v>699820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255564</v>
      </c>
      <c r="J78" s="61">
        <v>0</v>
      </c>
      <c r="K78" s="28">
        <v>255564</v>
      </c>
      <c r="L78" s="28">
        <v>255564</v>
      </c>
      <c r="M78" s="28">
        <v>511128</v>
      </c>
      <c r="N78" s="59"/>
      <c r="O78" s="28"/>
      <c r="P78" s="60">
        <f t="shared" si="1"/>
        <v>2044512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441914</v>
      </c>
      <c r="J79" s="61">
        <v>0</v>
      </c>
      <c r="K79" s="28">
        <v>441914</v>
      </c>
      <c r="L79" s="28">
        <v>441914</v>
      </c>
      <c r="M79" s="28">
        <v>441914</v>
      </c>
      <c r="N79" s="59"/>
      <c r="O79" s="28"/>
      <c r="P79" s="60">
        <f t="shared" si="1"/>
        <v>1767656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162806052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16280605.199999999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3093314.99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182179972.19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9" priority="2" operator="equal">
      <formula>0</formula>
    </cfRule>
  </conditionalFormatting>
  <conditionalFormatting sqref="P80">
    <cfRule type="expression" dxfId="8" priority="9">
      <formula>ISERROR($G81)</formula>
    </cfRule>
  </conditionalFormatting>
  <conditionalFormatting sqref="P82">
    <cfRule type="expression" dxfId="7" priority="6">
      <formula>ISERROR($J80)</formula>
    </cfRule>
  </conditionalFormatting>
  <conditionalFormatting sqref="P82:P85">
    <cfRule type="expression" dxfId="6" priority="1">
      <formula>ISERROR($Q82)</formula>
    </cfRule>
  </conditionalFormatting>
  <conditionalFormatting sqref="P85">
    <cfRule type="expression" dxfId="5" priority="8">
      <formula>ISERROR($J86)</formula>
    </cfRule>
  </conditionalFormatting>
  <dataValidations count="9">
    <dataValidation type="decimal" allowBlank="1" showInputMessage="1" showErrorMessage="1" sqref="F85" xr:uid="{92BD5EA2-99E2-40F4-B8C1-AD432259A873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1648EE0D-86B4-45AB-9E11-6E29F8672E0C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A9ADBDC3-2F51-481F-A2B4-8DFF0F207FE7}">
      <formula1>XFD7</formula1>
    </dataValidation>
    <dataValidation operator="greaterThanOrEqual" allowBlank="1" showInputMessage="1" showErrorMessage="1" sqref="J9:J79" xr:uid="{822290B7-6B7D-4701-8713-AF54454EB498}"/>
    <dataValidation type="decimal" allowBlank="1" showInputMessage="1" showErrorMessage="1" errorTitle="Error" error="Mayor a 1" sqref="P80:P81" xr:uid="{772927AF-A9CD-4E09-AC35-3341C4AB71D3}">
      <formula1>0.011</formula1>
      <formula2>AF83</formula2>
    </dataValidation>
    <dataValidation type="decimal" operator="greaterThan" allowBlank="1" showInputMessage="1" showErrorMessage="1" sqref="N7:O79" xr:uid="{8B07DBBF-2CB1-496E-ACBE-19CB1E72C161}">
      <formula1>0</formula1>
    </dataValidation>
    <dataValidation type="decimal" allowBlank="1" showInputMessage="1" showErrorMessage="1" errorTitle="Error" error="Mayor a 1" promptTitle="Porcentaje de AIU" prompt="Mayor a 1" sqref="M80" xr:uid="{EF5ED15C-7496-4B7A-B9B7-70143F4EE6E5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0C833CEC-DA46-4225-AB05-6458D7FFA2C9}">
      <formula1>0.011</formula1>
      <formula2>R83</formula2>
    </dataValidation>
    <dataValidation type="list" allowBlank="1" showInputMessage="1" showErrorMessage="1" sqref="C3" xr:uid="{F9209BCD-8807-490D-B084-95C6057A424C}">
      <formula1>INDIRECT("regioncobertura"&amp;$D$3)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3790-8820-46C3-A0E4-7C3E7DBD559A}">
  <dimension ref="A1:P89"/>
  <sheetViews>
    <sheetView topLeftCell="A80" workbookViewId="0">
      <selection activeCell="M7" sqref="M7"/>
    </sheetView>
  </sheetViews>
  <sheetFormatPr baseColWidth="10" defaultRowHeight="14.4"/>
  <cols>
    <col min="13" max="13" width="11.88671875" bestFit="1" customWidth="1"/>
    <col min="16" max="16" width="17.77734375" bestFit="1" customWidth="1"/>
  </cols>
  <sheetData>
    <row r="1" spans="1:16" ht="17.399999999999999">
      <c r="A1" s="52" t="s">
        <v>432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4.6">
      <c r="A2" s="102" t="s">
        <v>433</v>
      </c>
      <c r="B2" s="103"/>
      <c r="C2" s="104" t="str">
        <f>'[11]Solicitud de Cotización General'!G8</f>
        <v>Teléfono</v>
      </c>
      <c r="D2" s="105"/>
    </row>
    <row r="3" spans="1:16" ht="24.6">
      <c r="A3" s="55" t="s">
        <v>434</v>
      </c>
      <c r="B3" s="56"/>
      <c r="C3" s="106" t="s">
        <v>375</v>
      </c>
      <c r="D3" s="107"/>
      <c r="E3" s="107"/>
      <c r="F3" s="107"/>
      <c r="G3" s="107"/>
      <c r="H3" s="107"/>
      <c r="I3" s="107"/>
      <c r="J3" s="107"/>
      <c r="K3" s="107"/>
      <c r="L3" s="108"/>
      <c r="M3" s="53"/>
      <c r="N3" s="53"/>
      <c r="O3" s="53"/>
      <c r="P3" s="53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109" t="s">
        <v>435</v>
      </c>
      <c r="B5" s="109"/>
      <c r="C5" s="109"/>
      <c r="D5" s="109"/>
      <c r="E5" s="109"/>
      <c r="F5" s="109"/>
      <c r="G5" s="109"/>
      <c r="H5" s="110"/>
      <c r="I5" s="111" t="s">
        <v>436</v>
      </c>
      <c r="J5" s="109"/>
      <c r="K5" s="109"/>
      <c r="L5" s="109"/>
      <c r="M5" s="109"/>
      <c r="N5" s="109"/>
      <c r="O5" s="109"/>
      <c r="P5" s="109"/>
    </row>
    <row r="6" spans="1:16" ht="72">
      <c r="A6" s="57" t="s">
        <v>437</v>
      </c>
      <c r="B6" s="57" t="s">
        <v>438</v>
      </c>
      <c r="C6" s="57" t="s">
        <v>439</v>
      </c>
      <c r="D6" s="57" t="s">
        <v>440</v>
      </c>
      <c r="E6" s="57" t="s">
        <v>441</v>
      </c>
      <c r="F6" s="57" t="s">
        <v>442</v>
      </c>
      <c r="G6" s="57" t="s">
        <v>443</v>
      </c>
      <c r="H6" s="57" t="s">
        <v>444</v>
      </c>
      <c r="I6" s="57" t="s">
        <v>445</v>
      </c>
      <c r="J6" s="57" t="s">
        <v>446</v>
      </c>
      <c r="K6" s="57" t="s">
        <v>447</v>
      </c>
      <c r="L6" s="57" t="s">
        <v>448</v>
      </c>
      <c r="M6" s="57" t="s">
        <v>449</v>
      </c>
      <c r="N6" s="57" t="s">
        <v>450</v>
      </c>
      <c r="O6" s="57" t="s">
        <v>451</v>
      </c>
      <c r="P6" s="57" t="s">
        <v>452</v>
      </c>
    </row>
    <row r="7" spans="1:16" ht="34.200000000000003">
      <c r="A7" s="24">
        <v>1</v>
      </c>
      <c r="B7" s="24" t="s">
        <v>453</v>
      </c>
      <c r="C7" s="24" t="s">
        <v>5</v>
      </c>
      <c r="D7" s="24" t="s">
        <v>454</v>
      </c>
      <c r="E7" s="24" t="s">
        <v>455</v>
      </c>
      <c r="F7" s="24">
        <v>6</v>
      </c>
      <c r="G7" s="24" t="s">
        <v>456</v>
      </c>
      <c r="H7" s="24">
        <v>4</v>
      </c>
      <c r="I7" s="28">
        <v>2465868</v>
      </c>
      <c r="J7" s="58"/>
      <c r="K7" s="28">
        <v>2465868</v>
      </c>
      <c r="L7" s="28">
        <v>2465868</v>
      </c>
      <c r="M7" s="28">
        <v>14795208</v>
      </c>
      <c r="N7" s="59"/>
      <c r="O7" s="28"/>
      <c r="P7" s="60">
        <f t="shared" ref="P7:P70" si="0">ROUND(H7*M7,2)</f>
        <v>59180832</v>
      </c>
    </row>
    <row r="8" spans="1:16" ht="57">
      <c r="A8" s="24">
        <v>2</v>
      </c>
      <c r="B8" s="24" t="s">
        <v>453</v>
      </c>
      <c r="C8" s="24" t="s">
        <v>10</v>
      </c>
      <c r="D8" s="24" t="s">
        <v>10</v>
      </c>
      <c r="E8" s="24" t="s">
        <v>455</v>
      </c>
      <c r="F8" s="24">
        <v>2</v>
      </c>
      <c r="G8" s="24" t="s">
        <v>456</v>
      </c>
      <c r="H8" s="24">
        <v>4</v>
      </c>
      <c r="I8" s="28">
        <v>2465868</v>
      </c>
      <c r="J8" s="58"/>
      <c r="K8" s="28">
        <v>2465868</v>
      </c>
      <c r="L8" s="28">
        <v>2465868</v>
      </c>
      <c r="M8" s="28">
        <v>4931736</v>
      </c>
      <c r="N8" s="59"/>
      <c r="O8" s="28"/>
      <c r="P8" s="60">
        <f t="shared" si="0"/>
        <v>19726944</v>
      </c>
    </row>
    <row r="9" spans="1:16" ht="34.200000000000003">
      <c r="A9" s="24">
        <v>3</v>
      </c>
      <c r="B9" s="24" t="s">
        <v>457</v>
      </c>
      <c r="C9" s="24" t="s">
        <v>458</v>
      </c>
      <c r="D9" s="24" t="s">
        <v>458</v>
      </c>
      <c r="E9" s="24"/>
      <c r="F9" s="24">
        <v>5</v>
      </c>
      <c r="G9" s="24" t="s">
        <v>459</v>
      </c>
      <c r="H9" s="24">
        <v>4</v>
      </c>
      <c r="I9" s="28">
        <v>10976</v>
      </c>
      <c r="J9" s="61">
        <v>0</v>
      </c>
      <c r="K9" s="28">
        <v>10976</v>
      </c>
      <c r="L9" s="28">
        <v>10976</v>
      </c>
      <c r="M9" s="28">
        <v>54880</v>
      </c>
      <c r="N9" s="59"/>
      <c r="O9" s="28"/>
      <c r="P9" s="60">
        <f t="shared" si="0"/>
        <v>219520</v>
      </c>
    </row>
    <row r="10" spans="1:16" ht="45.6">
      <c r="A10" s="24">
        <v>4</v>
      </c>
      <c r="B10" s="24" t="s">
        <v>457</v>
      </c>
      <c r="C10" s="24" t="s">
        <v>460</v>
      </c>
      <c r="D10" s="24" t="s">
        <v>460</v>
      </c>
      <c r="E10" s="24"/>
      <c r="F10" s="24">
        <v>8</v>
      </c>
      <c r="G10" s="24" t="s">
        <v>459</v>
      </c>
      <c r="H10" s="24">
        <v>4</v>
      </c>
      <c r="I10" s="28">
        <v>19596</v>
      </c>
      <c r="J10" s="61">
        <v>0</v>
      </c>
      <c r="K10" s="28">
        <v>19596</v>
      </c>
      <c r="L10" s="28">
        <v>19596</v>
      </c>
      <c r="M10" s="28">
        <v>156768</v>
      </c>
      <c r="N10" s="59"/>
      <c r="O10" s="28"/>
      <c r="P10" s="60">
        <f t="shared" si="0"/>
        <v>627072</v>
      </c>
    </row>
    <row r="11" spans="1:16" ht="34.200000000000003">
      <c r="A11" s="24">
        <v>5</v>
      </c>
      <c r="B11" s="24" t="s">
        <v>457</v>
      </c>
      <c r="C11" s="24" t="s">
        <v>461</v>
      </c>
      <c r="D11" s="24" t="s">
        <v>461</v>
      </c>
      <c r="E11" s="24"/>
      <c r="F11" s="24">
        <v>9</v>
      </c>
      <c r="G11" s="24" t="s">
        <v>459</v>
      </c>
      <c r="H11" s="24">
        <v>4</v>
      </c>
      <c r="I11" s="28">
        <v>13182</v>
      </c>
      <c r="J11" s="61">
        <v>0</v>
      </c>
      <c r="K11" s="28">
        <v>13182</v>
      </c>
      <c r="L11" s="28">
        <v>13182</v>
      </c>
      <c r="M11" s="28">
        <v>118638</v>
      </c>
      <c r="N11" s="59"/>
      <c r="O11" s="28"/>
      <c r="P11" s="60">
        <f t="shared" si="0"/>
        <v>474552</v>
      </c>
    </row>
    <row r="12" spans="1:16" ht="34.200000000000003">
      <c r="A12" s="24">
        <v>6</v>
      </c>
      <c r="B12" s="24" t="s">
        <v>457</v>
      </c>
      <c r="C12" s="24" t="s">
        <v>462</v>
      </c>
      <c r="D12" s="24" t="s">
        <v>462</v>
      </c>
      <c r="E12" s="24"/>
      <c r="F12" s="24">
        <v>7</v>
      </c>
      <c r="G12" s="24" t="s">
        <v>459</v>
      </c>
      <c r="H12" s="24">
        <v>4</v>
      </c>
      <c r="I12" s="28">
        <v>15920</v>
      </c>
      <c r="J12" s="61">
        <v>0</v>
      </c>
      <c r="K12" s="28">
        <v>15920</v>
      </c>
      <c r="L12" s="28">
        <v>15920</v>
      </c>
      <c r="M12" s="28">
        <v>111440</v>
      </c>
      <c r="N12" s="59"/>
      <c r="O12" s="28"/>
      <c r="P12" s="60">
        <f t="shared" si="0"/>
        <v>445760</v>
      </c>
    </row>
    <row r="13" spans="1:16" ht="45.6">
      <c r="A13" s="24">
        <v>7</v>
      </c>
      <c r="B13" s="24" t="s">
        <v>457</v>
      </c>
      <c r="C13" s="24" t="s">
        <v>463</v>
      </c>
      <c r="D13" s="24" t="s">
        <v>463</v>
      </c>
      <c r="E13" s="24"/>
      <c r="F13" s="24">
        <v>5</v>
      </c>
      <c r="G13" s="24" t="s">
        <v>459</v>
      </c>
      <c r="H13" s="24">
        <v>4</v>
      </c>
      <c r="I13" s="28">
        <v>7744</v>
      </c>
      <c r="J13" s="61">
        <v>0</v>
      </c>
      <c r="K13" s="28">
        <v>7744</v>
      </c>
      <c r="L13" s="28">
        <v>7744</v>
      </c>
      <c r="M13" s="28">
        <v>38720</v>
      </c>
      <c r="N13" s="59"/>
      <c r="O13" s="28"/>
      <c r="P13" s="60">
        <f t="shared" si="0"/>
        <v>154880</v>
      </c>
    </row>
    <row r="14" spans="1:16" ht="57">
      <c r="A14" s="24">
        <v>8</v>
      </c>
      <c r="B14" s="24" t="s">
        <v>457</v>
      </c>
      <c r="C14" s="24" t="s">
        <v>464</v>
      </c>
      <c r="D14" s="24" t="s">
        <v>464</v>
      </c>
      <c r="E14" s="24"/>
      <c r="F14" s="24">
        <v>5</v>
      </c>
      <c r="G14" s="24" t="s">
        <v>459</v>
      </c>
      <c r="H14" s="24">
        <v>4</v>
      </c>
      <c r="I14" s="28">
        <v>14738</v>
      </c>
      <c r="J14" s="61">
        <v>0</v>
      </c>
      <c r="K14" s="28">
        <v>14738</v>
      </c>
      <c r="L14" s="28">
        <v>14738</v>
      </c>
      <c r="M14" s="28">
        <v>73690</v>
      </c>
      <c r="N14" s="59"/>
      <c r="O14" s="28"/>
      <c r="P14" s="60">
        <f t="shared" si="0"/>
        <v>294760</v>
      </c>
    </row>
    <row r="15" spans="1:16" ht="34.200000000000003">
      <c r="A15" s="24">
        <v>9</v>
      </c>
      <c r="B15" s="24" t="s">
        <v>457</v>
      </c>
      <c r="C15" s="24" t="s">
        <v>465</v>
      </c>
      <c r="D15" s="24" t="s">
        <v>465</v>
      </c>
      <c r="E15" s="24"/>
      <c r="F15" s="24">
        <v>7</v>
      </c>
      <c r="G15" s="24" t="s">
        <v>459</v>
      </c>
      <c r="H15" s="24">
        <v>4</v>
      </c>
      <c r="I15" s="28">
        <v>11090</v>
      </c>
      <c r="J15" s="61">
        <v>0</v>
      </c>
      <c r="K15" s="28">
        <v>11090</v>
      </c>
      <c r="L15" s="28">
        <v>11090</v>
      </c>
      <c r="M15" s="28">
        <v>77630</v>
      </c>
      <c r="N15" s="59"/>
      <c r="O15" s="28"/>
      <c r="P15" s="60">
        <f t="shared" si="0"/>
        <v>310520</v>
      </c>
    </row>
    <row r="16" spans="1:16" ht="34.200000000000003">
      <c r="A16" s="24">
        <v>10</v>
      </c>
      <c r="B16" s="24" t="s">
        <v>457</v>
      </c>
      <c r="C16" s="24" t="s">
        <v>466</v>
      </c>
      <c r="D16" s="24" t="s">
        <v>466</v>
      </c>
      <c r="E16" s="24"/>
      <c r="F16" s="24">
        <v>9</v>
      </c>
      <c r="G16" s="24" t="s">
        <v>459</v>
      </c>
      <c r="H16" s="24">
        <v>4</v>
      </c>
      <c r="I16" s="28">
        <v>9966</v>
      </c>
      <c r="J16" s="61">
        <v>0</v>
      </c>
      <c r="K16" s="28">
        <v>9966</v>
      </c>
      <c r="L16" s="28">
        <v>9966</v>
      </c>
      <c r="M16" s="28">
        <v>89694</v>
      </c>
      <c r="N16" s="59"/>
      <c r="O16" s="28"/>
      <c r="P16" s="60">
        <f t="shared" si="0"/>
        <v>358776</v>
      </c>
    </row>
    <row r="17" spans="1:16" ht="34.200000000000003">
      <c r="A17" s="24">
        <v>11</v>
      </c>
      <c r="B17" s="24" t="s">
        <v>457</v>
      </c>
      <c r="C17" s="24" t="s">
        <v>467</v>
      </c>
      <c r="D17" s="24" t="s">
        <v>467</v>
      </c>
      <c r="E17" s="24"/>
      <c r="F17" s="24">
        <v>3</v>
      </c>
      <c r="G17" s="24" t="s">
        <v>459</v>
      </c>
      <c r="H17" s="24">
        <v>4</v>
      </c>
      <c r="I17" s="28">
        <v>26770</v>
      </c>
      <c r="J17" s="61">
        <v>0</v>
      </c>
      <c r="K17" s="28">
        <v>26770</v>
      </c>
      <c r="L17" s="28">
        <v>26770</v>
      </c>
      <c r="M17" s="28">
        <v>80310</v>
      </c>
      <c r="N17" s="59"/>
      <c r="O17" s="28"/>
      <c r="P17" s="60">
        <f t="shared" si="0"/>
        <v>321240</v>
      </c>
    </row>
    <row r="18" spans="1:16" ht="34.200000000000003">
      <c r="A18" s="24">
        <v>12</v>
      </c>
      <c r="B18" s="24" t="s">
        <v>457</v>
      </c>
      <c r="C18" s="24" t="s">
        <v>468</v>
      </c>
      <c r="D18" s="24" t="s">
        <v>468</v>
      </c>
      <c r="E18" s="24"/>
      <c r="F18" s="24">
        <v>1</v>
      </c>
      <c r="G18" s="24" t="s">
        <v>459</v>
      </c>
      <c r="H18" s="24">
        <v>4</v>
      </c>
      <c r="I18" s="28">
        <v>23049</v>
      </c>
      <c r="J18" s="61">
        <v>0</v>
      </c>
      <c r="K18" s="28">
        <v>23049</v>
      </c>
      <c r="L18" s="28">
        <v>23049</v>
      </c>
      <c r="M18" s="28">
        <v>23049</v>
      </c>
      <c r="N18" s="59"/>
      <c r="O18" s="28"/>
      <c r="P18" s="60">
        <f t="shared" si="0"/>
        <v>92196</v>
      </c>
    </row>
    <row r="19" spans="1:16" ht="45.6">
      <c r="A19" s="24">
        <v>13</v>
      </c>
      <c r="B19" s="24" t="s">
        <v>457</v>
      </c>
      <c r="C19" s="24" t="s">
        <v>469</v>
      </c>
      <c r="D19" s="24" t="s">
        <v>469</v>
      </c>
      <c r="E19" s="24"/>
      <c r="F19" s="24">
        <v>4</v>
      </c>
      <c r="G19" s="24" t="s">
        <v>459</v>
      </c>
      <c r="H19" s="24">
        <v>4</v>
      </c>
      <c r="I19" s="28">
        <v>18410</v>
      </c>
      <c r="J19" s="61">
        <v>0</v>
      </c>
      <c r="K19" s="28">
        <v>18410</v>
      </c>
      <c r="L19" s="28">
        <v>18410</v>
      </c>
      <c r="M19" s="28">
        <v>73640</v>
      </c>
      <c r="N19" s="59"/>
      <c r="O19" s="28"/>
      <c r="P19" s="60">
        <f t="shared" si="0"/>
        <v>294560</v>
      </c>
    </row>
    <row r="20" spans="1:16" ht="34.200000000000003">
      <c r="A20" s="24">
        <v>14</v>
      </c>
      <c r="B20" s="24" t="s">
        <v>457</v>
      </c>
      <c r="C20" s="24" t="s">
        <v>470</v>
      </c>
      <c r="D20" s="24" t="s">
        <v>470</v>
      </c>
      <c r="E20" s="24"/>
      <c r="F20" s="24">
        <v>6</v>
      </c>
      <c r="G20" s="24" t="s">
        <v>459</v>
      </c>
      <c r="H20" s="24">
        <v>4</v>
      </c>
      <c r="I20" s="28">
        <v>6885</v>
      </c>
      <c r="J20" s="61">
        <v>0</v>
      </c>
      <c r="K20" s="28">
        <v>6885</v>
      </c>
      <c r="L20" s="28">
        <v>6885</v>
      </c>
      <c r="M20" s="28">
        <v>41310</v>
      </c>
      <c r="N20" s="59"/>
      <c r="O20" s="28"/>
      <c r="P20" s="60">
        <f t="shared" si="0"/>
        <v>165240</v>
      </c>
    </row>
    <row r="21" spans="1:16" ht="34.200000000000003">
      <c r="A21" s="24">
        <v>15</v>
      </c>
      <c r="B21" s="24" t="s">
        <v>457</v>
      </c>
      <c r="C21" s="24" t="s">
        <v>471</v>
      </c>
      <c r="D21" s="24" t="s">
        <v>471</v>
      </c>
      <c r="E21" s="24"/>
      <c r="F21" s="24">
        <v>8</v>
      </c>
      <c r="G21" s="24" t="s">
        <v>459</v>
      </c>
      <c r="H21" s="24">
        <v>4</v>
      </c>
      <c r="I21" s="28">
        <v>38386</v>
      </c>
      <c r="J21" s="61">
        <v>0</v>
      </c>
      <c r="K21" s="28">
        <v>38386</v>
      </c>
      <c r="L21" s="28">
        <v>38386</v>
      </c>
      <c r="M21" s="28">
        <v>307088</v>
      </c>
      <c r="N21" s="59"/>
      <c r="O21" s="28"/>
      <c r="P21" s="60">
        <f t="shared" si="0"/>
        <v>1228352</v>
      </c>
    </row>
    <row r="22" spans="1:16" ht="45.6">
      <c r="A22" s="24">
        <v>16</v>
      </c>
      <c r="B22" s="24" t="s">
        <v>457</v>
      </c>
      <c r="C22" s="24" t="s">
        <v>472</v>
      </c>
      <c r="D22" s="24" t="s">
        <v>472</v>
      </c>
      <c r="E22" s="24"/>
      <c r="F22" s="24">
        <v>4</v>
      </c>
      <c r="G22" s="24" t="s">
        <v>459</v>
      </c>
      <c r="H22" s="24">
        <v>4</v>
      </c>
      <c r="I22" s="28">
        <v>16290</v>
      </c>
      <c r="J22" s="61">
        <v>0</v>
      </c>
      <c r="K22" s="28">
        <v>16290</v>
      </c>
      <c r="L22" s="28">
        <v>16290</v>
      </c>
      <c r="M22" s="28">
        <v>65160</v>
      </c>
      <c r="N22" s="59"/>
      <c r="O22" s="28"/>
      <c r="P22" s="60">
        <f t="shared" si="0"/>
        <v>260640</v>
      </c>
    </row>
    <row r="23" spans="1:16" ht="34.200000000000003">
      <c r="A23" s="24">
        <v>17</v>
      </c>
      <c r="B23" s="24" t="s">
        <v>457</v>
      </c>
      <c r="C23" s="24" t="s">
        <v>473</v>
      </c>
      <c r="D23" s="24" t="s">
        <v>473</v>
      </c>
      <c r="E23" s="24"/>
      <c r="F23" s="24">
        <v>5</v>
      </c>
      <c r="G23" s="24" t="s">
        <v>459</v>
      </c>
      <c r="H23" s="24">
        <v>4</v>
      </c>
      <c r="I23" s="28">
        <v>66497</v>
      </c>
      <c r="J23" s="61">
        <v>0</v>
      </c>
      <c r="K23" s="28">
        <v>66497</v>
      </c>
      <c r="L23" s="28">
        <v>66497</v>
      </c>
      <c r="M23" s="28">
        <v>332485</v>
      </c>
      <c r="N23" s="59"/>
      <c r="O23" s="28"/>
      <c r="P23" s="60">
        <f t="shared" si="0"/>
        <v>1329940</v>
      </c>
    </row>
    <row r="24" spans="1:16" ht="34.200000000000003">
      <c r="A24" s="24">
        <v>18</v>
      </c>
      <c r="B24" s="24" t="s">
        <v>457</v>
      </c>
      <c r="C24" s="24" t="s">
        <v>474</v>
      </c>
      <c r="D24" s="24" t="s">
        <v>474</v>
      </c>
      <c r="E24" s="24"/>
      <c r="F24" s="24">
        <v>8</v>
      </c>
      <c r="G24" s="24" t="s">
        <v>459</v>
      </c>
      <c r="H24" s="24">
        <v>4</v>
      </c>
      <c r="I24" s="28">
        <v>18704</v>
      </c>
      <c r="J24" s="61">
        <v>0</v>
      </c>
      <c r="K24" s="28">
        <v>18704</v>
      </c>
      <c r="L24" s="28">
        <v>18704</v>
      </c>
      <c r="M24" s="28">
        <v>149632</v>
      </c>
      <c r="N24" s="59"/>
      <c r="O24" s="28"/>
      <c r="P24" s="60">
        <f t="shared" si="0"/>
        <v>598528</v>
      </c>
    </row>
    <row r="25" spans="1:16" ht="34.200000000000003">
      <c r="A25" s="24">
        <v>19</v>
      </c>
      <c r="B25" s="24" t="s">
        <v>457</v>
      </c>
      <c r="C25" s="24" t="s">
        <v>475</v>
      </c>
      <c r="D25" s="24" t="s">
        <v>475</v>
      </c>
      <c r="E25" s="24"/>
      <c r="F25" s="24">
        <v>10</v>
      </c>
      <c r="G25" s="24" t="s">
        <v>459</v>
      </c>
      <c r="H25" s="24">
        <v>4</v>
      </c>
      <c r="I25" s="28">
        <v>42299</v>
      </c>
      <c r="J25" s="61">
        <v>0</v>
      </c>
      <c r="K25" s="28">
        <v>42299</v>
      </c>
      <c r="L25" s="28">
        <v>42299</v>
      </c>
      <c r="M25" s="28">
        <v>422990</v>
      </c>
      <c r="N25" s="59"/>
      <c r="O25" s="28"/>
      <c r="P25" s="60">
        <f t="shared" si="0"/>
        <v>1691960</v>
      </c>
    </row>
    <row r="26" spans="1:16" ht="34.200000000000003">
      <c r="A26" s="24">
        <v>20</v>
      </c>
      <c r="B26" s="24" t="s">
        <v>457</v>
      </c>
      <c r="C26" s="24" t="s">
        <v>476</v>
      </c>
      <c r="D26" s="24" t="s">
        <v>476</v>
      </c>
      <c r="E26" s="24"/>
      <c r="F26" s="24">
        <v>8</v>
      </c>
      <c r="G26" s="24" t="s">
        <v>459</v>
      </c>
      <c r="H26" s="24">
        <v>4</v>
      </c>
      <c r="I26" s="28">
        <v>14359</v>
      </c>
      <c r="J26" s="61">
        <v>0</v>
      </c>
      <c r="K26" s="28">
        <v>14359</v>
      </c>
      <c r="L26" s="28">
        <v>14359</v>
      </c>
      <c r="M26" s="28">
        <v>114872</v>
      </c>
      <c r="N26" s="59"/>
      <c r="O26" s="28"/>
      <c r="P26" s="60">
        <f t="shared" si="0"/>
        <v>459488</v>
      </c>
    </row>
    <row r="27" spans="1:16" ht="34.200000000000003">
      <c r="A27" s="24">
        <v>21</v>
      </c>
      <c r="B27" s="24" t="s">
        <v>457</v>
      </c>
      <c r="C27" s="24" t="s">
        <v>477</v>
      </c>
      <c r="D27" s="24" t="s">
        <v>477</v>
      </c>
      <c r="E27" s="24"/>
      <c r="F27" s="24">
        <v>6</v>
      </c>
      <c r="G27" s="24" t="s">
        <v>459</v>
      </c>
      <c r="H27" s="24">
        <v>4</v>
      </c>
      <c r="I27" s="28">
        <v>14414</v>
      </c>
      <c r="J27" s="61">
        <v>0</v>
      </c>
      <c r="K27" s="28">
        <v>14414</v>
      </c>
      <c r="L27" s="28">
        <v>14414</v>
      </c>
      <c r="M27" s="28">
        <v>86484</v>
      </c>
      <c r="N27" s="59"/>
      <c r="O27" s="28"/>
      <c r="P27" s="60">
        <f t="shared" si="0"/>
        <v>345936</v>
      </c>
    </row>
    <row r="28" spans="1:16" ht="34.200000000000003">
      <c r="A28" s="24">
        <v>22</v>
      </c>
      <c r="B28" s="24" t="s">
        <v>457</v>
      </c>
      <c r="C28" s="24" t="s">
        <v>478</v>
      </c>
      <c r="D28" s="24" t="s">
        <v>478</v>
      </c>
      <c r="E28" s="24"/>
      <c r="F28" s="24">
        <v>8</v>
      </c>
      <c r="G28" s="24" t="s">
        <v>459</v>
      </c>
      <c r="H28" s="24">
        <v>4</v>
      </c>
      <c r="I28" s="28">
        <v>12520</v>
      </c>
      <c r="J28" s="61">
        <v>0</v>
      </c>
      <c r="K28" s="28">
        <v>12520</v>
      </c>
      <c r="L28" s="28">
        <v>12520</v>
      </c>
      <c r="M28" s="28">
        <v>100160</v>
      </c>
      <c r="N28" s="59"/>
      <c r="O28" s="28"/>
      <c r="P28" s="60">
        <f t="shared" si="0"/>
        <v>400640</v>
      </c>
    </row>
    <row r="29" spans="1:16" ht="34.200000000000003">
      <c r="A29" s="24">
        <v>23</v>
      </c>
      <c r="B29" s="24" t="s">
        <v>457</v>
      </c>
      <c r="C29" s="24" t="s">
        <v>479</v>
      </c>
      <c r="D29" s="24" t="s">
        <v>479</v>
      </c>
      <c r="E29" s="24"/>
      <c r="F29" s="24">
        <v>8</v>
      </c>
      <c r="G29" s="24" t="s">
        <v>459</v>
      </c>
      <c r="H29" s="24">
        <v>4</v>
      </c>
      <c r="I29" s="28">
        <v>8158</v>
      </c>
      <c r="J29" s="61">
        <v>0</v>
      </c>
      <c r="K29" s="28">
        <v>8158</v>
      </c>
      <c r="L29" s="28">
        <v>8158</v>
      </c>
      <c r="M29" s="28">
        <v>65264</v>
      </c>
      <c r="N29" s="59"/>
      <c r="O29" s="28"/>
      <c r="P29" s="60">
        <f t="shared" si="0"/>
        <v>261056</v>
      </c>
    </row>
    <row r="30" spans="1:16" ht="45.6">
      <c r="A30" s="24">
        <v>24</v>
      </c>
      <c r="B30" s="24" t="s">
        <v>457</v>
      </c>
      <c r="C30" s="24" t="s">
        <v>480</v>
      </c>
      <c r="D30" s="24" t="s">
        <v>480</v>
      </c>
      <c r="E30" s="24"/>
      <c r="F30" s="24">
        <v>6</v>
      </c>
      <c r="G30" s="24" t="s">
        <v>459</v>
      </c>
      <c r="H30" s="24">
        <v>4</v>
      </c>
      <c r="I30" s="28">
        <v>3360</v>
      </c>
      <c r="J30" s="61">
        <v>0</v>
      </c>
      <c r="K30" s="28">
        <v>3360</v>
      </c>
      <c r="L30" s="28">
        <v>3360</v>
      </c>
      <c r="M30" s="28">
        <v>20160</v>
      </c>
      <c r="N30" s="59"/>
      <c r="O30" s="28"/>
      <c r="P30" s="60">
        <f t="shared" si="0"/>
        <v>80640</v>
      </c>
    </row>
    <row r="31" spans="1:16" ht="34.200000000000003">
      <c r="A31" s="24">
        <v>25</v>
      </c>
      <c r="B31" s="24" t="s">
        <v>457</v>
      </c>
      <c r="C31" s="24" t="s">
        <v>481</v>
      </c>
      <c r="D31" s="24" t="s">
        <v>481</v>
      </c>
      <c r="E31" s="24"/>
      <c r="F31" s="24">
        <v>8</v>
      </c>
      <c r="G31" s="24" t="s">
        <v>459</v>
      </c>
      <c r="H31" s="24">
        <v>4</v>
      </c>
      <c r="I31" s="28">
        <v>1375</v>
      </c>
      <c r="J31" s="61">
        <v>0</v>
      </c>
      <c r="K31" s="28">
        <v>1375</v>
      </c>
      <c r="L31" s="28">
        <v>1375</v>
      </c>
      <c r="M31" s="28">
        <v>11000</v>
      </c>
      <c r="N31" s="59"/>
      <c r="O31" s="28"/>
      <c r="P31" s="60">
        <f t="shared" si="0"/>
        <v>44000</v>
      </c>
    </row>
    <row r="32" spans="1:16" ht="34.200000000000003">
      <c r="A32" s="24">
        <v>26</v>
      </c>
      <c r="B32" s="24" t="s">
        <v>457</v>
      </c>
      <c r="C32" s="24" t="s">
        <v>482</v>
      </c>
      <c r="D32" s="24" t="s">
        <v>482</v>
      </c>
      <c r="E32" s="24"/>
      <c r="F32" s="24">
        <v>8</v>
      </c>
      <c r="G32" s="24" t="s">
        <v>459</v>
      </c>
      <c r="H32" s="24">
        <v>4</v>
      </c>
      <c r="I32" s="28">
        <v>955</v>
      </c>
      <c r="J32" s="61">
        <v>0</v>
      </c>
      <c r="K32" s="28">
        <v>955</v>
      </c>
      <c r="L32" s="28">
        <v>955</v>
      </c>
      <c r="M32" s="28">
        <v>7640</v>
      </c>
      <c r="N32" s="59"/>
      <c r="O32" s="28"/>
      <c r="P32" s="60">
        <f t="shared" si="0"/>
        <v>30560</v>
      </c>
    </row>
    <row r="33" spans="1:16" ht="34.200000000000003">
      <c r="A33" s="24">
        <v>27</v>
      </c>
      <c r="B33" s="24" t="s">
        <v>457</v>
      </c>
      <c r="C33" s="24" t="s">
        <v>483</v>
      </c>
      <c r="D33" s="24" t="s">
        <v>483</v>
      </c>
      <c r="E33" s="24"/>
      <c r="F33" s="24">
        <v>5</v>
      </c>
      <c r="G33" s="24" t="s">
        <v>459</v>
      </c>
      <c r="H33" s="24">
        <v>4</v>
      </c>
      <c r="I33" s="28">
        <v>6256</v>
      </c>
      <c r="J33" s="61">
        <v>0</v>
      </c>
      <c r="K33" s="28">
        <v>6256</v>
      </c>
      <c r="L33" s="28">
        <v>6256</v>
      </c>
      <c r="M33" s="28">
        <v>31280</v>
      </c>
      <c r="N33" s="59"/>
      <c r="O33" s="28"/>
      <c r="P33" s="60">
        <f t="shared" si="0"/>
        <v>125120</v>
      </c>
    </row>
    <row r="34" spans="1:16" ht="34.200000000000003">
      <c r="A34" s="24">
        <v>28</v>
      </c>
      <c r="B34" s="24" t="s">
        <v>457</v>
      </c>
      <c r="C34" s="24" t="s">
        <v>484</v>
      </c>
      <c r="D34" s="24" t="s">
        <v>484</v>
      </c>
      <c r="E34" s="24"/>
      <c r="F34" s="24">
        <v>5</v>
      </c>
      <c r="G34" s="24" t="s">
        <v>459</v>
      </c>
      <c r="H34" s="24">
        <v>4</v>
      </c>
      <c r="I34" s="28">
        <v>4689</v>
      </c>
      <c r="J34" s="61">
        <v>0</v>
      </c>
      <c r="K34" s="28">
        <v>4689</v>
      </c>
      <c r="L34" s="28">
        <v>4689</v>
      </c>
      <c r="M34" s="28">
        <v>23445</v>
      </c>
      <c r="N34" s="59"/>
      <c r="O34" s="28"/>
      <c r="P34" s="60">
        <f t="shared" si="0"/>
        <v>93780</v>
      </c>
    </row>
    <row r="35" spans="1:16" ht="34.200000000000003">
      <c r="A35" s="24">
        <v>29</v>
      </c>
      <c r="B35" s="24" t="s">
        <v>457</v>
      </c>
      <c r="C35" s="24" t="s">
        <v>485</v>
      </c>
      <c r="D35" s="24" t="s">
        <v>485</v>
      </c>
      <c r="E35" s="24"/>
      <c r="F35" s="24">
        <v>8</v>
      </c>
      <c r="G35" s="24" t="s">
        <v>459</v>
      </c>
      <c r="H35" s="24">
        <v>4</v>
      </c>
      <c r="I35" s="28">
        <v>10264</v>
      </c>
      <c r="J35" s="61">
        <v>0</v>
      </c>
      <c r="K35" s="28">
        <v>10264</v>
      </c>
      <c r="L35" s="28">
        <v>10264</v>
      </c>
      <c r="M35" s="28">
        <v>82112</v>
      </c>
      <c r="N35" s="59"/>
      <c r="O35" s="28"/>
      <c r="P35" s="60">
        <f t="shared" si="0"/>
        <v>328448</v>
      </c>
    </row>
    <row r="36" spans="1:16" ht="34.200000000000003">
      <c r="A36" s="24">
        <v>30</v>
      </c>
      <c r="B36" s="24" t="s">
        <v>457</v>
      </c>
      <c r="C36" s="24" t="s">
        <v>486</v>
      </c>
      <c r="D36" s="24" t="s">
        <v>486</v>
      </c>
      <c r="E36" s="24"/>
      <c r="F36" s="24">
        <v>8</v>
      </c>
      <c r="G36" s="24" t="s">
        <v>459</v>
      </c>
      <c r="H36" s="24">
        <v>4</v>
      </c>
      <c r="I36" s="28">
        <v>3965</v>
      </c>
      <c r="J36" s="61">
        <v>0</v>
      </c>
      <c r="K36" s="28">
        <v>3965</v>
      </c>
      <c r="L36" s="28">
        <v>3965</v>
      </c>
      <c r="M36" s="28">
        <v>31720</v>
      </c>
      <c r="N36" s="59"/>
      <c r="O36" s="28"/>
      <c r="P36" s="60">
        <f t="shared" si="0"/>
        <v>126880</v>
      </c>
    </row>
    <row r="37" spans="1:16" ht="34.200000000000003">
      <c r="A37" s="24">
        <v>31</v>
      </c>
      <c r="B37" s="24" t="s">
        <v>457</v>
      </c>
      <c r="C37" s="24" t="s">
        <v>487</v>
      </c>
      <c r="D37" s="24" t="s">
        <v>487</v>
      </c>
      <c r="E37" s="24"/>
      <c r="F37" s="24">
        <v>2</v>
      </c>
      <c r="G37" s="24" t="s">
        <v>459</v>
      </c>
      <c r="H37" s="24">
        <v>4</v>
      </c>
      <c r="I37" s="28">
        <v>20904</v>
      </c>
      <c r="J37" s="61">
        <v>0</v>
      </c>
      <c r="K37" s="28">
        <v>20904</v>
      </c>
      <c r="L37" s="28">
        <v>20904</v>
      </c>
      <c r="M37" s="28">
        <v>41808</v>
      </c>
      <c r="N37" s="59"/>
      <c r="O37" s="28"/>
      <c r="P37" s="60">
        <f t="shared" si="0"/>
        <v>167232</v>
      </c>
    </row>
    <row r="38" spans="1:16" ht="34.200000000000003">
      <c r="A38" s="24">
        <v>32</v>
      </c>
      <c r="B38" s="24" t="s">
        <v>457</v>
      </c>
      <c r="C38" s="24" t="s">
        <v>488</v>
      </c>
      <c r="D38" s="24" t="s">
        <v>488</v>
      </c>
      <c r="E38" s="24"/>
      <c r="F38" s="24">
        <v>6</v>
      </c>
      <c r="G38" s="24" t="s">
        <v>459</v>
      </c>
      <c r="H38" s="24">
        <v>4</v>
      </c>
      <c r="I38" s="28">
        <v>21707</v>
      </c>
      <c r="J38" s="61">
        <v>0</v>
      </c>
      <c r="K38" s="28">
        <v>21707</v>
      </c>
      <c r="L38" s="28">
        <v>21707</v>
      </c>
      <c r="M38" s="28">
        <v>130242</v>
      </c>
      <c r="N38" s="59"/>
      <c r="O38" s="28"/>
      <c r="P38" s="60">
        <f t="shared" si="0"/>
        <v>520968</v>
      </c>
    </row>
    <row r="39" spans="1:16" ht="34.200000000000003">
      <c r="A39" s="24">
        <v>33</v>
      </c>
      <c r="B39" s="24" t="s">
        <v>457</v>
      </c>
      <c r="C39" s="24" t="s">
        <v>489</v>
      </c>
      <c r="D39" s="24" t="s">
        <v>489</v>
      </c>
      <c r="E39" s="24"/>
      <c r="F39" s="24">
        <v>40</v>
      </c>
      <c r="G39" s="24" t="s">
        <v>459</v>
      </c>
      <c r="H39" s="24">
        <v>4</v>
      </c>
      <c r="I39" s="28">
        <v>1193</v>
      </c>
      <c r="J39" s="61">
        <v>0</v>
      </c>
      <c r="K39" s="28">
        <v>1193</v>
      </c>
      <c r="L39" s="28">
        <v>1193</v>
      </c>
      <c r="M39" s="28">
        <v>47720</v>
      </c>
      <c r="N39" s="59"/>
      <c r="O39" s="28"/>
      <c r="P39" s="60">
        <f t="shared" si="0"/>
        <v>190880</v>
      </c>
    </row>
    <row r="40" spans="1:16" ht="34.200000000000003">
      <c r="A40" s="24">
        <v>34</v>
      </c>
      <c r="B40" s="24" t="s">
        <v>457</v>
      </c>
      <c r="C40" s="24" t="s">
        <v>490</v>
      </c>
      <c r="D40" s="24" t="s">
        <v>490</v>
      </c>
      <c r="E40" s="24"/>
      <c r="F40" s="24">
        <v>20</v>
      </c>
      <c r="G40" s="24" t="s">
        <v>459</v>
      </c>
      <c r="H40" s="24">
        <v>4</v>
      </c>
      <c r="I40" s="28">
        <v>1310</v>
      </c>
      <c r="J40" s="61">
        <v>0</v>
      </c>
      <c r="K40" s="28">
        <v>1310</v>
      </c>
      <c r="L40" s="28">
        <v>1310</v>
      </c>
      <c r="M40" s="28">
        <v>26200</v>
      </c>
      <c r="N40" s="59"/>
      <c r="O40" s="28"/>
      <c r="P40" s="60">
        <f t="shared" si="0"/>
        <v>104800</v>
      </c>
    </row>
    <row r="41" spans="1:16" ht="34.200000000000003">
      <c r="A41" s="24">
        <v>35</v>
      </c>
      <c r="B41" s="24" t="s">
        <v>457</v>
      </c>
      <c r="C41" s="24" t="s">
        <v>491</v>
      </c>
      <c r="D41" s="24" t="s">
        <v>491</v>
      </c>
      <c r="E41" s="24"/>
      <c r="F41" s="24">
        <v>20</v>
      </c>
      <c r="G41" s="24" t="s">
        <v>459</v>
      </c>
      <c r="H41" s="24">
        <v>4</v>
      </c>
      <c r="I41" s="28">
        <v>1311</v>
      </c>
      <c r="J41" s="61">
        <v>0</v>
      </c>
      <c r="K41" s="28">
        <v>1311</v>
      </c>
      <c r="L41" s="28">
        <v>1311</v>
      </c>
      <c r="M41" s="28">
        <v>26220</v>
      </c>
      <c r="N41" s="59"/>
      <c r="O41" s="28"/>
      <c r="P41" s="60">
        <f t="shared" si="0"/>
        <v>104880</v>
      </c>
    </row>
    <row r="42" spans="1:16" ht="34.200000000000003">
      <c r="A42" s="24">
        <v>36</v>
      </c>
      <c r="B42" s="24" t="s">
        <v>457</v>
      </c>
      <c r="C42" s="24" t="s">
        <v>492</v>
      </c>
      <c r="D42" s="24" t="s">
        <v>492</v>
      </c>
      <c r="E42" s="24"/>
      <c r="F42" s="24">
        <v>20</v>
      </c>
      <c r="G42" s="24" t="s">
        <v>459</v>
      </c>
      <c r="H42" s="24">
        <v>4</v>
      </c>
      <c r="I42" s="28">
        <v>4126</v>
      </c>
      <c r="J42" s="61">
        <v>0</v>
      </c>
      <c r="K42" s="28">
        <v>4126</v>
      </c>
      <c r="L42" s="28">
        <v>4126</v>
      </c>
      <c r="M42" s="28">
        <v>82520</v>
      </c>
      <c r="N42" s="59"/>
      <c r="O42" s="28"/>
      <c r="P42" s="60">
        <f t="shared" si="0"/>
        <v>330080</v>
      </c>
    </row>
    <row r="43" spans="1:16" ht="34.200000000000003">
      <c r="A43" s="24">
        <v>37</v>
      </c>
      <c r="B43" s="24" t="s">
        <v>457</v>
      </c>
      <c r="C43" s="24" t="s">
        <v>493</v>
      </c>
      <c r="D43" s="24" t="s">
        <v>493</v>
      </c>
      <c r="E43" s="24"/>
      <c r="F43" s="24">
        <v>30</v>
      </c>
      <c r="G43" s="24" t="s">
        <v>459</v>
      </c>
      <c r="H43" s="24">
        <v>4</v>
      </c>
      <c r="I43" s="28">
        <v>4161</v>
      </c>
      <c r="J43" s="61">
        <v>0</v>
      </c>
      <c r="K43" s="28">
        <v>4161</v>
      </c>
      <c r="L43" s="28">
        <v>4161</v>
      </c>
      <c r="M43" s="28">
        <v>124830</v>
      </c>
      <c r="N43" s="59"/>
      <c r="O43" s="28"/>
      <c r="P43" s="60">
        <f t="shared" si="0"/>
        <v>499320</v>
      </c>
    </row>
    <row r="44" spans="1:16" ht="34.200000000000003">
      <c r="A44" s="24">
        <v>38</v>
      </c>
      <c r="B44" s="24" t="s">
        <v>457</v>
      </c>
      <c r="C44" s="24" t="s">
        <v>494</v>
      </c>
      <c r="D44" s="24" t="s">
        <v>494</v>
      </c>
      <c r="E44" s="24"/>
      <c r="F44" s="24">
        <v>40</v>
      </c>
      <c r="G44" s="24" t="s">
        <v>459</v>
      </c>
      <c r="H44" s="24">
        <v>4</v>
      </c>
      <c r="I44" s="28">
        <v>4278</v>
      </c>
      <c r="J44" s="61">
        <v>0</v>
      </c>
      <c r="K44" s="28">
        <v>4278</v>
      </c>
      <c r="L44" s="28">
        <v>4278</v>
      </c>
      <c r="M44" s="28">
        <v>171120</v>
      </c>
      <c r="N44" s="59"/>
      <c r="O44" s="28"/>
      <c r="P44" s="60">
        <f t="shared" si="0"/>
        <v>684480</v>
      </c>
    </row>
    <row r="45" spans="1:16" ht="34.200000000000003">
      <c r="A45" s="24">
        <v>39</v>
      </c>
      <c r="B45" s="24" t="s">
        <v>457</v>
      </c>
      <c r="C45" s="24" t="s">
        <v>495</v>
      </c>
      <c r="D45" s="24" t="s">
        <v>495</v>
      </c>
      <c r="E45" s="24"/>
      <c r="F45" s="24">
        <v>4</v>
      </c>
      <c r="G45" s="24" t="s">
        <v>459</v>
      </c>
      <c r="H45" s="24">
        <v>4</v>
      </c>
      <c r="I45" s="28">
        <v>5048</v>
      </c>
      <c r="J45" s="61">
        <v>0</v>
      </c>
      <c r="K45" s="28">
        <v>5048</v>
      </c>
      <c r="L45" s="28">
        <v>5048</v>
      </c>
      <c r="M45" s="28">
        <v>20192</v>
      </c>
      <c r="N45" s="59"/>
      <c r="O45" s="28"/>
      <c r="P45" s="60">
        <f t="shared" si="0"/>
        <v>80768</v>
      </c>
    </row>
    <row r="46" spans="1:16" ht="34.200000000000003">
      <c r="A46" s="24">
        <v>40</v>
      </c>
      <c r="B46" s="24" t="s">
        <v>457</v>
      </c>
      <c r="C46" s="24" t="s">
        <v>496</v>
      </c>
      <c r="D46" s="24" t="s">
        <v>496</v>
      </c>
      <c r="E46" s="24"/>
      <c r="F46" s="24">
        <v>8</v>
      </c>
      <c r="G46" s="24" t="s">
        <v>459</v>
      </c>
      <c r="H46" s="24">
        <v>4</v>
      </c>
      <c r="I46" s="28">
        <v>5044</v>
      </c>
      <c r="J46" s="61">
        <v>0</v>
      </c>
      <c r="K46" s="28">
        <v>5044</v>
      </c>
      <c r="L46" s="28">
        <v>5044</v>
      </c>
      <c r="M46" s="28">
        <v>40352</v>
      </c>
      <c r="N46" s="59"/>
      <c r="O46" s="28"/>
      <c r="P46" s="60">
        <f t="shared" si="0"/>
        <v>161408</v>
      </c>
    </row>
    <row r="47" spans="1:16" ht="34.200000000000003">
      <c r="A47" s="24">
        <v>41</v>
      </c>
      <c r="B47" s="24" t="s">
        <v>457</v>
      </c>
      <c r="C47" s="24" t="s">
        <v>497</v>
      </c>
      <c r="D47" s="24" t="s">
        <v>497</v>
      </c>
      <c r="E47" s="24"/>
      <c r="F47" s="24">
        <v>8</v>
      </c>
      <c r="G47" s="24" t="s">
        <v>459</v>
      </c>
      <c r="H47" s="24">
        <v>4</v>
      </c>
      <c r="I47" s="28">
        <v>6284</v>
      </c>
      <c r="J47" s="61">
        <v>0</v>
      </c>
      <c r="K47" s="28">
        <v>6284</v>
      </c>
      <c r="L47" s="28">
        <v>6284</v>
      </c>
      <c r="M47" s="28">
        <v>50272</v>
      </c>
      <c r="N47" s="59"/>
      <c r="O47" s="28"/>
      <c r="P47" s="60">
        <f t="shared" si="0"/>
        <v>201088</v>
      </c>
    </row>
    <row r="48" spans="1:16" ht="34.200000000000003">
      <c r="A48" s="24">
        <v>42</v>
      </c>
      <c r="B48" s="24" t="s">
        <v>457</v>
      </c>
      <c r="C48" s="24" t="s">
        <v>498</v>
      </c>
      <c r="D48" s="24" t="s">
        <v>498</v>
      </c>
      <c r="E48" s="24"/>
      <c r="F48" s="24">
        <v>80</v>
      </c>
      <c r="G48" s="24" t="s">
        <v>459</v>
      </c>
      <c r="H48" s="24">
        <v>4</v>
      </c>
      <c r="I48" s="28">
        <v>14353</v>
      </c>
      <c r="J48" s="61">
        <v>0</v>
      </c>
      <c r="K48" s="28">
        <v>14353</v>
      </c>
      <c r="L48" s="28">
        <v>14353</v>
      </c>
      <c r="M48" s="28">
        <v>1148240</v>
      </c>
      <c r="N48" s="59"/>
      <c r="O48" s="28"/>
      <c r="P48" s="60">
        <f t="shared" si="0"/>
        <v>4592960</v>
      </c>
    </row>
    <row r="49" spans="1:16" ht="34.200000000000003">
      <c r="A49" s="24">
        <v>43</v>
      </c>
      <c r="B49" s="24" t="s">
        <v>457</v>
      </c>
      <c r="C49" s="24" t="s">
        <v>499</v>
      </c>
      <c r="D49" s="24" t="s">
        <v>499</v>
      </c>
      <c r="E49" s="24"/>
      <c r="F49" s="24">
        <v>70</v>
      </c>
      <c r="G49" s="24" t="s">
        <v>459</v>
      </c>
      <c r="H49" s="24">
        <v>4</v>
      </c>
      <c r="I49" s="28">
        <v>39546</v>
      </c>
      <c r="J49" s="61">
        <v>0</v>
      </c>
      <c r="K49" s="28">
        <v>39546</v>
      </c>
      <c r="L49" s="28">
        <v>39546</v>
      </c>
      <c r="M49" s="28">
        <v>2768220</v>
      </c>
      <c r="N49" s="59"/>
      <c r="O49" s="28"/>
      <c r="P49" s="60">
        <f t="shared" si="0"/>
        <v>11072880</v>
      </c>
    </row>
    <row r="50" spans="1:16" ht="34.200000000000003">
      <c r="A50" s="24">
        <v>44</v>
      </c>
      <c r="B50" s="24" t="s">
        <v>457</v>
      </c>
      <c r="C50" s="24" t="s">
        <v>500</v>
      </c>
      <c r="D50" s="24" t="s">
        <v>500</v>
      </c>
      <c r="E50" s="24"/>
      <c r="F50" s="24">
        <v>50</v>
      </c>
      <c r="G50" s="24" t="s">
        <v>459</v>
      </c>
      <c r="H50" s="24">
        <v>4</v>
      </c>
      <c r="I50" s="28">
        <v>6352</v>
      </c>
      <c r="J50" s="61">
        <v>0</v>
      </c>
      <c r="K50" s="28">
        <v>6352</v>
      </c>
      <c r="L50" s="28">
        <v>6352</v>
      </c>
      <c r="M50" s="28">
        <v>317600</v>
      </c>
      <c r="N50" s="59"/>
      <c r="O50" s="28"/>
      <c r="P50" s="60">
        <f t="shared" si="0"/>
        <v>1270400</v>
      </c>
    </row>
    <row r="51" spans="1:16" ht="34.200000000000003">
      <c r="A51" s="24">
        <v>45</v>
      </c>
      <c r="B51" s="24" t="s">
        <v>457</v>
      </c>
      <c r="C51" s="24" t="s">
        <v>501</v>
      </c>
      <c r="D51" s="24" t="s">
        <v>501</v>
      </c>
      <c r="E51" s="24"/>
      <c r="F51" s="24">
        <v>50</v>
      </c>
      <c r="G51" s="24" t="s">
        <v>459</v>
      </c>
      <c r="H51" s="24">
        <v>4</v>
      </c>
      <c r="I51" s="28">
        <v>7965</v>
      </c>
      <c r="J51" s="61">
        <v>0</v>
      </c>
      <c r="K51" s="28">
        <v>7965</v>
      </c>
      <c r="L51" s="28">
        <v>7965</v>
      </c>
      <c r="M51" s="28">
        <v>398250</v>
      </c>
      <c r="N51" s="59"/>
      <c r="O51" s="28"/>
      <c r="P51" s="60">
        <f t="shared" si="0"/>
        <v>1593000</v>
      </c>
    </row>
    <row r="52" spans="1:16" ht="34.200000000000003">
      <c r="A52" s="24">
        <v>46</v>
      </c>
      <c r="B52" s="24" t="s">
        <v>457</v>
      </c>
      <c r="C52" s="24" t="s">
        <v>502</v>
      </c>
      <c r="D52" s="24" t="s">
        <v>502</v>
      </c>
      <c r="E52" s="24"/>
      <c r="F52" s="24">
        <v>7</v>
      </c>
      <c r="G52" s="24" t="s">
        <v>459</v>
      </c>
      <c r="H52" s="24">
        <v>4</v>
      </c>
      <c r="I52" s="28">
        <v>2641</v>
      </c>
      <c r="J52" s="61">
        <v>0</v>
      </c>
      <c r="K52" s="28">
        <v>2641</v>
      </c>
      <c r="L52" s="28">
        <v>2641</v>
      </c>
      <c r="M52" s="28">
        <v>18487</v>
      </c>
      <c r="N52" s="59"/>
      <c r="O52" s="28"/>
      <c r="P52" s="60">
        <f t="shared" si="0"/>
        <v>73948</v>
      </c>
    </row>
    <row r="53" spans="1:16" ht="34.200000000000003">
      <c r="A53" s="24">
        <v>47</v>
      </c>
      <c r="B53" s="24" t="s">
        <v>457</v>
      </c>
      <c r="C53" s="24" t="s">
        <v>503</v>
      </c>
      <c r="D53" s="24" t="s">
        <v>503</v>
      </c>
      <c r="E53" s="24"/>
      <c r="F53" s="24">
        <v>6</v>
      </c>
      <c r="G53" s="24" t="s">
        <v>459</v>
      </c>
      <c r="H53" s="24">
        <v>4</v>
      </c>
      <c r="I53" s="28">
        <v>7136</v>
      </c>
      <c r="J53" s="61">
        <v>0</v>
      </c>
      <c r="K53" s="28">
        <v>7136</v>
      </c>
      <c r="L53" s="28">
        <v>7136</v>
      </c>
      <c r="M53" s="28">
        <v>42816</v>
      </c>
      <c r="N53" s="59"/>
      <c r="O53" s="28"/>
      <c r="P53" s="60">
        <f t="shared" si="0"/>
        <v>171264</v>
      </c>
    </row>
    <row r="54" spans="1:16" ht="34.200000000000003">
      <c r="A54" s="24">
        <v>48</v>
      </c>
      <c r="B54" s="24" t="s">
        <v>457</v>
      </c>
      <c r="C54" s="24" t="s">
        <v>504</v>
      </c>
      <c r="D54" s="24" t="s">
        <v>504</v>
      </c>
      <c r="E54" s="24"/>
      <c r="F54" s="24">
        <v>5</v>
      </c>
      <c r="G54" s="24" t="s">
        <v>459</v>
      </c>
      <c r="H54" s="24">
        <v>4</v>
      </c>
      <c r="I54" s="28">
        <v>37859</v>
      </c>
      <c r="J54" s="61">
        <v>0</v>
      </c>
      <c r="K54" s="28">
        <v>37859</v>
      </c>
      <c r="L54" s="28">
        <v>37859</v>
      </c>
      <c r="M54" s="28">
        <v>189295</v>
      </c>
      <c r="N54" s="59"/>
      <c r="O54" s="28"/>
      <c r="P54" s="60">
        <f t="shared" si="0"/>
        <v>757180</v>
      </c>
    </row>
    <row r="55" spans="1:16" ht="34.200000000000003">
      <c r="A55" s="24">
        <v>49</v>
      </c>
      <c r="B55" s="24" t="s">
        <v>457</v>
      </c>
      <c r="C55" s="24" t="s">
        <v>505</v>
      </c>
      <c r="D55" s="24" t="s">
        <v>505</v>
      </c>
      <c r="E55" s="24"/>
      <c r="F55" s="24">
        <v>80</v>
      </c>
      <c r="G55" s="24" t="s">
        <v>459</v>
      </c>
      <c r="H55" s="24">
        <v>4</v>
      </c>
      <c r="I55" s="28">
        <v>19332</v>
      </c>
      <c r="J55" s="61">
        <v>0</v>
      </c>
      <c r="K55" s="28">
        <v>19332</v>
      </c>
      <c r="L55" s="28">
        <v>19332</v>
      </c>
      <c r="M55" s="28">
        <v>1546560</v>
      </c>
      <c r="N55" s="59"/>
      <c r="O55" s="28"/>
      <c r="P55" s="60">
        <f t="shared" si="0"/>
        <v>6186240</v>
      </c>
    </row>
    <row r="56" spans="1:16" ht="34.200000000000003">
      <c r="A56" s="24">
        <v>50</v>
      </c>
      <c r="B56" s="24" t="s">
        <v>457</v>
      </c>
      <c r="C56" s="24" t="s">
        <v>506</v>
      </c>
      <c r="D56" s="24" t="s">
        <v>506</v>
      </c>
      <c r="E56" s="24"/>
      <c r="F56" s="24">
        <v>30</v>
      </c>
      <c r="G56" s="24" t="s">
        <v>459</v>
      </c>
      <c r="H56" s="24">
        <v>4</v>
      </c>
      <c r="I56" s="28">
        <v>9265</v>
      </c>
      <c r="J56" s="61">
        <v>0</v>
      </c>
      <c r="K56" s="28">
        <v>9265</v>
      </c>
      <c r="L56" s="28">
        <v>9265</v>
      </c>
      <c r="M56" s="28">
        <v>277950</v>
      </c>
      <c r="N56" s="59"/>
      <c r="O56" s="28"/>
      <c r="P56" s="60">
        <f t="shared" si="0"/>
        <v>1111800</v>
      </c>
    </row>
    <row r="57" spans="1:16" ht="34.200000000000003">
      <c r="A57" s="24">
        <v>51</v>
      </c>
      <c r="B57" s="24" t="s">
        <v>457</v>
      </c>
      <c r="C57" s="24" t="s">
        <v>507</v>
      </c>
      <c r="D57" s="24" t="s">
        <v>507</v>
      </c>
      <c r="E57" s="24"/>
      <c r="F57" s="24">
        <v>50</v>
      </c>
      <c r="G57" s="24" t="s">
        <v>459</v>
      </c>
      <c r="H57" s="24">
        <v>4</v>
      </c>
      <c r="I57" s="28">
        <v>2990</v>
      </c>
      <c r="J57" s="61">
        <v>0</v>
      </c>
      <c r="K57" s="28">
        <v>2990</v>
      </c>
      <c r="L57" s="28">
        <v>2990</v>
      </c>
      <c r="M57" s="28">
        <v>149500</v>
      </c>
      <c r="N57" s="59"/>
      <c r="O57" s="28"/>
      <c r="P57" s="60">
        <f t="shared" si="0"/>
        <v>598000</v>
      </c>
    </row>
    <row r="58" spans="1:16" ht="34.200000000000003">
      <c r="A58" s="24">
        <v>52</v>
      </c>
      <c r="B58" s="24" t="s">
        <v>457</v>
      </c>
      <c r="C58" s="24" t="s">
        <v>508</v>
      </c>
      <c r="D58" s="24" t="s">
        <v>508</v>
      </c>
      <c r="E58" s="24"/>
      <c r="F58" s="24">
        <v>50</v>
      </c>
      <c r="G58" s="24" t="s">
        <v>459</v>
      </c>
      <c r="H58" s="24">
        <v>4</v>
      </c>
      <c r="I58" s="28">
        <v>14342</v>
      </c>
      <c r="J58" s="61">
        <v>0</v>
      </c>
      <c r="K58" s="28">
        <v>14342</v>
      </c>
      <c r="L58" s="28">
        <v>14342</v>
      </c>
      <c r="M58" s="28">
        <v>717100</v>
      </c>
      <c r="N58" s="59"/>
      <c r="O58" s="28"/>
      <c r="P58" s="60">
        <f t="shared" si="0"/>
        <v>2868400</v>
      </c>
    </row>
    <row r="59" spans="1:16" ht="34.200000000000003">
      <c r="A59" s="24">
        <v>53</v>
      </c>
      <c r="B59" s="24" t="s">
        <v>457</v>
      </c>
      <c r="C59" s="24" t="s">
        <v>509</v>
      </c>
      <c r="D59" s="24" t="s">
        <v>509</v>
      </c>
      <c r="E59" s="24"/>
      <c r="F59" s="24">
        <v>80</v>
      </c>
      <c r="G59" s="24" t="s">
        <v>459</v>
      </c>
      <c r="H59" s="24">
        <v>4</v>
      </c>
      <c r="I59" s="28">
        <v>7395</v>
      </c>
      <c r="J59" s="61">
        <v>0</v>
      </c>
      <c r="K59" s="28">
        <v>7395</v>
      </c>
      <c r="L59" s="28">
        <v>7395</v>
      </c>
      <c r="M59" s="28">
        <v>591600</v>
      </c>
      <c r="N59" s="59"/>
      <c r="O59" s="28"/>
      <c r="P59" s="60">
        <f t="shared" si="0"/>
        <v>2366400</v>
      </c>
    </row>
    <row r="60" spans="1:16" ht="34.200000000000003">
      <c r="A60" s="24">
        <v>54</v>
      </c>
      <c r="B60" s="24" t="s">
        <v>457</v>
      </c>
      <c r="C60" s="24" t="s">
        <v>510</v>
      </c>
      <c r="D60" s="24" t="s">
        <v>510</v>
      </c>
      <c r="E60" s="24"/>
      <c r="F60" s="24">
        <v>50</v>
      </c>
      <c r="G60" s="24" t="s">
        <v>459</v>
      </c>
      <c r="H60" s="24">
        <v>4</v>
      </c>
      <c r="I60" s="28">
        <v>10926</v>
      </c>
      <c r="J60" s="61">
        <v>0</v>
      </c>
      <c r="K60" s="28">
        <v>10926</v>
      </c>
      <c r="L60" s="28">
        <v>10926</v>
      </c>
      <c r="M60" s="28">
        <v>546300</v>
      </c>
      <c r="N60" s="59"/>
      <c r="O60" s="28"/>
      <c r="P60" s="60">
        <f t="shared" si="0"/>
        <v>2185200</v>
      </c>
    </row>
    <row r="61" spans="1:16" ht="34.200000000000003">
      <c r="A61" s="24">
        <v>55</v>
      </c>
      <c r="B61" s="24" t="s">
        <v>457</v>
      </c>
      <c r="C61" s="24" t="s">
        <v>511</v>
      </c>
      <c r="D61" s="24" t="s">
        <v>511</v>
      </c>
      <c r="E61" s="24"/>
      <c r="F61" s="24">
        <v>40</v>
      </c>
      <c r="G61" s="24" t="s">
        <v>459</v>
      </c>
      <c r="H61" s="24">
        <v>4</v>
      </c>
      <c r="I61" s="28">
        <v>12044</v>
      </c>
      <c r="J61" s="61">
        <v>0</v>
      </c>
      <c r="K61" s="28">
        <v>12044</v>
      </c>
      <c r="L61" s="28">
        <v>12044</v>
      </c>
      <c r="M61" s="28">
        <v>481760</v>
      </c>
      <c r="N61" s="59"/>
      <c r="O61" s="28"/>
      <c r="P61" s="60">
        <f t="shared" si="0"/>
        <v>1927040</v>
      </c>
    </row>
    <row r="62" spans="1:16" ht="34.200000000000003">
      <c r="A62" s="24">
        <v>56</v>
      </c>
      <c r="B62" s="24" t="s">
        <v>457</v>
      </c>
      <c r="C62" s="24" t="s">
        <v>512</v>
      </c>
      <c r="D62" s="24" t="s">
        <v>512</v>
      </c>
      <c r="E62" s="24"/>
      <c r="F62" s="24">
        <v>30</v>
      </c>
      <c r="G62" s="24" t="s">
        <v>459</v>
      </c>
      <c r="H62" s="24">
        <v>4</v>
      </c>
      <c r="I62" s="28">
        <v>18149</v>
      </c>
      <c r="J62" s="61">
        <v>0</v>
      </c>
      <c r="K62" s="28">
        <v>18149</v>
      </c>
      <c r="L62" s="28">
        <v>18149</v>
      </c>
      <c r="M62" s="28">
        <v>544470</v>
      </c>
      <c r="N62" s="59"/>
      <c r="O62" s="28"/>
      <c r="P62" s="60">
        <f t="shared" si="0"/>
        <v>2177880</v>
      </c>
    </row>
    <row r="63" spans="1:16" ht="34.200000000000003">
      <c r="A63" s="24">
        <v>57</v>
      </c>
      <c r="B63" s="24" t="s">
        <v>457</v>
      </c>
      <c r="C63" s="24" t="s">
        <v>513</v>
      </c>
      <c r="D63" s="24" t="s">
        <v>513</v>
      </c>
      <c r="E63" s="24"/>
      <c r="F63" s="24">
        <v>6</v>
      </c>
      <c r="G63" s="24" t="s">
        <v>459</v>
      </c>
      <c r="H63" s="24">
        <v>4</v>
      </c>
      <c r="I63" s="28">
        <v>66650</v>
      </c>
      <c r="J63" s="61">
        <v>0</v>
      </c>
      <c r="K63" s="28">
        <v>66650</v>
      </c>
      <c r="L63" s="28">
        <v>66650</v>
      </c>
      <c r="M63" s="28">
        <v>399900</v>
      </c>
      <c r="N63" s="59"/>
      <c r="O63" s="28"/>
      <c r="P63" s="60">
        <f t="shared" si="0"/>
        <v>1599600</v>
      </c>
    </row>
    <row r="64" spans="1:16" ht="45.6">
      <c r="A64" s="24">
        <v>58</v>
      </c>
      <c r="B64" s="24" t="s">
        <v>457</v>
      </c>
      <c r="C64" s="24" t="s">
        <v>514</v>
      </c>
      <c r="D64" s="24" t="s">
        <v>514</v>
      </c>
      <c r="E64" s="24"/>
      <c r="F64" s="24">
        <v>1</v>
      </c>
      <c r="G64" s="24" t="s">
        <v>459</v>
      </c>
      <c r="H64" s="24">
        <v>4</v>
      </c>
      <c r="I64" s="28">
        <v>4361</v>
      </c>
      <c r="J64" s="61">
        <v>0</v>
      </c>
      <c r="K64" s="28">
        <v>4361</v>
      </c>
      <c r="L64" s="28">
        <v>4361</v>
      </c>
      <c r="M64" s="28">
        <v>4361</v>
      </c>
      <c r="N64" s="59"/>
      <c r="O64" s="28"/>
      <c r="P64" s="60">
        <f t="shared" si="0"/>
        <v>17444</v>
      </c>
    </row>
    <row r="65" spans="1:16" ht="34.200000000000003">
      <c r="A65" s="24">
        <v>59</v>
      </c>
      <c r="B65" s="24" t="s">
        <v>457</v>
      </c>
      <c r="C65" s="24" t="s">
        <v>515</v>
      </c>
      <c r="D65" s="24" t="s">
        <v>515</v>
      </c>
      <c r="E65" s="24"/>
      <c r="F65" s="24">
        <v>1</v>
      </c>
      <c r="G65" s="24" t="s">
        <v>459</v>
      </c>
      <c r="H65" s="24">
        <v>4</v>
      </c>
      <c r="I65" s="28">
        <v>5758</v>
      </c>
      <c r="J65" s="61">
        <v>0</v>
      </c>
      <c r="K65" s="28">
        <v>5758</v>
      </c>
      <c r="L65" s="28">
        <v>5758</v>
      </c>
      <c r="M65" s="28">
        <v>5758</v>
      </c>
      <c r="N65" s="59"/>
      <c r="O65" s="28"/>
      <c r="P65" s="60">
        <f t="shared" si="0"/>
        <v>23032</v>
      </c>
    </row>
    <row r="66" spans="1:16" ht="34.200000000000003">
      <c r="A66" s="24">
        <v>60</v>
      </c>
      <c r="B66" s="24" t="s">
        <v>457</v>
      </c>
      <c r="C66" s="24" t="s">
        <v>516</v>
      </c>
      <c r="D66" s="24" t="s">
        <v>516</v>
      </c>
      <c r="E66" s="24"/>
      <c r="F66" s="24">
        <v>100</v>
      </c>
      <c r="G66" s="24" t="s">
        <v>459</v>
      </c>
      <c r="H66" s="24">
        <v>4</v>
      </c>
      <c r="I66" s="28">
        <v>989</v>
      </c>
      <c r="J66" s="61">
        <v>0</v>
      </c>
      <c r="K66" s="28">
        <v>989</v>
      </c>
      <c r="L66" s="28">
        <v>989</v>
      </c>
      <c r="M66" s="28">
        <v>98900</v>
      </c>
      <c r="N66" s="59"/>
      <c r="O66" s="28"/>
      <c r="P66" s="60">
        <f t="shared" si="0"/>
        <v>395600</v>
      </c>
    </row>
    <row r="67" spans="1:16" ht="45.6">
      <c r="A67" s="24">
        <v>61</v>
      </c>
      <c r="B67" s="24" t="s">
        <v>457</v>
      </c>
      <c r="C67" s="24" t="s">
        <v>517</v>
      </c>
      <c r="D67" s="24" t="s">
        <v>517</v>
      </c>
      <c r="E67" s="24"/>
      <c r="F67" s="24">
        <v>100</v>
      </c>
      <c r="G67" s="24" t="s">
        <v>459</v>
      </c>
      <c r="H67" s="24">
        <v>4</v>
      </c>
      <c r="I67" s="28">
        <v>6198</v>
      </c>
      <c r="J67" s="61">
        <v>0</v>
      </c>
      <c r="K67" s="28">
        <v>6198</v>
      </c>
      <c r="L67" s="28">
        <v>6198</v>
      </c>
      <c r="M67" s="28">
        <v>619800</v>
      </c>
      <c r="N67" s="59"/>
      <c r="O67" s="28"/>
      <c r="P67" s="60">
        <f t="shared" si="0"/>
        <v>2479200</v>
      </c>
    </row>
    <row r="68" spans="1:16" ht="34.200000000000003">
      <c r="A68" s="24">
        <v>62</v>
      </c>
      <c r="B68" s="24" t="s">
        <v>457</v>
      </c>
      <c r="C68" s="24" t="s">
        <v>518</v>
      </c>
      <c r="D68" s="24" t="s">
        <v>518</v>
      </c>
      <c r="E68" s="24"/>
      <c r="F68" s="24">
        <v>6</v>
      </c>
      <c r="G68" s="24" t="s">
        <v>459</v>
      </c>
      <c r="H68" s="24">
        <v>4</v>
      </c>
      <c r="I68" s="28">
        <v>9108</v>
      </c>
      <c r="J68" s="61">
        <v>0</v>
      </c>
      <c r="K68" s="28">
        <v>9108</v>
      </c>
      <c r="L68" s="28">
        <v>9108</v>
      </c>
      <c r="M68" s="28">
        <v>54648</v>
      </c>
      <c r="N68" s="59"/>
      <c r="O68" s="28"/>
      <c r="P68" s="60">
        <f t="shared" si="0"/>
        <v>218592</v>
      </c>
    </row>
    <row r="69" spans="1:16" ht="34.200000000000003">
      <c r="A69" s="24">
        <v>63</v>
      </c>
      <c r="B69" s="24" t="s">
        <v>457</v>
      </c>
      <c r="C69" s="24" t="s">
        <v>519</v>
      </c>
      <c r="D69" s="24" t="s">
        <v>519</v>
      </c>
      <c r="E69" s="24"/>
      <c r="F69" s="24">
        <v>8</v>
      </c>
      <c r="G69" s="24" t="s">
        <v>459</v>
      </c>
      <c r="H69" s="24">
        <v>4</v>
      </c>
      <c r="I69" s="28">
        <v>2578</v>
      </c>
      <c r="J69" s="61">
        <v>0</v>
      </c>
      <c r="K69" s="28">
        <v>2578</v>
      </c>
      <c r="L69" s="28">
        <v>2578</v>
      </c>
      <c r="M69" s="28">
        <v>20624</v>
      </c>
      <c r="N69" s="59"/>
      <c r="O69" s="28"/>
      <c r="P69" s="60">
        <f t="shared" si="0"/>
        <v>82496</v>
      </c>
    </row>
    <row r="70" spans="1:16" ht="57">
      <c r="A70" s="24">
        <v>64</v>
      </c>
      <c r="B70" s="24" t="s">
        <v>457</v>
      </c>
      <c r="C70" s="24" t="s">
        <v>520</v>
      </c>
      <c r="D70" s="24" t="s">
        <v>520</v>
      </c>
      <c r="E70" s="24"/>
      <c r="F70" s="24">
        <v>4</v>
      </c>
      <c r="G70" s="24" t="s">
        <v>459</v>
      </c>
      <c r="H70" s="24">
        <v>4</v>
      </c>
      <c r="I70" s="28">
        <v>86502</v>
      </c>
      <c r="J70" s="61">
        <v>0</v>
      </c>
      <c r="K70" s="28">
        <v>86502</v>
      </c>
      <c r="L70" s="28">
        <v>86502</v>
      </c>
      <c r="M70" s="28">
        <v>346008</v>
      </c>
      <c r="N70" s="59"/>
      <c r="O70" s="28"/>
      <c r="P70" s="60">
        <f t="shared" si="0"/>
        <v>1384032</v>
      </c>
    </row>
    <row r="71" spans="1:16" ht="34.200000000000003">
      <c r="A71" s="24">
        <v>65</v>
      </c>
      <c r="B71" s="24" t="s">
        <v>457</v>
      </c>
      <c r="C71" s="24" t="s">
        <v>521</v>
      </c>
      <c r="D71" s="24" t="s">
        <v>521</v>
      </c>
      <c r="E71" s="24"/>
      <c r="F71" s="24">
        <v>1</v>
      </c>
      <c r="G71" s="24" t="s">
        <v>459</v>
      </c>
      <c r="H71" s="24">
        <v>4</v>
      </c>
      <c r="I71" s="28">
        <v>15601</v>
      </c>
      <c r="J71" s="61">
        <v>0</v>
      </c>
      <c r="K71" s="28">
        <v>15601</v>
      </c>
      <c r="L71" s="28">
        <v>15601</v>
      </c>
      <c r="M71" s="28">
        <v>15601</v>
      </c>
      <c r="N71" s="59"/>
      <c r="O71" s="28"/>
      <c r="P71" s="60">
        <f t="shared" ref="P71:P79" si="1">ROUND(H71*M71,2)</f>
        <v>62404</v>
      </c>
    </row>
    <row r="72" spans="1:16" ht="34.200000000000003">
      <c r="A72" s="24">
        <v>66</v>
      </c>
      <c r="B72" s="24" t="s">
        <v>457</v>
      </c>
      <c r="C72" s="24" t="s">
        <v>522</v>
      </c>
      <c r="D72" s="24" t="s">
        <v>522</v>
      </c>
      <c r="E72" s="24"/>
      <c r="F72" s="24">
        <v>1</v>
      </c>
      <c r="G72" s="24" t="s">
        <v>459</v>
      </c>
      <c r="H72" s="24">
        <v>4</v>
      </c>
      <c r="I72" s="28">
        <v>13580</v>
      </c>
      <c r="J72" s="61">
        <v>0</v>
      </c>
      <c r="K72" s="28">
        <v>13580</v>
      </c>
      <c r="L72" s="28">
        <v>13580</v>
      </c>
      <c r="M72" s="28">
        <v>13580</v>
      </c>
      <c r="N72" s="59"/>
      <c r="O72" s="28"/>
      <c r="P72" s="60">
        <f t="shared" si="1"/>
        <v>54320</v>
      </c>
    </row>
    <row r="73" spans="1:16" ht="34.200000000000003">
      <c r="A73" s="24">
        <v>67</v>
      </c>
      <c r="B73" s="24" t="s">
        <v>457</v>
      </c>
      <c r="C73" s="24" t="s">
        <v>523</v>
      </c>
      <c r="D73" s="24" t="s">
        <v>523</v>
      </c>
      <c r="E73" s="24"/>
      <c r="F73" s="24">
        <v>1</v>
      </c>
      <c r="G73" s="24" t="s">
        <v>459</v>
      </c>
      <c r="H73" s="24">
        <v>4</v>
      </c>
      <c r="I73" s="28">
        <v>14216</v>
      </c>
      <c r="J73" s="61">
        <v>0</v>
      </c>
      <c r="K73" s="28">
        <v>14216</v>
      </c>
      <c r="L73" s="28">
        <v>14216</v>
      </c>
      <c r="M73" s="28">
        <v>14216</v>
      </c>
      <c r="N73" s="59"/>
      <c r="O73" s="28"/>
      <c r="P73" s="60">
        <f t="shared" si="1"/>
        <v>56864</v>
      </c>
    </row>
    <row r="74" spans="1:16" ht="57">
      <c r="A74" s="24">
        <v>68</v>
      </c>
      <c r="B74" s="24" t="s">
        <v>457</v>
      </c>
      <c r="C74" s="24" t="s">
        <v>524</v>
      </c>
      <c r="D74" s="24" t="s">
        <v>524</v>
      </c>
      <c r="E74" s="24"/>
      <c r="F74" s="24">
        <v>2</v>
      </c>
      <c r="G74" s="24" t="s">
        <v>459</v>
      </c>
      <c r="H74" s="24">
        <v>4</v>
      </c>
      <c r="I74" s="28">
        <v>32140</v>
      </c>
      <c r="J74" s="61">
        <v>0</v>
      </c>
      <c r="K74" s="28">
        <v>32140</v>
      </c>
      <c r="L74" s="28">
        <v>32140</v>
      </c>
      <c r="M74" s="28">
        <v>64280</v>
      </c>
      <c r="N74" s="59"/>
      <c r="O74" s="28"/>
      <c r="P74" s="60">
        <f t="shared" si="1"/>
        <v>257120</v>
      </c>
    </row>
    <row r="75" spans="1:16" ht="45.6">
      <c r="A75" s="24">
        <v>69</v>
      </c>
      <c r="B75" s="24" t="s">
        <v>457</v>
      </c>
      <c r="C75" s="24" t="s">
        <v>525</v>
      </c>
      <c r="D75" s="24" t="s">
        <v>525</v>
      </c>
      <c r="E75" s="24"/>
      <c r="F75" s="24">
        <v>3</v>
      </c>
      <c r="G75" s="24" t="s">
        <v>459</v>
      </c>
      <c r="H75" s="24">
        <v>4</v>
      </c>
      <c r="I75" s="28">
        <v>149330</v>
      </c>
      <c r="J75" s="61">
        <v>0</v>
      </c>
      <c r="K75" s="28">
        <v>149330</v>
      </c>
      <c r="L75" s="28">
        <v>149330</v>
      </c>
      <c r="M75" s="28">
        <v>447990</v>
      </c>
      <c r="N75" s="59"/>
      <c r="O75" s="28"/>
      <c r="P75" s="60">
        <f t="shared" si="1"/>
        <v>1791960</v>
      </c>
    </row>
    <row r="76" spans="1:16" ht="34.200000000000003">
      <c r="A76" s="24">
        <v>70</v>
      </c>
      <c r="B76" s="24" t="s">
        <v>457</v>
      </c>
      <c r="C76" s="24" t="s">
        <v>526</v>
      </c>
      <c r="D76" s="24" t="s">
        <v>526</v>
      </c>
      <c r="E76" s="24"/>
      <c r="F76" s="24">
        <v>1</v>
      </c>
      <c r="G76" s="24" t="s">
        <v>459</v>
      </c>
      <c r="H76" s="24">
        <v>4</v>
      </c>
      <c r="I76" s="28">
        <v>42755</v>
      </c>
      <c r="J76" s="61">
        <v>0</v>
      </c>
      <c r="K76" s="28">
        <v>42755</v>
      </c>
      <c r="L76" s="28">
        <v>42755</v>
      </c>
      <c r="M76" s="28">
        <v>42755</v>
      </c>
      <c r="N76" s="59"/>
      <c r="O76" s="28"/>
      <c r="P76" s="60">
        <f t="shared" si="1"/>
        <v>171020</v>
      </c>
    </row>
    <row r="77" spans="1:16" ht="34.200000000000003">
      <c r="A77" s="24">
        <v>71</v>
      </c>
      <c r="B77" s="24" t="s">
        <v>457</v>
      </c>
      <c r="C77" s="24" t="s">
        <v>527</v>
      </c>
      <c r="D77" s="24" t="s">
        <v>527</v>
      </c>
      <c r="E77" s="24"/>
      <c r="F77" s="24">
        <v>1</v>
      </c>
      <c r="G77" s="24" t="s">
        <v>459</v>
      </c>
      <c r="H77" s="24">
        <v>4</v>
      </c>
      <c r="I77" s="28">
        <v>401757</v>
      </c>
      <c r="J77" s="61">
        <v>0</v>
      </c>
      <c r="K77" s="28">
        <v>401757</v>
      </c>
      <c r="L77" s="28">
        <v>401757</v>
      </c>
      <c r="M77" s="28">
        <v>401757</v>
      </c>
      <c r="N77" s="59"/>
      <c r="O77" s="28"/>
      <c r="P77" s="60">
        <f t="shared" si="1"/>
        <v>1607028</v>
      </c>
    </row>
    <row r="78" spans="1:16" ht="45.6">
      <c r="A78" s="24">
        <v>72</v>
      </c>
      <c r="B78" s="24" t="s">
        <v>457</v>
      </c>
      <c r="C78" s="24" t="s">
        <v>528</v>
      </c>
      <c r="D78" s="24" t="s">
        <v>528</v>
      </c>
      <c r="E78" s="24"/>
      <c r="F78" s="24">
        <v>2</v>
      </c>
      <c r="G78" s="24" t="s">
        <v>459</v>
      </c>
      <c r="H78" s="24">
        <v>4</v>
      </c>
      <c r="I78" s="28">
        <v>86587</v>
      </c>
      <c r="J78" s="61">
        <v>0</v>
      </c>
      <c r="K78" s="28">
        <v>86587</v>
      </c>
      <c r="L78" s="28">
        <v>86587</v>
      </c>
      <c r="M78" s="28">
        <v>173174</v>
      </c>
      <c r="N78" s="59"/>
      <c r="O78" s="28"/>
      <c r="P78" s="60">
        <f t="shared" si="1"/>
        <v>692696</v>
      </c>
    </row>
    <row r="79" spans="1:16" ht="45.6">
      <c r="A79" s="24">
        <v>73</v>
      </c>
      <c r="B79" s="24" t="s">
        <v>457</v>
      </c>
      <c r="C79" s="24" t="s">
        <v>529</v>
      </c>
      <c r="D79" s="24" t="s">
        <v>529</v>
      </c>
      <c r="E79" s="24"/>
      <c r="F79" s="24">
        <v>1</v>
      </c>
      <c r="G79" s="24" t="s">
        <v>459</v>
      </c>
      <c r="H79" s="24">
        <v>4</v>
      </c>
      <c r="I79" s="28">
        <v>95804</v>
      </c>
      <c r="J79" s="61">
        <v>0</v>
      </c>
      <c r="K79" s="28">
        <v>95804</v>
      </c>
      <c r="L79" s="28">
        <v>95804</v>
      </c>
      <c r="M79" s="28">
        <v>95804</v>
      </c>
      <c r="N79" s="59"/>
      <c r="O79" s="28"/>
      <c r="P79" s="60">
        <f t="shared" si="1"/>
        <v>383216</v>
      </c>
    </row>
    <row r="80" spans="1:16" ht="15">
      <c r="A80" s="62" t="s">
        <v>530</v>
      </c>
      <c r="B80" s="53"/>
      <c r="C80" s="53"/>
      <c r="D80" s="53"/>
      <c r="E80" s="53"/>
      <c r="F80" s="53"/>
      <c r="G80" s="53"/>
      <c r="H80" s="53"/>
      <c r="I80" s="62">
        <v>0</v>
      </c>
      <c r="J80" s="53"/>
      <c r="K80" s="53"/>
      <c r="L80" s="63"/>
      <c r="M80" s="53"/>
      <c r="N80" s="93" t="s">
        <v>531</v>
      </c>
      <c r="O80" s="94"/>
      <c r="P80" s="64">
        <v>0</v>
      </c>
    </row>
    <row r="81" spans="1:16" ht="15">
      <c r="A81" s="65" t="s">
        <v>532</v>
      </c>
      <c r="B81" s="66"/>
      <c r="C81" s="66"/>
      <c r="D81" s="66"/>
      <c r="E81" s="66"/>
      <c r="F81" s="66"/>
      <c r="G81" s="66"/>
      <c r="H81" s="66"/>
      <c r="I81" s="53"/>
      <c r="J81" s="53"/>
      <c r="K81" s="53"/>
      <c r="L81" s="53"/>
      <c r="M81" s="53"/>
      <c r="N81" s="93" t="s">
        <v>451</v>
      </c>
      <c r="O81" s="94"/>
      <c r="P81" s="64">
        <v>0</v>
      </c>
    </row>
    <row r="82" spans="1:16" ht="15">
      <c r="A82" s="67"/>
      <c r="B82" s="67"/>
      <c r="C82" s="67"/>
      <c r="D82" s="67"/>
      <c r="E82" s="67"/>
      <c r="F82" s="67"/>
      <c r="G82" s="53"/>
      <c r="H82" s="53"/>
      <c r="I82" s="53"/>
      <c r="J82" s="53"/>
      <c r="K82" s="53"/>
      <c r="L82" s="53"/>
      <c r="M82" s="53"/>
      <c r="N82" s="95" t="s">
        <v>533</v>
      </c>
      <c r="O82" s="95"/>
      <c r="P82" s="69">
        <v>143347940</v>
      </c>
    </row>
    <row r="83" spans="1:16" ht="15.6">
      <c r="A83" s="70" t="s">
        <v>534</v>
      </c>
      <c r="B83" s="71"/>
      <c r="C83" s="71"/>
      <c r="D83" s="71"/>
      <c r="E83" s="71"/>
      <c r="F83" s="71"/>
      <c r="G83" s="53"/>
      <c r="H83" s="53"/>
      <c r="I83" s="53"/>
      <c r="J83" s="53"/>
      <c r="K83" s="53"/>
      <c r="L83" s="53"/>
      <c r="M83" s="53"/>
      <c r="N83" s="68" t="s">
        <v>535</v>
      </c>
      <c r="O83" s="72">
        <v>0.1</v>
      </c>
      <c r="P83" s="69">
        <v>14334794</v>
      </c>
    </row>
    <row r="84" spans="1:16" ht="15">
      <c r="A84" s="73" t="s">
        <v>536</v>
      </c>
      <c r="B84" s="96" t="s">
        <v>537</v>
      </c>
      <c r="C84" s="97"/>
      <c r="D84" s="97"/>
      <c r="E84" s="98"/>
      <c r="F84" s="73" t="s">
        <v>538</v>
      </c>
      <c r="G84" s="53"/>
      <c r="H84" s="53"/>
      <c r="I84" s="53"/>
      <c r="J84" s="53"/>
      <c r="K84" s="53"/>
      <c r="L84" s="53"/>
      <c r="M84" s="53"/>
      <c r="N84" s="95" t="s">
        <v>539</v>
      </c>
      <c r="O84" s="95"/>
      <c r="P84" s="74">
        <v>2723610.86</v>
      </c>
    </row>
    <row r="85" spans="1:16" ht="15">
      <c r="A85" s="75">
        <v>1</v>
      </c>
      <c r="B85" s="99"/>
      <c r="C85" s="100"/>
      <c r="D85" s="100"/>
      <c r="E85" s="101"/>
      <c r="F85" s="76"/>
      <c r="G85" s="53"/>
      <c r="H85" s="53"/>
      <c r="I85" s="53"/>
      <c r="J85" s="53"/>
      <c r="K85" s="53"/>
      <c r="L85" s="53"/>
      <c r="M85" s="53"/>
      <c r="N85" s="95" t="s">
        <v>540</v>
      </c>
      <c r="O85" s="95"/>
      <c r="P85" s="69">
        <v>160406344.86000001</v>
      </c>
    </row>
    <row r="86" spans="1:16">
      <c r="A86" s="67"/>
      <c r="B86" s="67"/>
      <c r="C86" s="67"/>
      <c r="D86" s="91" t="s">
        <v>541</v>
      </c>
      <c r="E86" s="92"/>
      <c r="F86" s="77"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78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</sheetData>
  <mergeCells count="13">
    <mergeCell ref="N80:O80"/>
    <mergeCell ref="A2:B2"/>
    <mergeCell ref="C2:D2"/>
    <mergeCell ref="C3:L3"/>
    <mergeCell ref="A5:H5"/>
    <mergeCell ref="I5:P5"/>
    <mergeCell ref="D86:E86"/>
    <mergeCell ref="N81:O81"/>
    <mergeCell ref="N82:O82"/>
    <mergeCell ref="B84:E84"/>
    <mergeCell ref="N84:O84"/>
    <mergeCell ref="B85:E85"/>
    <mergeCell ref="N85:O85"/>
  </mergeCells>
  <conditionalFormatting sqref="C2:D2">
    <cfRule type="cellIs" dxfId="4" priority="2" operator="equal">
      <formula>0</formula>
    </cfRule>
  </conditionalFormatting>
  <conditionalFormatting sqref="P80">
    <cfRule type="expression" dxfId="3" priority="9">
      <formula>ISERROR($G81)</formula>
    </cfRule>
  </conditionalFormatting>
  <conditionalFormatting sqref="P82">
    <cfRule type="expression" dxfId="2" priority="6">
      <formula>ISERROR($J80)</formula>
    </cfRule>
  </conditionalFormatting>
  <conditionalFormatting sqref="P82:P85">
    <cfRule type="expression" dxfId="1" priority="1">
      <formula>ISERROR($Q82)</formula>
    </cfRule>
  </conditionalFormatting>
  <conditionalFormatting sqref="P85">
    <cfRule type="expression" dxfId="0" priority="8">
      <formula>ISERROR($J86)</formula>
    </cfRule>
  </conditionalFormatting>
  <dataValidations count="9">
    <dataValidation type="decimal" allowBlank="1" showInputMessage="1" showErrorMessage="1" sqref="F85" xr:uid="{DE8D4248-D42C-4C6C-BE8C-C051FD5C5C3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O83" xr:uid="{D823A7EC-5EAF-4EA5-AF0D-02BD55828717}">
      <formula1>0.01</formula1>
      <formula2>Q83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465,868" promptTitle="Porcentaje Descuento" prompt="Ingrese % de descuento de 0%-100% y el resultado del descuento no puede ser menor al precio piso $ 2,465,868" sqref="J7:J8" xr:uid="{6F9777CC-923D-4BE0-93A8-0AF6AAD02528}">
      <formula1>XFD7</formula1>
    </dataValidation>
    <dataValidation operator="greaterThanOrEqual" allowBlank="1" showInputMessage="1" showErrorMessage="1" sqref="J9:J79" xr:uid="{C77A15F5-B1E2-4444-8BA3-50CC20E115C3}"/>
    <dataValidation type="decimal" allowBlank="1" showInputMessage="1" showErrorMessage="1" errorTitle="Error" error="Mayor a 1" sqref="P80:P81" xr:uid="{472EAFAF-178F-4498-951D-5093C70972F9}">
      <formula1>0.011</formula1>
      <formula2>AF83</formula2>
    </dataValidation>
    <dataValidation type="decimal" operator="greaterThan" allowBlank="1" showInputMessage="1" showErrorMessage="1" sqref="N7:O79" xr:uid="{3A66F36B-31A2-4FCD-98D0-7829DD94C420}">
      <formula1>0</formula1>
    </dataValidation>
    <dataValidation type="decimal" allowBlank="1" showInputMessage="1" showErrorMessage="1" errorTitle="Error" error="Mayor a 1" promptTitle="Porcentaje de AIU" prompt="Mayor a 1" sqref="M80" xr:uid="{8438DA79-51F0-4EB7-80FF-9FB1E045ED7C}">
      <formula1>0.011</formula1>
      <formula2>AC83</formula2>
    </dataValidation>
    <dataValidation type="decimal" allowBlank="1" showInputMessage="1" showErrorMessage="1" errorTitle="Error" error="Mayor a 1" promptTitle="Porcentaje de AIU" prompt="Mayor a 1" sqref="A80:K80" xr:uid="{5FC63567-3EE6-4412-B14F-50C9D200D211}">
      <formula1>0.011</formula1>
      <formula2>R83</formula2>
    </dataValidation>
    <dataValidation type="list" allowBlank="1" showInputMessage="1" showErrorMessage="1" sqref="C3" xr:uid="{886FF9CF-194C-421B-8F14-1AAA616DAF8E}">
      <formula1>INDIRECT("regioncobertura"&amp;$D$3)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a99d57e89f1b8d15c8406921c6d5573a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7712c1783468f83956efabf06b3d68f7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  <prueba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41B88-4E6B-47B9-B317-079876C43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0ECA7-1E3D-4939-8E52-D5E938806315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24c455c-81e3-47f6-8693-2054070e2468"/>
    <ds:schemaRef ds:uri="bbaca10f-c07d-4953-9270-33851966c7af"/>
    <ds:schemaRef ds:uri="http://schemas.microsoft.com/office/2006/metadata/propertie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EVALUACIÓN -R8</vt:lpstr>
      <vt:lpstr>UT SERVIASEAMOS</vt:lpstr>
      <vt:lpstr>UT ECOLIMPIEZA 4G</vt:lpstr>
      <vt:lpstr>UT EMINSER-SOLOASEO</vt:lpstr>
      <vt:lpstr>UT CLEAN</vt:lpstr>
      <vt:lpstr>UT R&amp;J</vt:lpstr>
      <vt:lpstr>SOCIETY SERVICES</vt:lpstr>
      <vt:lpstr>ASECOLBAS LTDA</vt:lpstr>
      <vt:lpstr>UT EASYCLEAN</vt:lpstr>
      <vt:lpstr>UT ASEAMOS 2022</vt:lpstr>
      <vt:lpstr>SI TALENTOS LTDA</vt:lpstr>
      <vt:lpstr>UT GRUPO ADIN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Fredy Rodriguez Naranjo</cp:lastModifiedBy>
  <cp:revision/>
  <dcterms:created xsi:type="dcterms:W3CDTF">2022-11-19T04:06:59Z</dcterms:created>
  <dcterms:modified xsi:type="dcterms:W3CDTF">2024-10-20T22:47:46Z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