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TACIÓN 2023\COMPRA PC TIENDA VIRTUAL\"/>
    </mc:Choice>
  </mc:AlternateContent>
  <xr:revisionPtr revIDLastSave="0" documentId="13_ncr:1_{34744D43-66FF-4980-8F2C-22DD828D394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Hoja1!$A$1:$S$1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" l="1"/>
  <c r="O7" i="1" s="1"/>
  <c r="F151" i="1"/>
  <c r="O9" i="1" s="1"/>
  <c r="F131" i="1"/>
  <c r="O8" i="1" s="1"/>
  <c r="O6" i="1"/>
  <c r="O5" i="1"/>
  <c r="F93" i="1"/>
  <c r="F74" i="1"/>
  <c r="F55" i="1"/>
  <c r="O4" i="1" s="1"/>
  <c r="F36" i="1"/>
  <c r="O3" i="1" s="1"/>
  <c r="F17" i="1"/>
  <c r="O2" i="1" s="1"/>
  <c r="C285" i="1"/>
  <c r="N16" i="1" s="1"/>
  <c r="F285" i="1"/>
  <c r="O16" i="1" s="1"/>
  <c r="F266" i="1"/>
  <c r="O15" i="1" s="1"/>
  <c r="C266" i="1"/>
  <c r="N15" i="1" s="1"/>
  <c r="C247" i="1"/>
  <c r="N14" i="1" s="1"/>
  <c r="F247" i="1"/>
  <c r="O14" i="1" s="1"/>
  <c r="F228" i="1"/>
  <c r="O13" i="1" s="1"/>
  <c r="C228" i="1"/>
  <c r="N13" i="1" s="1"/>
  <c r="P13" i="1" s="1"/>
  <c r="C209" i="1"/>
  <c r="N12" i="1" s="1"/>
  <c r="F209" i="1"/>
  <c r="O12" i="1" s="1"/>
  <c r="F190" i="1"/>
  <c r="O11" i="1" s="1"/>
  <c r="C190" i="1"/>
  <c r="N11" i="1" s="1"/>
  <c r="F170" i="1"/>
  <c r="O10" i="1" s="1"/>
  <c r="C170" i="1"/>
  <c r="N10" i="1" s="1"/>
  <c r="C151" i="1"/>
  <c r="N9" i="1" s="1"/>
  <c r="C131" i="1"/>
  <c r="N8" i="1" s="1"/>
  <c r="C112" i="1"/>
  <c r="N7" i="1" s="1"/>
  <c r="C93" i="1"/>
  <c r="N6" i="1" s="1"/>
  <c r="C74" i="1"/>
  <c r="N5" i="1" s="1"/>
  <c r="P5" i="1" s="1"/>
  <c r="C55" i="1"/>
  <c r="N4" i="1" s="1"/>
  <c r="C36" i="1"/>
  <c r="N3" i="1" s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C17" i="1"/>
  <c r="N2" i="1" s="1"/>
  <c r="P2" i="1" l="1"/>
  <c r="Q2" i="1" s="1"/>
  <c r="R2" i="1" s="1"/>
  <c r="S2" i="1" s="1"/>
  <c r="P3" i="1"/>
  <c r="Q3" i="1" s="1"/>
  <c r="P8" i="1"/>
  <c r="Q8" i="1" s="1"/>
  <c r="R8" i="1" s="1"/>
  <c r="S8" i="1" s="1"/>
  <c r="P11" i="1"/>
  <c r="P9" i="1"/>
  <c r="P12" i="1"/>
  <c r="P4" i="1"/>
  <c r="Q5" i="1"/>
  <c r="R5" i="1"/>
  <c r="S5" i="1" s="1"/>
  <c r="P10" i="1"/>
  <c r="P15" i="1"/>
  <c r="Q13" i="1"/>
  <c r="R13" i="1" s="1"/>
  <c r="S13" i="1" s="1"/>
  <c r="P16" i="1"/>
  <c r="P14" i="1"/>
  <c r="P7" i="1"/>
  <c r="P6" i="1"/>
  <c r="Q11" i="1" l="1"/>
  <c r="R11" i="1" s="1"/>
  <c r="S11" i="1" s="1"/>
  <c r="R3" i="1"/>
  <c r="S3" i="1" s="1"/>
  <c r="Q14" i="1"/>
  <c r="R14" i="1" s="1"/>
  <c r="S14" i="1" s="1"/>
  <c r="Q10" i="1"/>
  <c r="R10" i="1" s="1"/>
  <c r="S10" i="1" s="1"/>
  <c r="Q7" i="1"/>
  <c r="R7" i="1" s="1"/>
  <c r="S7" i="1" s="1"/>
  <c r="Q12" i="1"/>
  <c r="R12" i="1" s="1"/>
  <c r="S12" i="1" s="1"/>
  <c r="Q9" i="1"/>
  <c r="R9" i="1"/>
  <c r="S9" i="1" s="1"/>
  <c r="Q16" i="1"/>
  <c r="R16" i="1" s="1"/>
  <c r="S16" i="1" s="1"/>
  <c r="Q15" i="1"/>
  <c r="R15" i="1"/>
  <c r="S15" i="1" s="1"/>
  <c r="Q6" i="1"/>
  <c r="R6" i="1" s="1"/>
  <c r="S6" i="1" s="1"/>
  <c r="Q4" i="1"/>
  <c r="R4" i="1"/>
  <c r="S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27" authorId="0" shapeId="0" xr:uid="{00000000-0006-0000-0000-000002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46" authorId="0" shapeId="0" xr:uid="{00000000-0006-0000-0000-000003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65" authorId="0" shapeId="0" xr:uid="{00000000-0006-0000-0000-000004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84" authorId="0" shapeId="0" xr:uid="{00000000-0006-0000-0000-000005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103" authorId="0" shapeId="0" xr:uid="{00000000-0006-0000-0000-000006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122" authorId="0" shapeId="0" xr:uid="{00000000-0006-0000-0000-000007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142" authorId="0" shapeId="0" xr:uid="{00000000-0006-0000-0000-000008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161" authorId="0" shapeId="0" xr:uid="{00000000-0006-0000-0000-000009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181" authorId="0" shapeId="0" xr:uid="{00000000-0006-0000-0000-00000A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200" authorId="0" shapeId="0" xr:uid="{00000000-0006-0000-0000-00000B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219" authorId="0" shapeId="0" xr:uid="{00000000-0006-0000-0000-00000C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238" authorId="0" shapeId="0" xr:uid="{00000000-0006-0000-0000-00000D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257" authorId="0" shapeId="0" xr:uid="{00000000-0006-0000-0000-00000E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  <comment ref="K276" authorId="0" shapeId="0" xr:uid="{00000000-0006-0000-0000-00000F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sharedStrings.xml><?xml version="1.0" encoding="utf-8"?>
<sst xmlns="http://schemas.openxmlformats.org/spreadsheetml/2006/main" count="451" uniqueCount="78">
  <si>
    <t>Referencia producto</t>
  </si>
  <si>
    <t>Descripción</t>
  </si>
  <si>
    <t>Cantidad</t>
  </si>
  <si>
    <t>Descuento (%)</t>
  </si>
  <si>
    <t>IVA (%)</t>
  </si>
  <si>
    <t>Descuento categoría (%)</t>
  </si>
  <si>
    <t>Valor total  descuento</t>
  </si>
  <si>
    <t>Valor total IVA</t>
  </si>
  <si>
    <t>Valor total descuento categoría</t>
  </si>
  <si>
    <t>Precio unitario</t>
  </si>
  <si>
    <t>Subtotal antes de IVA</t>
  </si>
  <si>
    <t>Cotización 72730</t>
  </si>
  <si>
    <t>800015583 - COLSOF S.A.S  - IAD Software, ETP III</t>
  </si>
  <si>
    <t>Fecha generación: 27/2/2023 12:20</t>
  </si>
  <si>
    <t>ETP-AIO 23.8"-82</t>
  </si>
  <si>
    <t xml:space="preserve">ETP -- ETP -- 5100 -- AVANZADA -- NA -- HDD + SSD -- 1 TB 7200 RPM + 1 TB PCIe -- 32 GB -- Zona 2
ETP -  -  -  -  -  -  - </t>
  </si>
  <si>
    <t>COMPONENTE-AIO-163</t>
  </si>
  <si>
    <t xml:space="preserve">COMPONENTE -- COMPONENTE -- Tarjeta de red inalámbrica PCI o PCIe 802.11 ax 2x2 -- NA -- NA -- NA -- NA -- NA -- Todas las zonas
COMPONENTE -  -  -  -  -  -  - </t>
  </si>
  <si>
    <t>COMPONENTE-AIO-164</t>
  </si>
  <si>
    <t xml:space="preserve">COMPONENTE -- COMPONENTE -- Sistema Operativo Windows 10 Pro -- NA -- NA -- NA -- NA -- NA -- Todas las zonas
COMPONENTE -  -  -  -  -  -  - </t>
  </si>
  <si>
    <t>COMPONENTE-AIO-166</t>
  </si>
  <si>
    <t xml:space="preserve">COMPONENTE -- COMPONENTE -- Certificación Epeat Gold -- NA -- NA -- NA -- NA -- NA -- Todas las zonas
COMPONENTE -  -  -  -  -  -  - </t>
  </si>
  <si>
    <t>COMPONENTE-AIO-169</t>
  </si>
  <si>
    <t xml:space="preserve">COMPONENTE -- COMPONENTE -- Energy Star 8.x o superior - (N/A cuando el Sistema Operativo es Linux) o China Certificate for Energy Conservation Product o Ecodesign and Energy Labelling -- NA -- NA -- NA -- NA -- NA -- Todas las zonas
COMPONENTE -  -  -  -  -  -  - </t>
  </si>
  <si>
    <t>COMPONENTE-AIO-170</t>
  </si>
  <si>
    <t xml:space="preserve">COMPONENTE -- COMPONENTE -- Certificados en el Estándar Militar MIL-STD 810G  o MIL-STD 810H -- NA -- NA -- NA -- NA -- NA -- Todas las zonas
COMPONENTE -  -  -  -  -  -  - </t>
  </si>
  <si>
    <t>SERVICIO-AIO-174</t>
  </si>
  <si>
    <t xml:space="preserve">SERVICIO -- SERVICIO -- Instalación del Software propietario de la Entidad Compradora y configuración del ETP -- NA -- NA -- NA -- NA -- NA -- Zona 2
SERVICIO -  -  -  -  -  -  - </t>
  </si>
  <si>
    <t>Cotización 72740</t>
  </si>
  <si>
    <t>900571849 - GreenCSS</t>
  </si>
  <si>
    <t>Fecha generación: 27/2/2023 12:18</t>
  </si>
  <si>
    <t>Cotización 72728</t>
  </si>
  <si>
    <t>830073623 - KEY MARKET SAS</t>
  </si>
  <si>
    <t>Fecha generación: 27/2/2023 12:04</t>
  </si>
  <si>
    <t>Cotización 72739</t>
  </si>
  <si>
    <t>800188299 - LINALCA INFORMATICA S.A.</t>
  </si>
  <si>
    <t>Fecha generación: 27/2/2023 11:50</t>
  </si>
  <si>
    <t>Cotización 72722</t>
  </si>
  <si>
    <t>830110570 - NEXCOM S.A.S</t>
  </si>
  <si>
    <t>Fecha generación: 27/2/2023 12:02</t>
  </si>
  <si>
    <t>Cotización 72726</t>
  </si>
  <si>
    <t>830037278 - NUEVA ERA SOLUCIONES SAS</t>
  </si>
  <si>
    <t>Fecha generación: 27/2/2023 12:14</t>
  </si>
  <si>
    <t>Cotización 72731</t>
  </si>
  <si>
    <t>811005902 - PORTATIL SAS - VERTICAL IT</t>
  </si>
  <si>
    <t>Fecha generación: 27/2/2023 12:06</t>
  </si>
  <si>
    <t>Cotización 72720</t>
  </si>
  <si>
    <t>900604590 - P&amp;P SYSTEMS COLOMBIA SAS.</t>
  </si>
  <si>
    <t>Fecha generación: 27/2/2023 12:13</t>
  </si>
  <si>
    <t>Cotización 72723</t>
  </si>
  <si>
    <t>830016004 - REDCOMPUTO LTDA</t>
  </si>
  <si>
    <t>Fecha generación: 27/2/2023 12:07</t>
  </si>
  <si>
    <t>Cotización 72727</t>
  </si>
  <si>
    <t>800230829 - SISTETRONICS S.A.S.</t>
  </si>
  <si>
    <t>Fecha generación: 27/2/2023 12:15</t>
  </si>
  <si>
    <t>Cotización 72725</t>
  </si>
  <si>
    <t>830001338 - SUMIMAS S.A.S - Papelería y Útiles de Oficina, ETP III</t>
  </si>
  <si>
    <t>Fecha generación: 27/2/2023 12:09</t>
  </si>
  <si>
    <t>Cotización 72734</t>
  </si>
  <si>
    <t>900741497 - TECNOPHONE COLOMBIA SAS</t>
  </si>
  <si>
    <t>Fecha generación: 27/2/2023 11:45</t>
  </si>
  <si>
    <t>Cotización 72719</t>
  </si>
  <si>
    <t>811021363 - UNIPLES S.A</t>
  </si>
  <si>
    <t>Fecha generación: 27/2/2023 12:11</t>
  </si>
  <si>
    <t>Cotización 72741</t>
  </si>
  <si>
    <t>830123007 - VASQUEZ CARO Y CIA SAS</t>
  </si>
  <si>
    <t>Fecha generación: 27/2/2023 12:10</t>
  </si>
  <si>
    <t>Cotización 72733</t>
  </si>
  <si>
    <t>830026811 - XDC SAS</t>
  </si>
  <si>
    <t>Fecha generación: 27/2/2023 12:17</t>
  </si>
  <si>
    <t>ENTIDAD</t>
  </si>
  <si>
    <t>VALOR UNIT</t>
  </si>
  <si>
    <t>DESCUENTO</t>
  </si>
  <si>
    <t>CANT</t>
  </si>
  <si>
    <t>VALOR PRESUPUESTO</t>
  </si>
  <si>
    <t>IVA 19%</t>
  </si>
  <si>
    <t>V. TOTAL UNIT</t>
  </si>
  <si>
    <t>VALOR CON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</si>
</sst>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.00_-;\-* #,##0.00_-;_-* &quot;-&quot;_-;_-@_-"/>
  </numFmts>
  <fonts count="8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/>
    <xf numFmtId="43" fontId="0" fillId="0" borderId="0" xfId="1" applyFont="1"/>
    <xf numFmtId="43" fontId="0" fillId="3" borderId="0" xfId="1" applyFont="1" applyFill="1"/>
    <xf numFmtId="0" fontId="7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distributed"/>
    </xf>
    <xf numFmtId="0" fontId="0" fillId="3" borderId="1" xfId="0" applyFill="1" applyBorder="1"/>
    <xf numFmtId="43" fontId="0" fillId="3" borderId="1" xfId="0" applyNumberFormat="1" applyFill="1" applyBorder="1"/>
    <xf numFmtId="0" fontId="7" fillId="0" borderId="1" xfId="0" applyFont="1" applyBorder="1"/>
    <xf numFmtId="164" fontId="0" fillId="0" borderId="1" xfId="2" applyNumberFormat="1" applyFont="1" applyBorder="1"/>
    <xf numFmtId="165" fontId="0" fillId="0" borderId="1" xfId="2" applyNumberFormat="1" applyFont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19</xdr:row>
      <xdr:rowOff>63500</xdr:rowOff>
    </xdr:from>
    <xdr:to>
      <xdr:col>0</xdr:col>
      <xdr:colOff>1346200</xdr:colOff>
      <xdr:row>25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38</xdr:row>
      <xdr:rowOff>63500</xdr:rowOff>
    </xdr:from>
    <xdr:to>
      <xdr:col>0</xdr:col>
      <xdr:colOff>1346200</xdr:colOff>
      <xdr:row>44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57</xdr:row>
      <xdr:rowOff>63500</xdr:rowOff>
    </xdr:from>
    <xdr:to>
      <xdr:col>0</xdr:col>
      <xdr:colOff>1346200</xdr:colOff>
      <xdr:row>63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76</xdr:row>
      <xdr:rowOff>73025</xdr:rowOff>
    </xdr:from>
    <xdr:to>
      <xdr:col>0</xdr:col>
      <xdr:colOff>1346200</xdr:colOff>
      <xdr:row>82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73025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95</xdr:row>
      <xdr:rowOff>63500</xdr:rowOff>
    </xdr:from>
    <xdr:to>
      <xdr:col>0</xdr:col>
      <xdr:colOff>1346200</xdr:colOff>
      <xdr:row>101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114</xdr:row>
      <xdr:rowOff>63500</xdr:rowOff>
    </xdr:from>
    <xdr:to>
      <xdr:col>0</xdr:col>
      <xdr:colOff>1346200</xdr:colOff>
      <xdr:row>120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134</xdr:row>
      <xdr:rowOff>63500</xdr:rowOff>
    </xdr:from>
    <xdr:to>
      <xdr:col>0</xdr:col>
      <xdr:colOff>1346200</xdr:colOff>
      <xdr:row>140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153</xdr:row>
      <xdr:rowOff>63500</xdr:rowOff>
    </xdr:from>
    <xdr:to>
      <xdr:col>0</xdr:col>
      <xdr:colOff>1346200</xdr:colOff>
      <xdr:row>159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173</xdr:row>
      <xdr:rowOff>63500</xdr:rowOff>
    </xdr:from>
    <xdr:to>
      <xdr:col>0</xdr:col>
      <xdr:colOff>1346200</xdr:colOff>
      <xdr:row>179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192</xdr:row>
      <xdr:rowOff>63500</xdr:rowOff>
    </xdr:from>
    <xdr:to>
      <xdr:col>0</xdr:col>
      <xdr:colOff>1346200</xdr:colOff>
      <xdr:row>198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211</xdr:row>
      <xdr:rowOff>63500</xdr:rowOff>
    </xdr:from>
    <xdr:to>
      <xdr:col>0</xdr:col>
      <xdr:colOff>1346200</xdr:colOff>
      <xdr:row>217</xdr:row>
      <xdr:rowOff>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230</xdr:row>
      <xdr:rowOff>63500</xdr:rowOff>
    </xdr:from>
    <xdr:to>
      <xdr:col>0</xdr:col>
      <xdr:colOff>1346200</xdr:colOff>
      <xdr:row>236</xdr:row>
      <xdr:rowOff>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249</xdr:row>
      <xdr:rowOff>63500</xdr:rowOff>
    </xdr:from>
    <xdr:to>
      <xdr:col>0</xdr:col>
      <xdr:colOff>1346200</xdr:colOff>
      <xdr:row>255</xdr:row>
      <xdr:rowOff>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268</xdr:row>
      <xdr:rowOff>63500</xdr:rowOff>
    </xdr:from>
    <xdr:to>
      <xdr:col>0</xdr:col>
      <xdr:colOff>1346200</xdr:colOff>
      <xdr:row>274</xdr:row>
      <xdr:rowOff>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5"/>
  <sheetViews>
    <sheetView topLeftCell="G1" workbookViewId="0">
      <selection activeCell="L1" sqref="L1:T19"/>
    </sheetView>
  </sheetViews>
  <sheetFormatPr baseColWidth="10" defaultRowHeight="15.75" x14ac:dyDescent="0.25"/>
  <cols>
    <col min="1" max="1" width="22" customWidth="1"/>
    <col min="2" max="2" width="35.125" customWidth="1"/>
    <col min="3" max="3" width="15.75" bestFit="1" customWidth="1"/>
    <col min="4" max="4" width="9.875" bestFit="1" customWidth="1"/>
    <col min="5" max="5" width="15.5" bestFit="1" customWidth="1"/>
    <col min="6" max="6" width="23.25" bestFit="1" customWidth="1"/>
    <col min="7" max="7" width="25.5" customWidth="1"/>
    <col min="8" max="8" width="13.375" customWidth="1"/>
    <col min="9" max="9" width="8.375" customWidth="1"/>
    <col min="10" max="10" width="15.625" customWidth="1"/>
    <col min="11" max="11" width="22.75" customWidth="1"/>
    <col min="12" max="12" width="5.125" customWidth="1"/>
    <col min="13" max="13" width="55.5" bestFit="1" customWidth="1"/>
    <col min="14" max="18" width="12.625" bestFit="1" customWidth="1"/>
  </cols>
  <sheetData>
    <row r="1" spans="1:19" ht="31.5" x14ac:dyDescent="0.4">
      <c r="A1" s="7"/>
      <c r="B1" s="8" t="s">
        <v>11</v>
      </c>
      <c r="C1" s="8"/>
      <c r="D1" s="8"/>
      <c r="E1" s="8"/>
      <c r="F1" s="8"/>
      <c r="G1" s="8"/>
      <c r="H1" s="8"/>
      <c r="I1" s="8"/>
      <c r="J1" s="8"/>
      <c r="K1" s="8"/>
      <c r="M1" s="4" t="s">
        <v>70</v>
      </c>
      <c r="N1" s="4" t="s">
        <v>71</v>
      </c>
      <c r="O1" s="4" t="s">
        <v>72</v>
      </c>
      <c r="P1" s="10" t="s">
        <v>77</v>
      </c>
      <c r="Q1" s="4" t="s">
        <v>75</v>
      </c>
      <c r="R1" s="4" t="s">
        <v>76</v>
      </c>
      <c r="S1" s="4" t="s">
        <v>73</v>
      </c>
    </row>
    <row r="2" spans="1:19" ht="21" x14ac:dyDescent="0.35">
      <c r="A2" s="7"/>
      <c r="B2" s="9" t="s">
        <v>12</v>
      </c>
      <c r="C2" s="9"/>
      <c r="D2" s="9"/>
      <c r="E2" s="9"/>
      <c r="F2" s="9"/>
      <c r="G2" s="9"/>
      <c r="H2" s="9"/>
      <c r="I2" s="9"/>
      <c r="J2" s="9"/>
      <c r="K2" s="9"/>
      <c r="L2">
        <v>1</v>
      </c>
      <c r="M2" s="5" t="str">
        <f>B2</f>
        <v>800015583 - COLSOF S.A.S  - IAD Software, ETP III</v>
      </c>
      <c r="N2" s="6">
        <f>C17</f>
        <v>7274952.8200000012</v>
      </c>
      <c r="O2" s="6">
        <f>F17</f>
        <v>749952.82</v>
      </c>
      <c r="P2" s="6">
        <f>N2-O2</f>
        <v>6525000.0000000009</v>
      </c>
      <c r="Q2" s="6">
        <f>P2*19%</f>
        <v>1239750.0000000002</v>
      </c>
      <c r="R2" s="6">
        <f>P2+Q2</f>
        <v>7764750.0000000009</v>
      </c>
      <c r="S2" s="6">
        <f>P19/R2</f>
        <v>42.113397082971112</v>
      </c>
    </row>
    <row r="3" spans="1:19" x14ac:dyDescent="0.25">
      <c r="A3" s="7"/>
      <c r="B3" s="7" t="s">
        <v>13</v>
      </c>
      <c r="C3" s="7"/>
      <c r="D3" s="7"/>
      <c r="E3" s="7"/>
      <c r="F3" s="7"/>
      <c r="G3" s="7"/>
      <c r="H3" s="7"/>
      <c r="I3" s="7"/>
      <c r="J3" s="7"/>
      <c r="K3" s="7"/>
      <c r="L3">
        <v>2</v>
      </c>
      <c r="M3" s="5" t="str">
        <f>B21</f>
        <v>900571849 - GreenCSS</v>
      </c>
      <c r="N3" s="6">
        <f>C36</f>
        <v>7657066.0700000012</v>
      </c>
      <c r="O3" s="6">
        <f>F36</f>
        <v>1722282.0699999998</v>
      </c>
      <c r="P3" s="6">
        <f>N3-O3</f>
        <v>5934784.0000000019</v>
      </c>
      <c r="Q3" s="6">
        <f>P3*19%</f>
        <v>1127608.9600000004</v>
      </c>
      <c r="R3" s="6">
        <f>P3+Q3</f>
        <v>7062392.9600000028</v>
      </c>
      <c r="S3" s="6">
        <f>P19/R3</f>
        <v>46.301586707517316</v>
      </c>
    </row>
    <row r="4" spans="1:1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>
        <v>3</v>
      </c>
      <c r="M4" s="5" t="str">
        <f>B40</f>
        <v>830073623 - KEY MARKET SAS</v>
      </c>
      <c r="N4" s="6">
        <f>C55</f>
        <v>7724119.8900000015</v>
      </c>
      <c r="O4" s="6">
        <f>F55</f>
        <v>3332900.87</v>
      </c>
      <c r="P4" s="6">
        <f>N4-O4</f>
        <v>4391219.0200000014</v>
      </c>
      <c r="Q4" s="6">
        <f>P4*19%</f>
        <v>834331.61380000028</v>
      </c>
      <c r="R4" s="6">
        <f>P4+Q4</f>
        <v>5225550.6338000018</v>
      </c>
      <c r="S4" s="6">
        <f>P19/R4</f>
        <v>62.577137399624959</v>
      </c>
    </row>
    <row r="5" spans="1:19" x14ac:dyDescent="0.25">
      <c r="A5" s="7"/>
      <c r="B5" s="7"/>
      <c r="C5" s="7"/>
      <c r="D5" s="7"/>
      <c r="E5" s="7"/>
      <c r="F5" s="7"/>
      <c r="G5" s="7"/>
      <c r="H5" s="7"/>
      <c r="L5">
        <v>4</v>
      </c>
      <c r="M5" s="5" t="str">
        <f>B59</f>
        <v>800188299 - LINALCA INFORMATICA S.A.</v>
      </c>
      <c r="N5" s="6">
        <f>C74</f>
        <v>7848102.7199999997</v>
      </c>
      <c r="O5" s="6">
        <f>F74</f>
        <v>3623469.01</v>
      </c>
      <c r="P5" s="6">
        <f>N5-O5</f>
        <v>4224633.71</v>
      </c>
      <c r="Q5" s="6">
        <f>P5*19%</f>
        <v>802680.40489999996</v>
      </c>
      <c r="R5" s="6">
        <f>P5+Q5</f>
        <v>5027314.1149000004</v>
      </c>
      <c r="S5" s="6">
        <f>P19/R5</f>
        <v>65.044672468512431</v>
      </c>
    </row>
    <row r="6" spans="1:19" x14ac:dyDescent="0.25">
      <c r="A6" s="7"/>
      <c r="L6">
        <v>5</v>
      </c>
      <c r="M6" s="5" t="str">
        <f>B78</f>
        <v>830110570 - NEXCOM S.A.S</v>
      </c>
      <c r="N6" s="6">
        <f>C93</f>
        <v>7546065.2000000011</v>
      </c>
      <c r="O6" s="6">
        <f>F93</f>
        <v>3251941.0100000002</v>
      </c>
      <c r="P6" s="6">
        <f>N6-O6</f>
        <v>4294124.1900000013</v>
      </c>
      <c r="Q6" s="6">
        <f>P6*19%</f>
        <v>815883.59610000032</v>
      </c>
      <c r="R6" s="6">
        <f>P6+Q6</f>
        <v>5110007.786100002</v>
      </c>
      <c r="S6" s="6">
        <f>P19/R6</f>
        <v>63.992074706713701</v>
      </c>
    </row>
    <row r="7" spans="1:19" x14ac:dyDescent="0.25">
      <c r="L7">
        <v>6</v>
      </c>
      <c r="M7" s="5" t="str">
        <f>B97</f>
        <v>830037278 - NUEVA ERA SOLUCIONES SAS</v>
      </c>
      <c r="N7" s="6">
        <f>C112</f>
        <v>9817416.620000001</v>
      </c>
      <c r="O7" s="5">
        <f>F112</f>
        <v>4810534.1500000004</v>
      </c>
      <c r="P7" s="6">
        <f>N7-O7</f>
        <v>5006882.4700000007</v>
      </c>
      <c r="Q7" s="6">
        <f>P7*19%</f>
        <v>951307.66930000018</v>
      </c>
      <c r="R7" s="6">
        <f>P7+Q7</f>
        <v>5958190.1393000009</v>
      </c>
      <c r="S7" s="6">
        <f>P19/R7</f>
        <v>54.882437846875703</v>
      </c>
    </row>
    <row r="8" spans="1:19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>
        <v>7</v>
      </c>
      <c r="M8" s="5" t="str">
        <f>B116</f>
        <v>811005902 - PORTATIL SAS - VERTICAL IT</v>
      </c>
      <c r="N8" s="6">
        <f>C131</f>
        <v>9247185.6799999997</v>
      </c>
      <c r="O8" s="5">
        <f>F131</f>
        <v>4796545.8600000003</v>
      </c>
      <c r="P8" s="6">
        <f>N8-O8</f>
        <v>4450639.8199999994</v>
      </c>
      <c r="Q8" s="6">
        <f>P8*19%</f>
        <v>845621.56579999987</v>
      </c>
      <c r="R8" s="6">
        <f>P8+Q8</f>
        <v>5296261.3857999993</v>
      </c>
      <c r="S8" s="6">
        <f>P19/R8</f>
        <v>61.741665710973344</v>
      </c>
    </row>
    <row r="9" spans="1:19" x14ac:dyDescent="0.25">
      <c r="L9">
        <v>8</v>
      </c>
      <c r="M9" s="5" t="str">
        <f>B136</f>
        <v>900604590 - P&amp;P SYSTEMS COLOMBIA SAS.</v>
      </c>
      <c r="N9" s="6">
        <f>C151</f>
        <v>7278304.8500000015</v>
      </c>
      <c r="O9" s="6">
        <f>F151</f>
        <v>2306236.8500000006</v>
      </c>
      <c r="P9" s="6">
        <f>N9-O9</f>
        <v>4972068.0000000009</v>
      </c>
      <c r="Q9" s="6">
        <f>P9*19%</f>
        <v>944692.92000000016</v>
      </c>
      <c r="R9" s="6">
        <f>P9+Q9</f>
        <v>5916760.9200000009</v>
      </c>
      <c r="S9" s="6">
        <f>P19/R9</f>
        <v>55.266725227085892</v>
      </c>
    </row>
    <row r="10" spans="1:19" x14ac:dyDescent="0.25">
      <c r="A10" t="s">
        <v>14</v>
      </c>
      <c r="B10" t="s">
        <v>15</v>
      </c>
      <c r="C10" s="2">
        <v>6495346.4000000004</v>
      </c>
      <c r="D10">
        <v>1</v>
      </c>
      <c r="E10">
        <v>7.6261737172323913</v>
      </c>
      <c r="F10" s="2">
        <v>495346.4</v>
      </c>
      <c r="G10">
        <v>0</v>
      </c>
      <c r="H10">
        <v>0</v>
      </c>
      <c r="I10">
        <v>19</v>
      </c>
      <c r="J10" s="2">
        <v>1140000</v>
      </c>
      <c r="K10">
        <v>7140000</v>
      </c>
      <c r="L10">
        <v>9</v>
      </c>
      <c r="M10" s="5" t="str">
        <f>B155</f>
        <v>830016004 - REDCOMPUTO LTDA</v>
      </c>
      <c r="N10" s="6">
        <f>C170</f>
        <v>7676584</v>
      </c>
      <c r="O10" s="6">
        <f>F170</f>
        <v>3185155.49</v>
      </c>
      <c r="P10" s="6">
        <f>N10-O10</f>
        <v>4491428.51</v>
      </c>
      <c r="Q10" s="6">
        <f>P10*19%</f>
        <v>853371.41689999995</v>
      </c>
      <c r="R10" s="6">
        <f>P10+Q10</f>
        <v>5344799.9268999994</v>
      </c>
      <c r="S10" s="6">
        <f>P19/R10</f>
        <v>61.180961770754443</v>
      </c>
    </row>
    <row r="11" spans="1:19" x14ac:dyDescent="0.25">
      <c r="A11" t="s">
        <v>16</v>
      </c>
      <c r="B11" t="s">
        <v>17</v>
      </c>
      <c r="C11" s="2">
        <v>119399.75</v>
      </c>
      <c r="D11">
        <v>1</v>
      </c>
      <c r="E11">
        <v>100</v>
      </c>
      <c r="F11" s="2">
        <v>119399.75</v>
      </c>
      <c r="G11">
        <v>0</v>
      </c>
      <c r="H11">
        <v>0</v>
      </c>
      <c r="I11">
        <v>19</v>
      </c>
      <c r="J11" s="2">
        <v>0</v>
      </c>
      <c r="K11">
        <v>0</v>
      </c>
      <c r="L11">
        <v>10</v>
      </c>
      <c r="M11" s="5" t="str">
        <f>B175</f>
        <v>800230829 - SISTETRONICS S.A.S.</v>
      </c>
      <c r="N11" s="6">
        <f>C190</f>
        <v>7170209.0100000007</v>
      </c>
      <c r="O11" s="6">
        <f>F190</f>
        <v>1914809.01</v>
      </c>
      <c r="P11" s="6">
        <f>N11-O11</f>
        <v>5255400.0000000009</v>
      </c>
      <c r="Q11" s="6">
        <f>P11*19%</f>
        <v>998526.00000000023</v>
      </c>
      <c r="R11" s="6">
        <f>P11+Q11</f>
        <v>6253926.0000000009</v>
      </c>
      <c r="S11" s="6">
        <f>P19/R11</f>
        <v>52.287155300526415</v>
      </c>
    </row>
    <row r="12" spans="1:19" x14ac:dyDescent="0.25">
      <c r="A12" t="s">
        <v>18</v>
      </c>
      <c r="B12" t="s">
        <v>19</v>
      </c>
      <c r="C12" s="2">
        <v>620878.69999999995</v>
      </c>
      <c r="D12">
        <v>1</v>
      </c>
      <c r="E12">
        <v>19.468971958612844</v>
      </c>
      <c r="F12" s="2">
        <v>120878.7</v>
      </c>
      <c r="G12">
        <v>0</v>
      </c>
      <c r="H12">
        <v>0</v>
      </c>
      <c r="I12">
        <v>19</v>
      </c>
      <c r="J12" s="2">
        <v>95000</v>
      </c>
      <c r="K12">
        <v>595000</v>
      </c>
      <c r="L12">
        <v>11</v>
      </c>
      <c r="M12" s="5" t="str">
        <f>B194</f>
        <v>830001338 - SUMIMAS S.A.S - Papelería y Útiles de Oficina, ETP III</v>
      </c>
      <c r="N12" s="6">
        <f>C209</f>
        <v>8449688.4499999993</v>
      </c>
      <c r="O12" s="6">
        <f>F209</f>
        <v>3929950.0900000003</v>
      </c>
      <c r="P12" s="6">
        <f>N12-O12</f>
        <v>4519738.3599999994</v>
      </c>
      <c r="Q12" s="6">
        <f>P12*19%</f>
        <v>858750.28839999984</v>
      </c>
      <c r="R12" s="6">
        <f>P12+Q12</f>
        <v>5378488.6483999994</v>
      </c>
      <c r="S12" s="6">
        <f>P19/R12</f>
        <v>60.79774847108331</v>
      </c>
    </row>
    <row r="13" spans="1:19" x14ac:dyDescent="0.25">
      <c r="A13" t="s">
        <v>20</v>
      </c>
      <c r="B13" t="s">
        <v>21</v>
      </c>
      <c r="C13" s="2">
        <v>4775.99</v>
      </c>
      <c r="D13">
        <v>1</v>
      </c>
      <c r="E13">
        <v>100</v>
      </c>
      <c r="F13" s="2">
        <v>4775.99</v>
      </c>
      <c r="G13">
        <v>0</v>
      </c>
      <c r="H13">
        <v>0</v>
      </c>
      <c r="I13">
        <v>19</v>
      </c>
      <c r="J13" s="2">
        <v>0</v>
      </c>
      <c r="K13">
        <v>0</v>
      </c>
      <c r="L13">
        <v>12</v>
      </c>
      <c r="M13" s="11" t="str">
        <f>B213</f>
        <v>900741497 - TECNOPHONE COLOMBIA SAS</v>
      </c>
      <c r="N13" s="12">
        <f>C228</f>
        <v>7991351.3200000003</v>
      </c>
      <c r="O13" s="12">
        <f>F228</f>
        <v>3821351.3200000008</v>
      </c>
      <c r="P13" s="12">
        <f>N13-O13</f>
        <v>4169999.9999999995</v>
      </c>
      <c r="Q13" s="12">
        <f>P13*19%</f>
        <v>792299.99999999988</v>
      </c>
      <c r="R13" s="12">
        <f>P13+Q13</f>
        <v>4962299.9999999991</v>
      </c>
      <c r="S13" s="12">
        <f>P19/R13</f>
        <v>65.896862342059137</v>
      </c>
    </row>
    <row r="14" spans="1:19" x14ac:dyDescent="0.25">
      <c r="A14" t="s">
        <v>22</v>
      </c>
      <c r="B14" t="s">
        <v>23</v>
      </c>
      <c r="C14" s="2">
        <v>4775.99</v>
      </c>
      <c r="D14">
        <v>1</v>
      </c>
      <c r="E14">
        <v>100</v>
      </c>
      <c r="F14" s="2">
        <v>4775.99</v>
      </c>
      <c r="G14">
        <v>0</v>
      </c>
      <c r="H14">
        <v>0</v>
      </c>
      <c r="I14">
        <v>19</v>
      </c>
      <c r="J14" s="2">
        <v>0</v>
      </c>
      <c r="K14">
        <v>0</v>
      </c>
      <c r="L14">
        <v>13</v>
      </c>
      <c r="M14" s="5" t="str">
        <f>B232</f>
        <v>811021363 - UNIPLES S.A</v>
      </c>
      <c r="N14" s="6">
        <f>C247</f>
        <v>7705350.9500000011</v>
      </c>
      <c r="O14" s="6">
        <f>F247</f>
        <v>2889212.0200000009</v>
      </c>
      <c r="P14" s="6">
        <f>N14-O14</f>
        <v>4816138.93</v>
      </c>
      <c r="Q14" s="6">
        <f>P14*19%</f>
        <v>915066.39669999992</v>
      </c>
      <c r="R14" s="6">
        <f>P14+Q14</f>
        <v>5731205.3267000001</v>
      </c>
      <c r="S14" s="6">
        <f>P19/R14</f>
        <v>57.056060873722878</v>
      </c>
    </row>
    <row r="15" spans="1:19" x14ac:dyDescent="0.25">
      <c r="A15" t="s">
        <v>24</v>
      </c>
      <c r="B15" t="s">
        <v>25</v>
      </c>
      <c r="C15" s="2">
        <v>4775.99</v>
      </c>
      <c r="D15">
        <v>1</v>
      </c>
      <c r="E15">
        <v>100</v>
      </c>
      <c r="F15" s="2">
        <v>4775.99</v>
      </c>
      <c r="G15">
        <v>0</v>
      </c>
      <c r="H15">
        <v>0</v>
      </c>
      <c r="I15">
        <v>19</v>
      </c>
      <c r="J15" s="2">
        <v>0</v>
      </c>
      <c r="K15">
        <v>0</v>
      </c>
      <c r="L15">
        <v>14</v>
      </c>
      <c r="M15" s="5" t="str">
        <f>B251</f>
        <v>830123007 - VASQUEZ CARO Y CIA SAS</v>
      </c>
      <c r="N15" s="6">
        <f>C266</f>
        <v>9010085.2100000009</v>
      </c>
      <c r="O15" s="6">
        <f>F266</f>
        <v>4384225.09</v>
      </c>
      <c r="P15" s="6">
        <f>N15-O15</f>
        <v>4625860.120000001</v>
      </c>
      <c r="Q15" s="6">
        <f>P15*19%</f>
        <v>878913.42280000017</v>
      </c>
      <c r="R15" s="6">
        <f>P15+Q15</f>
        <v>5504773.5428000009</v>
      </c>
      <c r="S15" s="6">
        <f>P19/R15</f>
        <v>59.402988598450428</v>
      </c>
    </row>
    <row r="16" spans="1:19" x14ac:dyDescent="0.25">
      <c r="A16" t="s">
        <v>26</v>
      </c>
      <c r="B16" t="s">
        <v>27</v>
      </c>
      <c r="C16" s="2">
        <v>25000</v>
      </c>
      <c r="D16">
        <v>1</v>
      </c>
      <c r="E16">
        <v>0</v>
      </c>
      <c r="F16" s="2">
        <v>0</v>
      </c>
      <c r="G16">
        <v>0</v>
      </c>
      <c r="H16">
        <v>0</v>
      </c>
      <c r="I16">
        <v>19</v>
      </c>
      <c r="J16" s="2">
        <v>4750</v>
      </c>
      <c r="K16">
        <v>29750</v>
      </c>
      <c r="L16">
        <v>15</v>
      </c>
      <c r="M16" s="5" t="str">
        <f>B270</f>
        <v>830026811 - XDC SAS</v>
      </c>
      <c r="N16" s="6">
        <f>C285</f>
        <v>8443951.3200000003</v>
      </c>
      <c r="O16" s="6">
        <f>F285</f>
        <v>2841950.3200000008</v>
      </c>
      <c r="P16" s="6">
        <f>N16-O16</f>
        <v>5602001</v>
      </c>
      <c r="Q16" s="6">
        <f>P16*19%</f>
        <v>1064380.19</v>
      </c>
      <c r="R16" s="6">
        <f>P16+Q16</f>
        <v>6666381.1899999995</v>
      </c>
      <c r="S16" s="6">
        <f>P19/R16</f>
        <v>49.052100484520899</v>
      </c>
    </row>
    <row r="17" spans="1:16" x14ac:dyDescent="0.25">
      <c r="C17" s="3">
        <f>SUM(C10:C16)</f>
        <v>7274952.8200000012</v>
      </c>
      <c r="F17" s="3">
        <f>SUM(F10:F16)</f>
        <v>749952.82</v>
      </c>
    </row>
    <row r="19" spans="1:16" x14ac:dyDescent="0.25">
      <c r="N19" t="s">
        <v>74</v>
      </c>
      <c r="P19">
        <v>327000000</v>
      </c>
    </row>
    <row r="20" spans="1:16" ht="26.25" x14ac:dyDescent="0.4">
      <c r="A20" s="7"/>
      <c r="B20" s="8" t="s">
        <v>28</v>
      </c>
      <c r="C20" s="8"/>
      <c r="D20" s="8"/>
      <c r="E20" s="8"/>
      <c r="F20" s="8"/>
      <c r="G20" s="8"/>
      <c r="H20" s="8"/>
      <c r="I20" s="8"/>
      <c r="J20" s="8"/>
      <c r="K20" s="8"/>
    </row>
    <row r="21" spans="1:16" ht="21" x14ac:dyDescent="0.35">
      <c r="A21" s="7"/>
      <c r="B21" s="9" t="s">
        <v>29</v>
      </c>
      <c r="C21" s="9"/>
      <c r="D21" s="9"/>
      <c r="E21" s="9"/>
      <c r="F21" s="9"/>
      <c r="G21" s="9"/>
      <c r="H21" s="9"/>
      <c r="I21" s="9"/>
      <c r="J21" s="9"/>
      <c r="K21" s="9"/>
    </row>
    <row r="22" spans="1:16" x14ac:dyDescent="0.25">
      <c r="A22" s="7"/>
      <c r="B22" s="7" t="s">
        <v>30</v>
      </c>
      <c r="C22" s="7"/>
      <c r="D22" s="7"/>
      <c r="E22" s="7"/>
      <c r="F22" s="7"/>
      <c r="G22" s="7"/>
      <c r="H22" s="7"/>
      <c r="I22" s="7"/>
      <c r="J22" s="7"/>
      <c r="K22" s="7"/>
    </row>
    <row r="23" spans="1:16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6" x14ac:dyDescent="0.25">
      <c r="A24" s="7"/>
      <c r="B24" s="7"/>
      <c r="C24" s="7"/>
      <c r="D24" s="7"/>
      <c r="E24" s="7"/>
      <c r="F24" s="7"/>
      <c r="G24" s="7"/>
      <c r="H24" s="7"/>
    </row>
    <row r="25" spans="1:16" x14ac:dyDescent="0.25">
      <c r="A25" s="7"/>
    </row>
    <row r="27" spans="1:16" ht="18.75" x14ac:dyDescent="0.3">
      <c r="A27" s="1" t="s">
        <v>0</v>
      </c>
      <c r="B27" s="1" t="s">
        <v>1</v>
      </c>
      <c r="C27" s="1" t="s">
        <v>9</v>
      </c>
      <c r="D27" s="1" t="s">
        <v>2</v>
      </c>
      <c r="E27" s="1" t="s">
        <v>3</v>
      </c>
      <c r="F27" s="1" t="s">
        <v>6</v>
      </c>
      <c r="G27" s="1" t="s">
        <v>5</v>
      </c>
      <c r="H27" s="1" t="s">
        <v>8</v>
      </c>
      <c r="I27" s="1" t="s">
        <v>4</v>
      </c>
      <c r="J27" s="1" t="s">
        <v>7</v>
      </c>
      <c r="K27" s="1" t="s">
        <v>10</v>
      </c>
    </row>
    <row r="29" spans="1:16" x14ac:dyDescent="0.25">
      <c r="A29" t="s">
        <v>14</v>
      </c>
      <c r="B29" t="s">
        <v>15</v>
      </c>
      <c r="C29" s="2">
        <v>6929961.4900000002</v>
      </c>
      <c r="D29">
        <v>1</v>
      </c>
      <c r="E29">
        <v>22.637665335713145</v>
      </c>
      <c r="F29" s="2">
        <v>1568781.49</v>
      </c>
      <c r="G29">
        <v>0</v>
      </c>
      <c r="H29">
        <v>0</v>
      </c>
      <c r="I29">
        <v>19</v>
      </c>
      <c r="J29">
        <v>1018624.2</v>
      </c>
      <c r="K29">
        <v>6379804.2000000002</v>
      </c>
    </row>
    <row r="30" spans="1:16" x14ac:dyDescent="0.25">
      <c r="A30" t="s">
        <v>16</v>
      </c>
      <c r="B30" t="s">
        <v>17</v>
      </c>
      <c r="C30" s="2">
        <v>23879.95</v>
      </c>
      <c r="D30">
        <v>1</v>
      </c>
      <c r="E30">
        <v>22.612903293348609</v>
      </c>
      <c r="F30" s="2">
        <v>5399.95</v>
      </c>
      <c r="G30">
        <v>0</v>
      </c>
      <c r="H30">
        <v>0</v>
      </c>
      <c r="I30">
        <v>19</v>
      </c>
      <c r="J30">
        <v>3511.2</v>
      </c>
      <c r="K30">
        <v>21991.200000000001</v>
      </c>
    </row>
    <row r="31" spans="1:16" x14ac:dyDescent="0.25">
      <c r="A31" t="s">
        <v>18</v>
      </c>
      <c r="B31" t="s">
        <v>19</v>
      </c>
      <c r="C31" s="2">
        <v>639982.66</v>
      </c>
      <c r="D31">
        <v>1</v>
      </c>
      <c r="E31">
        <v>22.636966445309632</v>
      </c>
      <c r="F31" s="2">
        <v>144872.66</v>
      </c>
      <c r="G31">
        <v>0</v>
      </c>
      <c r="H31">
        <v>0</v>
      </c>
      <c r="I31">
        <v>19</v>
      </c>
      <c r="J31">
        <v>94070.9</v>
      </c>
      <c r="K31">
        <v>589180.9</v>
      </c>
    </row>
    <row r="32" spans="1:16" x14ac:dyDescent="0.25">
      <c r="A32" t="s">
        <v>20</v>
      </c>
      <c r="B32" t="s">
        <v>21</v>
      </c>
      <c r="C32" s="2">
        <v>4775.99</v>
      </c>
      <c r="D32">
        <v>1</v>
      </c>
      <c r="E32">
        <v>22.529151024185559</v>
      </c>
      <c r="F32" s="2">
        <v>1075.99</v>
      </c>
      <c r="G32">
        <v>0</v>
      </c>
      <c r="H32">
        <v>0</v>
      </c>
      <c r="I32">
        <v>19</v>
      </c>
      <c r="J32">
        <v>703</v>
      </c>
      <c r="K32">
        <v>4403</v>
      </c>
    </row>
    <row r="33" spans="1:11" x14ac:dyDescent="0.25">
      <c r="A33" t="s">
        <v>22</v>
      </c>
      <c r="B33" t="s">
        <v>23</v>
      </c>
      <c r="C33" s="2">
        <v>4775.99</v>
      </c>
      <c r="D33">
        <v>1</v>
      </c>
      <c r="E33">
        <v>22.529151024185559</v>
      </c>
      <c r="F33" s="2">
        <v>1075.99</v>
      </c>
      <c r="G33">
        <v>0</v>
      </c>
      <c r="H33">
        <v>0</v>
      </c>
      <c r="I33">
        <v>19</v>
      </c>
      <c r="J33">
        <v>703</v>
      </c>
      <c r="K33">
        <v>4403</v>
      </c>
    </row>
    <row r="34" spans="1:11" x14ac:dyDescent="0.25">
      <c r="A34" t="s">
        <v>24</v>
      </c>
      <c r="B34" t="s">
        <v>25</v>
      </c>
      <c r="C34" s="2">
        <v>4775.99</v>
      </c>
      <c r="D34">
        <v>1</v>
      </c>
      <c r="E34">
        <v>22.529151024185559</v>
      </c>
      <c r="F34" s="2">
        <v>1075.99</v>
      </c>
      <c r="G34">
        <v>0</v>
      </c>
      <c r="H34">
        <v>0</v>
      </c>
      <c r="I34">
        <v>19</v>
      </c>
      <c r="J34">
        <v>703</v>
      </c>
      <c r="K34">
        <v>4403</v>
      </c>
    </row>
    <row r="35" spans="1:11" x14ac:dyDescent="0.25">
      <c r="A35" t="s">
        <v>26</v>
      </c>
      <c r="B35" t="s">
        <v>27</v>
      </c>
      <c r="C35" s="2">
        <v>48914</v>
      </c>
      <c r="D35">
        <v>1</v>
      </c>
      <c r="E35">
        <v>0</v>
      </c>
      <c r="F35" s="2">
        <v>0</v>
      </c>
      <c r="G35">
        <v>0</v>
      </c>
      <c r="H35">
        <v>0</v>
      </c>
      <c r="I35">
        <v>19</v>
      </c>
      <c r="J35">
        <v>9293.66</v>
      </c>
      <c r="K35">
        <v>58207.66</v>
      </c>
    </row>
    <row r="36" spans="1:11" x14ac:dyDescent="0.25">
      <c r="C36" s="3">
        <f>SUM(C29:C35)</f>
        <v>7657066.0700000012</v>
      </c>
      <c r="F36" s="2">
        <f>SUM(F29:F35)</f>
        <v>1722282.0699999998</v>
      </c>
    </row>
    <row r="39" spans="1:11" ht="26.25" x14ac:dyDescent="0.4">
      <c r="A39" s="7"/>
      <c r="B39" s="8" t="s">
        <v>31</v>
      </c>
      <c r="C39" s="8"/>
      <c r="D39" s="8"/>
      <c r="E39" s="8"/>
      <c r="F39" s="8"/>
      <c r="G39" s="8"/>
      <c r="H39" s="8"/>
      <c r="I39" s="8"/>
      <c r="J39" s="8"/>
      <c r="K39" s="8"/>
    </row>
    <row r="40" spans="1:11" ht="21" x14ac:dyDescent="0.35">
      <c r="A40" s="7"/>
      <c r="B40" s="9" t="s">
        <v>32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x14ac:dyDescent="0.25">
      <c r="A41" s="7"/>
      <c r="B41" s="7" t="s">
        <v>33</v>
      </c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7"/>
      <c r="G43" s="7"/>
      <c r="H43" s="7"/>
    </row>
    <row r="44" spans="1:11" x14ac:dyDescent="0.25">
      <c r="A44" s="7"/>
    </row>
    <row r="46" spans="1:11" ht="18.75" x14ac:dyDescent="0.3">
      <c r="A46" s="1" t="s">
        <v>0</v>
      </c>
      <c r="B46" s="1" t="s">
        <v>1</v>
      </c>
      <c r="C46" s="1" t="s">
        <v>9</v>
      </c>
      <c r="D46" s="1" t="s">
        <v>2</v>
      </c>
      <c r="E46" s="1" t="s">
        <v>3</v>
      </c>
      <c r="F46" s="1" t="s">
        <v>6</v>
      </c>
      <c r="G46" s="1" t="s">
        <v>5</v>
      </c>
      <c r="H46" s="1" t="s">
        <v>8</v>
      </c>
      <c r="I46" s="1" t="s">
        <v>4</v>
      </c>
      <c r="J46" s="1" t="s">
        <v>7</v>
      </c>
      <c r="K46" s="1" t="s">
        <v>10</v>
      </c>
    </row>
    <row r="48" spans="1:11" x14ac:dyDescent="0.25">
      <c r="A48" t="s">
        <v>14</v>
      </c>
      <c r="B48" t="s">
        <v>15</v>
      </c>
      <c r="C48" s="2">
        <v>7054137.2300000004</v>
      </c>
      <c r="D48">
        <v>1</v>
      </c>
      <c r="E48">
        <v>40</v>
      </c>
      <c r="F48" s="2">
        <v>2821654.89</v>
      </c>
      <c r="G48">
        <v>0</v>
      </c>
      <c r="H48">
        <v>0</v>
      </c>
      <c r="I48">
        <v>19</v>
      </c>
      <c r="J48">
        <v>804171.64</v>
      </c>
      <c r="K48">
        <v>5036653.9800000004</v>
      </c>
    </row>
    <row r="49" spans="1:11" x14ac:dyDescent="0.25">
      <c r="A49" t="s">
        <v>16</v>
      </c>
      <c r="B49" t="s">
        <v>17</v>
      </c>
      <c r="C49" s="2">
        <v>124175.74</v>
      </c>
      <c r="D49">
        <v>1</v>
      </c>
      <c r="E49">
        <v>60</v>
      </c>
      <c r="F49" s="2">
        <v>74505.440000000002</v>
      </c>
      <c r="G49">
        <v>0</v>
      </c>
      <c r="H49">
        <v>0</v>
      </c>
      <c r="I49">
        <v>19</v>
      </c>
      <c r="J49">
        <v>9437.36</v>
      </c>
      <c r="K49">
        <v>59107.65</v>
      </c>
    </row>
    <row r="50" spans="1:11" x14ac:dyDescent="0.25">
      <c r="A50" t="s">
        <v>18</v>
      </c>
      <c r="B50" t="s">
        <v>19</v>
      </c>
      <c r="C50" s="2">
        <v>501478.95</v>
      </c>
      <c r="D50">
        <v>1</v>
      </c>
      <c r="E50">
        <v>86</v>
      </c>
      <c r="F50" s="2">
        <v>431271.9</v>
      </c>
      <c r="G50">
        <v>0</v>
      </c>
      <c r="H50">
        <v>0</v>
      </c>
      <c r="I50">
        <v>19</v>
      </c>
      <c r="J50">
        <v>13339.34</v>
      </c>
      <c r="K50">
        <v>83546.39</v>
      </c>
    </row>
    <row r="51" spans="1:11" x14ac:dyDescent="0.25">
      <c r="A51" t="s">
        <v>20</v>
      </c>
      <c r="B51" t="s">
        <v>21</v>
      </c>
      <c r="C51" s="2">
        <v>4775.99</v>
      </c>
      <c r="D51">
        <v>1</v>
      </c>
      <c r="E51">
        <v>0</v>
      </c>
      <c r="F51" s="2">
        <v>0</v>
      </c>
      <c r="G51">
        <v>0</v>
      </c>
      <c r="H51">
        <v>0</v>
      </c>
      <c r="I51">
        <v>19</v>
      </c>
      <c r="J51">
        <v>907.44</v>
      </c>
      <c r="K51">
        <v>5683.43</v>
      </c>
    </row>
    <row r="52" spans="1:11" x14ac:dyDescent="0.25">
      <c r="A52" t="s">
        <v>22</v>
      </c>
      <c r="B52" t="s">
        <v>23</v>
      </c>
      <c r="C52" s="2">
        <v>4775.99</v>
      </c>
      <c r="D52">
        <v>1</v>
      </c>
      <c r="E52">
        <v>0</v>
      </c>
      <c r="F52" s="2">
        <v>0</v>
      </c>
      <c r="G52">
        <v>0</v>
      </c>
      <c r="H52">
        <v>0</v>
      </c>
      <c r="I52">
        <v>19</v>
      </c>
      <c r="J52">
        <v>907.44</v>
      </c>
      <c r="K52">
        <v>5683.43</v>
      </c>
    </row>
    <row r="53" spans="1:11" x14ac:dyDescent="0.25">
      <c r="A53" t="s">
        <v>24</v>
      </c>
      <c r="B53" t="s">
        <v>25</v>
      </c>
      <c r="C53" s="2">
        <v>4775.99</v>
      </c>
      <c r="D53">
        <v>1</v>
      </c>
      <c r="E53">
        <v>14</v>
      </c>
      <c r="F53" s="2">
        <v>668.64</v>
      </c>
      <c r="G53">
        <v>0</v>
      </c>
      <c r="H53">
        <v>0</v>
      </c>
      <c r="I53">
        <v>19</v>
      </c>
      <c r="J53">
        <v>780.4</v>
      </c>
      <c r="K53">
        <v>4887.75</v>
      </c>
    </row>
    <row r="54" spans="1:11" x14ac:dyDescent="0.25">
      <c r="A54" t="s">
        <v>26</v>
      </c>
      <c r="B54" t="s">
        <v>27</v>
      </c>
      <c r="C54" s="2">
        <v>30000</v>
      </c>
      <c r="D54">
        <v>1</v>
      </c>
      <c r="E54">
        <v>16</v>
      </c>
      <c r="F54" s="2">
        <v>4800</v>
      </c>
      <c r="G54">
        <v>0</v>
      </c>
      <c r="H54">
        <v>0</v>
      </c>
      <c r="I54">
        <v>19</v>
      </c>
      <c r="J54">
        <v>4788</v>
      </c>
      <c r="K54">
        <v>29988</v>
      </c>
    </row>
    <row r="55" spans="1:11" x14ac:dyDescent="0.25">
      <c r="C55" s="3">
        <f>SUM(C48:C54)</f>
        <v>7724119.8900000015</v>
      </c>
      <c r="F55" s="2">
        <f>SUM(F48:F54)</f>
        <v>3332900.87</v>
      </c>
    </row>
    <row r="58" spans="1:11" ht="26.25" x14ac:dyDescent="0.4">
      <c r="A58" s="7"/>
      <c r="B58" s="8" t="s">
        <v>34</v>
      </c>
      <c r="C58" s="8"/>
      <c r="D58" s="8"/>
      <c r="E58" s="8"/>
      <c r="F58" s="8"/>
      <c r="G58" s="8"/>
      <c r="H58" s="8"/>
      <c r="I58" s="8"/>
      <c r="J58" s="8"/>
      <c r="K58" s="8"/>
    </row>
    <row r="59" spans="1:11" ht="21" x14ac:dyDescent="0.35">
      <c r="A59" s="7"/>
      <c r="B59" s="9" t="s">
        <v>35</v>
      </c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5">
      <c r="A60" s="7"/>
      <c r="B60" s="7" t="s">
        <v>36</v>
      </c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/>
      <c r="B62" s="7"/>
      <c r="C62" s="7"/>
      <c r="D62" s="7"/>
      <c r="E62" s="7"/>
      <c r="F62" s="7"/>
      <c r="G62" s="7"/>
      <c r="H62" s="7"/>
    </row>
    <row r="63" spans="1:11" x14ac:dyDescent="0.25">
      <c r="A63" s="7"/>
    </row>
    <row r="65" spans="1:11" ht="18.75" x14ac:dyDescent="0.3">
      <c r="A65" s="1" t="s">
        <v>0</v>
      </c>
      <c r="B65" s="1" t="s">
        <v>1</v>
      </c>
      <c r="C65" s="1" t="s">
        <v>9</v>
      </c>
      <c r="D65" s="1" t="s">
        <v>2</v>
      </c>
      <c r="E65" s="1" t="s">
        <v>3</v>
      </c>
      <c r="F65" s="1" t="s">
        <v>6</v>
      </c>
      <c r="G65" s="1" t="s">
        <v>5</v>
      </c>
      <c r="H65" s="1" t="s">
        <v>8</v>
      </c>
      <c r="I65" s="1" t="s">
        <v>4</v>
      </c>
      <c r="J65" s="1" t="s">
        <v>7</v>
      </c>
      <c r="K65" s="1" t="s">
        <v>10</v>
      </c>
    </row>
    <row r="67" spans="1:11" x14ac:dyDescent="0.25">
      <c r="A67" t="s">
        <v>14</v>
      </c>
      <c r="B67" t="s">
        <v>15</v>
      </c>
      <c r="C67" s="2">
        <v>7015929.3099999996</v>
      </c>
      <c r="D67">
        <v>1</v>
      </c>
      <c r="E67">
        <v>46.17</v>
      </c>
      <c r="F67" s="2">
        <v>3239254.56</v>
      </c>
      <c r="G67">
        <v>0</v>
      </c>
      <c r="H67">
        <v>0</v>
      </c>
      <c r="I67">
        <v>19</v>
      </c>
      <c r="J67">
        <v>717568.2</v>
      </c>
      <c r="K67">
        <v>4494242.95</v>
      </c>
    </row>
    <row r="68" spans="1:11" x14ac:dyDescent="0.25">
      <c r="A68" t="s">
        <v>16</v>
      </c>
      <c r="B68" t="s">
        <v>17</v>
      </c>
      <c r="C68" s="2">
        <v>71639.850000000006</v>
      </c>
      <c r="D68">
        <v>1</v>
      </c>
      <c r="E68">
        <v>46.17</v>
      </c>
      <c r="F68" s="2">
        <v>33076.120000000003</v>
      </c>
      <c r="G68">
        <v>0</v>
      </c>
      <c r="H68">
        <v>0</v>
      </c>
      <c r="I68">
        <v>19</v>
      </c>
      <c r="J68">
        <v>7327.11</v>
      </c>
      <c r="K68">
        <v>45890.84</v>
      </c>
    </row>
    <row r="69" spans="1:11" x14ac:dyDescent="0.25">
      <c r="A69" t="s">
        <v>18</v>
      </c>
      <c r="B69" t="s">
        <v>19</v>
      </c>
      <c r="C69" s="2">
        <v>673414.59</v>
      </c>
      <c r="D69">
        <v>1</v>
      </c>
      <c r="E69">
        <v>46.17</v>
      </c>
      <c r="F69" s="2">
        <v>310915.52</v>
      </c>
      <c r="G69">
        <v>0</v>
      </c>
      <c r="H69">
        <v>0</v>
      </c>
      <c r="I69">
        <v>19</v>
      </c>
      <c r="J69">
        <v>68874.820000000007</v>
      </c>
      <c r="K69">
        <v>431373.9</v>
      </c>
    </row>
    <row r="70" spans="1:11" x14ac:dyDescent="0.25">
      <c r="A70" t="s">
        <v>20</v>
      </c>
      <c r="B70" t="s">
        <v>21</v>
      </c>
      <c r="C70" s="2">
        <v>4775.99</v>
      </c>
      <c r="D70">
        <v>1</v>
      </c>
      <c r="E70">
        <v>46.17</v>
      </c>
      <c r="F70" s="2">
        <v>2205.0700000000002</v>
      </c>
      <c r="G70">
        <v>0</v>
      </c>
      <c r="H70">
        <v>0</v>
      </c>
      <c r="I70">
        <v>19</v>
      </c>
      <c r="J70">
        <v>488.47</v>
      </c>
      <c r="K70">
        <v>3059.39</v>
      </c>
    </row>
    <row r="71" spans="1:11" x14ac:dyDescent="0.25">
      <c r="A71" t="s">
        <v>22</v>
      </c>
      <c r="B71" t="s">
        <v>23</v>
      </c>
      <c r="C71" s="2">
        <v>4775.99</v>
      </c>
      <c r="D71">
        <v>1</v>
      </c>
      <c r="E71">
        <v>46.17</v>
      </c>
      <c r="F71" s="2">
        <v>2205.0700000000002</v>
      </c>
      <c r="G71">
        <v>0</v>
      </c>
      <c r="H71">
        <v>0</v>
      </c>
      <c r="I71">
        <v>19</v>
      </c>
      <c r="J71">
        <v>488.47</v>
      </c>
      <c r="K71">
        <v>3059.39</v>
      </c>
    </row>
    <row r="72" spans="1:11" x14ac:dyDescent="0.25">
      <c r="A72" t="s">
        <v>24</v>
      </c>
      <c r="B72" t="s">
        <v>25</v>
      </c>
      <c r="C72" s="2">
        <v>4775.99</v>
      </c>
      <c r="D72">
        <v>1</v>
      </c>
      <c r="E72">
        <v>46.17</v>
      </c>
      <c r="F72" s="2">
        <v>2205.0700000000002</v>
      </c>
      <c r="G72">
        <v>0</v>
      </c>
      <c r="H72">
        <v>0</v>
      </c>
      <c r="I72">
        <v>19</v>
      </c>
      <c r="J72">
        <v>488.47</v>
      </c>
      <c r="K72">
        <v>3059.39</v>
      </c>
    </row>
    <row r="73" spans="1:11" x14ac:dyDescent="0.25">
      <c r="A73" t="s">
        <v>26</v>
      </c>
      <c r="B73" t="s">
        <v>27</v>
      </c>
      <c r="C73" s="2">
        <v>72791</v>
      </c>
      <c r="D73">
        <v>1</v>
      </c>
      <c r="E73">
        <v>46.17</v>
      </c>
      <c r="F73" s="2">
        <v>33607.599999999999</v>
      </c>
      <c r="G73">
        <v>0</v>
      </c>
      <c r="H73">
        <v>0</v>
      </c>
      <c r="I73">
        <v>19</v>
      </c>
      <c r="J73">
        <v>7444.85</v>
      </c>
      <c r="K73">
        <v>46628.24</v>
      </c>
    </row>
    <row r="74" spans="1:11" x14ac:dyDescent="0.25">
      <c r="C74" s="3">
        <f>SUM(C67:C73)</f>
        <v>7848102.7199999997</v>
      </c>
      <c r="F74" s="2">
        <f>SUM(F67:F73)</f>
        <v>3623469.01</v>
      </c>
    </row>
    <row r="77" spans="1:11" ht="26.25" x14ac:dyDescent="0.4">
      <c r="A77" s="7"/>
      <c r="B77" s="8" t="s">
        <v>37</v>
      </c>
      <c r="C77" s="8"/>
      <c r="D77" s="8"/>
      <c r="E77" s="8"/>
      <c r="F77" s="8"/>
      <c r="G77" s="8"/>
      <c r="H77" s="8"/>
      <c r="I77" s="8"/>
      <c r="J77" s="8"/>
      <c r="K77" s="8"/>
    </row>
    <row r="78" spans="1:11" ht="21" x14ac:dyDescent="0.35">
      <c r="A78" s="7"/>
      <c r="B78" s="9" t="s">
        <v>38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7"/>
      <c r="B79" s="7" t="s">
        <v>39</v>
      </c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7"/>
      <c r="B81" s="7"/>
      <c r="C81" s="7"/>
      <c r="D81" s="7"/>
      <c r="E81" s="7"/>
      <c r="F81" s="7"/>
      <c r="G81" s="7"/>
      <c r="H81" s="7"/>
    </row>
    <row r="82" spans="1:11" x14ac:dyDescent="0.25">
      <c r="A82" s="7"/>
    </row>
    <row r="84" spans="1:11" ht="18.75" x14ac:dyDescent="0.3">
      <c r="A84" s="1" t="s">
        <v>0</v>
      </c>
      <c r="B84" s="1" t="s">
        <v>1</v>
      </c>
      <c r="C84" s="1" t="s">
        <v>9</v>
      </c>
      <c r="D84" s="1" t="s">
        <v>2</v>
      </c>
      <c r="E84" s="1" t="s">
        <v>3</v>
      </c>
      <c r="F84" s="1" t="s">
        <v>6</v>
      </c>
      <c r="G84" s="1" t="s">
        <v>5</v>
      </c>
      <c r="H84" s="1" t="s">
        <v>8</v>
      </c>
      <c r="I84" s="1" t="s">
        <v>4</v>
      </c>
      <c r="J84" s="1" t="s">
        <v>7</v>
      </c>
      <c r="K84" s="1" t="s">
        <v>10</v>
      </c>
    </row>
    <row r="86" spans="1:11" x14ac:dyDescent="0.25">
      <c r="A86" t="s">
        <v>14</v>
      </c>
      <c r="B86" t="s">
        <v>15</v>
      </c>
      <c r="C86" s="2">
        <v>7006377.3300000001</v>
      </c>
      <c r="D86">
        <v>1</v>
      </c>
      <c r="E86">
        <v>46.29</v>
      </c>
      <c r="F86" s="2">
        <v>3243252.07</v>
      </c>
      <c r="G86">
        <v>0</v>
      </c>
      <c r="H86">
        <v>0</v>
      </c>
      <c r="I86">
        <v>19</v>
      </c>
      <c r="J86">
        <v>714993.8</v>
      </c>
      <c r="K86">
        <v>4478119.0599999996</v>
      </c>
    </row>
    <row r="87" spans="1:11" x14ac:dyDescent="0.25">
      <c r="A87" t="s">
        <v>16</v>
      </c>
      <c r="B87" t="s">
        <v>17</v>
      </c>
      <c r="C87" s="2">
        <v>47759.9</v>
      </c>
      <c r="D87">
        <v>1</v>
      </c>
      <c r="E87">
        <v>1.61</v>
      </c>
      <c r="F87" s="2">
        <v>768.93</v>
      </c>
      <c r="G87">
        <v>0</v>
      </c>
      <c r="H87">
        <v>0</v>
      </c>
      <c r="I87">
        <v>19</v>
      </c>
      <c r="J87">
        <v>8928.2800000000007</v>
      </c>
      <c r="K87">
        <v>55919.25</v>
      </c>
    </row>
    <row r="88" spans="1:11" x14ac:dyDescent="0.25">
      <c r="A88" t="s">
        <v>18</v>
      </c>
      <c r="B88" t="s">
        <v>19</v>
      </c>
      <c r="C88" s="2">
        <v>477599</v>
      </c>
      <c r="D88">
        <v>1</v>
      </c>
      <c r="E88">
        <v>1.61</v>
      </c>
      <c r="F88" s="2">
        <v>7689.34</v>
      </c>
      <c r="G88">
        <v>0</v>
      </c>
      <c r="H88">
        <v>0</v>
      </c>
      <c r="I88">
        <v>19</v>
      </c>
      <c r="J88">
        <v>89282.83</v>
      </c>
      <c r="K88">
        <v>559192.49</v>
      </c>
    </row>
    <row r="89" spans="1:11" x14ac:dyDescent="0.25">
      <c r="A89" t="s">
        <v>20</v>
      </c>
      <c r="B89" t="s">
        <v>21</v>
      </c>
      <c r="C89" s="2">
        <v>4775.99</v>
      </c>
      <c r="D89">
        <v>1</v>
      </c>
      <c r="E89">
        <v>1.61</v>
      </c>
      <c r="F89" s="2">
        <v>76.89</v>
      </c>
      <c r="G89">
        <v>0</v>
      </c>
      <c r="H89">
        <v>0</v>
      </c>
      <c r="I89">
        <v>19</v>
      </c>
      <c r="J89">
        <v>892.83</v>
      </c>
      <c r="K89">
        <v>5591.92</v>
      </c>
    </row>
    <row r="90" spans="1:11" x14ac:dyDescent="0.25">
      <c r="A90" t="s">
        <v>22</v>
      </c>
      <c r="B90" t="s">
        <v>23</v>
      </c>
      <c r="C90" s="2">
        <v>4775.99</v>
      </c>
      <c r="D90">
        <v>1</v>
      </c>
      <c r="E90">
        <v>1.61</v>
      </c>
      <c r="F90" s="2">
        <v>76.89</v>
      </c>
      <c r="G90">
        <v>0</v>
      </c>
      <c r="H90">
        <v>0</v>
      </c>
      <c r="I90">
        <v>19</v>
      </c>
      <c r="J90">
        <v>892.83</v>
      </c>
      <c r="K90">
        <v>5591.92</v>
      </c>
    </row>
    <row r="91" spans="1:11" x14ac:dyDescent="0.25">
      <c r="A91" t="s">
        <v>24</v>
      </c>
      <c r="B91" t="s">
        <v>25</v>
      </c>
      <c r="C91" s="2">
        <v>4775.99</v>
      </c>
      <c r="D91">
        <v>1</v>
      </c>
      <c r="E91">
        <v>1.61</v>
      </c>
      <c r="F91" s="2">
        <v>76.89</v>
      </c>
      <c r="G91">
        <v>0</v>
      </c>
      <c r="H91">
        <v>0</v>
      </c>
      <c r="I91">
        <v>19</v>
      </c>
      <c r="J91">
        <v>892.83</v>
      </c>
      <c r="K91">
        <v>5591.92</v>
      </c>
    </row>
    <row r="92" spans="1:11" x14ac:dyDescent="0.25">
      <c r="A92" t="s">
        <v>26</v>
      </c>
      <c r="B92" t="s">
        <v>27</v>
      </c>
      <c r="C92" s="2">
        <v>1</v>
      </c>
      <c r="D92">
        <v>1</v>
      </c>
      <c r="E92">
        <v>0</v>
      </c>
      <c r="F92" s="2">
        <v>0</v>
      </c>
      <c r="G92">
        <v>0</v>
      </c>
      <c r="H92">
        <v>0</v>
      </c>
      <c r="I92">
        <v>19</v>
      </c>
      <c r="J92">
        <v>0.19</v>
      </c>
      <c r="K92">
        <v>1.19</v>
      </c>
    </row>
    <row r="93" spans="1:11" x14ac:dyDescent="0.25">
      <c r="C93" s="3">
        <f>SUM(C86:C92)</f>
        <v>7546065.2000000011</v>
      </c>
      <c r="F93" s="2">
        <f>SUM(F86:F92)</f>
        <v>3251941.0100000002</v>
      </c>
    </row>
    <row r="96" spans="1:11" ht="26.25" x14ac:dyDescent="0.4">
      <c r="A96" s="7"/>
      <c r="B96" s="8" t="s">
        <v>40</v>
      </c>
      <c r="C96" s="8"/>
      <c r="D96" s="8"/>
      <c r="E96" s="8"/>
      <c r="F96" s="8"/>
      <c r="G96" s="8"/>
      <c r="H96" s="8"/>
      <c r="I96" s="8"/>
      <c r="J96" s="8"/>
      <c r="K96" s="8"/>
    </row>
    <row r="97" spans="1:11" ht="21" x14ac:dyDescent="0.35">
      <c r="A97" s="7"/>
      <c r="B97" s="9" t="s">
        <v>41</v>
      </c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7"/>
      <c r="B98" s="7" t="s">
        <v>42</v>
      </c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25">
      <c r="A100" s="7"/>
      <c r="B100" s="7"/>
      <c r="C100" s="7"/>
      <c r="D100" s="7"/>
      <c r="E100" s="7"/>
      <c r="F100" s="7"/>
      <c r="G100" s="7"/>
      <c r="H100" s="7"/>
    </row>
    <row r="101" spans="1:11" x14ac:dyDescent="0.25">
      <c r="A101" s="7"/>
    </row>
    <row r="103" spans="1:11" ht="18.75" x14ac:dyDescent="0.3">
      <c r="A103" s="1" t="s">
        <v>0</v>
      </c>
      <c r="B103" s="1" t="s">
        <v>1</v>
      </c>
      <c r="C103" s="1" t="s">
        <v>9</v>
      </c>
      <c r="D103" s="1" t="s">
        <v>2</v>
      </c>
      <c r="E103" s="1" t="s">
        <v>3</v>
      </c>
      <c r="F103" s="1" t="s">
        <v>6</v>
      </c>
      <c r="G103" s="1" t="s">
        <v>5</v>
      </c>
      <c r="H103" s="1" t="s">
        <v>8</v>
      </c>
      <c r="I103" s="1" t="s">
        <v>4</v>
      </c>
      <c r="J103" s="1" t="s">
        <v>7</v>
      </c>
      <c r="K103" s="1" t="s">
        <v>10</v>
      </c>
    </row>
    <row r="105" spans="1:11" x14ac:dyDescent="0.25">
      <c r="A105" t="s">
        <v>14</v>
      </c>
      <c r="B105" t="s">
        <v>15</v>
      </c>
      <c r="C105" s="2">
        <v>8448726.3100000005</v>
      </c>
      <c r="D105">
        <v>1</v>
      </c>
      <c r="E105">
        <v>49</v>
      </c>
      <c r="F105" s="2">
        <v>4139875.89</v>
      </c>
      <c r="G105">
        <v>0</v>
      </c>
      <c r="H105">
        <v>0</v>
      </c>
      <c r="I105">
        <v>19</v>
      </c>
      <c r="J105">
        <v>818681.58</v>
      </c>
      <c r="K105">
        <v>5127532</v>
      </c>
    </row>
    <row r="106" spans="1:11" x14ac:dyDescent="0.25">
      <c r="A106" t="s">
        <v>16</v>
      </c>
      <c r="B106" t="s">
        <v>17</v>
      </c>
      <c r="C106" s="2">
        <v>76415.839999999997</v>
      </c>
      <c r="D106">
        <v>1</v>
      </c>
      <c r="E106">
        <v>49</v>
      </c>
      <c r="F106" s="2">
        <v>37443.760000000002</v>
      </c>
      <c r="G106">
        <v>0</v>
      </c>
      <c r="H106">
        <v>0</v>
      </c>
      <c r="I106">
        <v>19</v>
      </c>
      <c r="J106">
        <v>7404.69</v>
      </c>
      <c r="K106">
        <v>46376.77</v>
      </c>
    </row>
    <row r="107" spans="1:11" x14ac:dyDescent="0.25">
      <c r="A107" t="s">
        <v>18</v>
      </c>
      <c r="B107" t="s">
        <v>19</v>
      </c>
      <c r="C107" s="2">
        <v>1065045.77</v>
      </c>
      <c r="D107">
        <v>1</v>
      </c>
      <c r="E107">
        <v>49</v>
      </c>
      <c r="F107" s="2">
        <v>521872.43</v>
      </c>
      <c r="G107">
        <v>0</v>
      </c>
      <c r="H107">
        <v>0</v>
      </c>
      <c r="I107">
        <v>19</v>
      </c>
      <c r="J107">
        <v>103202.94</v>
      </c>
      <c r="K107">
        <v>646376.28</v>
      </c>
    </row>
    <row r="108" spans="1:11" x14ac:dyDescent="0.25">
      <c r="A108" t="s">
        <v>20</v>
      </c>
      <c r="B108" t="s">
        <v>21</v>
      </c>
      <c r="C108" s="2">
        <v>133727.72</v>
      </c>
      <c r="D108">
        <v>1</v>
      </c>
      <c r="E108">
        <v>49</v>
      </c>
      <c r="F108" s="2">
        <v>65526.58</v>
      </c>
      <c r="G108">
        <v>0</v>
      </c>
      <c r="H108">
        <v>0</v>
      </c>
      <c r="I108">
        <v>19</v>
      </c>
      <c r="J108">
        <v>12958.22</v>
      </c>
      <c r="K108">
        <v>81159.350000000006</v>
      </c>
    </row>
    <row r="109" spans="1:11" x14ac:dyDescent="0.25">
      <c r="A109" t="s">
        <v>22</v>
      </c>
      <c r="B109" t="s">
        <v>23</v>
      </c>
      <c r="C109" s="2">
        <v>4775.99</v>
      </c>
      <c r="D109">
        <v>1</v>
      </c>
      <c r="E109">
        <v>49</v>
      </c>
      <c r="F109" s="2">
        <v>2340.2399999999998</v>
      </c>
      <c r="G109">
        <v>0</v>
      </c>
      <c r="H109">
        <v>0</v>
      </c>
      <c r="I109">
        <v>19</v>
      </c>
      <c r="J109">
        <v>462.79</v>
      </c>
      <c r="K109">
        <v>2898.55</v>
      </c>
    </row>
    <row r="110" spans="1:11" x14ac:dyDescent="0.25">
      <c r="A110" t="s">
        <v>24</v>
      </c>
      <c r="B110" t="s">
        <v>25</v>
      </c>
      <c r="C110" s="2">
        <v>4775.99</v>
      </c>
      <c r="D110">
        <v>1</v>
      </c>
      <c r="E110">
        <v>49</v>
      </c>
      <c r="F110" s="2">
        <v>2340.2399999999998</v>
      </c>
      <c r="G110">
        <v>0</v>
      </c>
      <c r="H110">
        <v>0</v>
      </c>
      <c r="I110">
        <v>19</v>
      </c>
      <c r="J110">
        <v>462.79</v>
      </c>
      <c r="K110">
        <v>2898.55</v>
      </c>
    </row>
    <row r="111" spans="1:11" x14ac:dyDescent="0.25">
      <c r="A111" t="s">
        <v>26</v>
      </c>
      <c r="B111" t="s">
        <v>27</v>
      </c>
      <c r="C111" s="2">
        <v>83949</v>
      </c>
      <c r="D111">
        <v>1</v>
      </c>
      <c r="E111">
        <v>49</v>
      </c>
      <c r="F111" s="2">
        <v>41135.01</v>
      </c>
      <c r="G111">
        <v>0</v>
      </c>
      <c r="H111">
        <v>0</v>
      </c>
      <c r="I111">
        <v>19</v>
      </c>
      <c r="J111">
        <v>8134.66</v>
      </c>
      <c r="K111">
        <v>50948.65</v>
      </c>
    </row>
    <row r="112" spans="1:11" x14ac:dyDescent="0.25">
      <c r="C112" s="3">
        <f>SUM(C105:C111)</f>
        <v>9817416.620000001</v>
      </c>
      <c r="F112" s="2">
        <f>SUM(F105:F111)</f>
        <v>4810534.1500000004</v>
      </c>
    </row>
    <row r="115" spans="1:11" ht="26.25" x14ac:dyDescent="0.4">
      <c r="A115" s="7"/>
      <c r="B115" s="8" t="s">
        <v>43</v>
      </c>
      <c r="C115" s="8"/>
      <c r="D115" s="8"/>
      <c r="E115" s="8"/>
      <c r="F115" s="8"/>
      <c r="G115" s="8"/>
      <c r="H115" s="8"/>
      <c r="I115" s="8"/>
      <c r="J115" s="8"/>
      <c r="K115" s="8"/>
    </row>
    <row r="116" spans="1:11" ht="21" x14ac:dyDescent="0.35">
      <c r="A116" s="7"/>
      <c r="B116" s="9" t="s">
        <v>44</v>
      </c>
      <c r="C116" s="9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7"/>
      <c r="B117" s="7" t="s">
        <v>45</v>
      </c>
      <c r="C117" s="7"/>
      <c r="D117" s="7"/>
      <c r="E117" s="7"/>
      <c r="F117" s="7"/>
      <c r="G117" s="7"/>
      <c r="H117" s="7"/>
      <c r="I117" s="7"/>
      <c r="J117" s="7"/>
      <c r="K117" s="7"/>
    </row>
    <row r="118" spans="1:1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x14ac:dyDescent="0.25">
      <c r="A119" s="7"/>
      <c r="B119" s="7"/>
      <c r="C119" s="7"/>
      <c r="D119" s="7"/>
      <c r="E119" s="7"/>
      <c r="F119" s="7"/>
      <c r="G119" s="7"/>
      <c r="H119" s="7"/>
    </row>
    <row r="120" spans="1:11" x14ac:dyDescent="0.25">
      <c r="A120" s="7"/>
    </row>
    <row r="122" spans="1:11" ht="18.75" x14ac:dyDescent="0.3">
      <c r="A122" s="1" t="s">
        <v>0</v>
      </c>
      <c r="B122" s="1" t="s">
        <v>1</v>
      </c>
      <c r="C122" s="1" t="s">
        <v>9</v>
      </c>
      <c r="D122" s="1" t="s">
        <v>2</v>
      </c>
      <c r="E122" s="1" t="s">
        <v>3</v>
      </c>
      <c r="F122" s="1" t="s">
        <v>6</v>
      </c>
      <c r="G122" s="1" t="s">
        <v>5</v>
      </c>
      <c r="H122" s="1" t="s">
        <v>8</v>
      </c>
      <c r="I122" s="1" t="s">
        <v>4</v>
      </c>
      <c r="J122" s="1" t="s">
        <v>7</v>
      </c>
      <c r="K122" s="1" t="s">
        <v>10</v>
      </c>
    </row>
    <row r="124" spans="1:11" x14ac:dyDescent="0.25">
      <c r="A124" t="s">
        <v>14</v>
      </c>
      <c r="B124" t="s">
        <v>15</v>
      </c>
      <c r="C124" s="2">
        <v>8023663.2000000002</v>
      </c>
      <c r="D124">
        <v>1</v>
      </c>
      <c r="E124">
        <v>44.78</v>
      </c>
      <c r="F124">
        <v>3592996.38</v>
      </c>
      <c r="G124">
        <v>0</v>
      </c>
      <c r="H124">
        <v>0</v>
      </c>
      <c r="I124">
        <v>19</v>
      </c>
      <c r="J124">
        <v>841826.7</v>
      </c>
      <c r="K124">
        <v>5272493.51</v>
      </c>
    </row>
    <row r="125" spans="1:11" x14ac:dyDescent="0.25">
      <c r="A125" t="s">
        <v>16</v>
      </c>
      <c r="B125" t="s">
        <v>17</v>
      </c>
      <c r="C125" s="2">
        <v>133727.72</v>
      </c>
      <c r="D125">
        <v>1</v>
      </c>
      <c r="E125">
        <v>100</v>
      </c>
      <c r="F125">
        <v>133727.72</v>
      </c>
      <c r="G125">
        <v>0</v>
      </c>
      <c r="H125">
        <v>0</v>
      </c>
      <c r="I125">
        <v>19</v>
      </c>
      <c r="J125">
        <v>0</v>
      </c>
      <c r="K125">
        <v>0</v>
      </c>
    </row>
    <row r="126" spans="1:11" x14ac:dyDescent="0.25">
      <c r="A126" t="s">
        <v>18</v>
      </c>
      <c r="B126" t="s">
        <v>19</v>
      </c>
      <c r="C126" s="2">
        <v>940870.03</v>
      </c>
      <c r="D126">
        <v>1</v>
      </c>
      <c r="E126">
        <v>100</v>
      </c>
      <c r="F126">
        <v>940870.03</v>
      </c>
      <c r="G126">
        <v>0</v>
      </c>
      <c r="H126">
        <v>0</v>
      </c>
      <c r="I126">
        <v>19</v>
      </c>
      <c r="J126">
        <v>0</v>
      </c>
      <c r="K126">
        <v>0</v>
      </c>
    </row>
    <row r="127" spans="1:11" x14ac:dyDescent="0.25">
      <c r="A127" t="s">
        <v>20</v>
      </c>
      <c r="B127" t="s">
        <v>21</v>
      </c>
      <c r="C127" s="2">
        <v>119399.75</v>
      </c>
      <c r="D127">
        <v>1</v>
      </c>
      <c r="E127">
        <v>100</v>
      </c>
      <c r="F127">
        <v>119399.75</v>
      </c>
      <c r="G127">
        <v>0</v>
      </c>
      <c r="H127">
        <v>0</v>
      </c>
      <c r="I127">
        <v>19</v>
      </c>
      <c r="J127">
        <v>0</v>
      </c>
      <c r="K127">
        <v>0</v>
      </c>
    </row>
    <row r="128" spans="1:11" x14ac:dyDescent="0.25">
      <c r="A128" t="s">
        <v>22</v>
      </c>
      <c r="B128" t="s">
        <v>23</v>
      </c>
      <c r="C128" s="2">
        <v>4775.99</v>
      </c>
      <c r="D128">
        <v>1</v>
      </c>
      <c r="E128">
        <v>100</v>
      </c>
      <c r="F128">
        <v>4775.99</v>
      </c>
      <c r="G128">
        <v>0</v>
      </c>
      <c r="H128">
        <v>0</v>
      </c>
      <c r="I128">
        <v>19</v>
      </c>
      <c r="J128">
        <v>0</v>
      </c>
      <c r="K128">
        <v>0</v>
      </c>
    </row>
    <row r="129" spans="1:11" x14ac:dyDescent="0.25">
      <c r="A129" t="s">
        <v>24</v>
      </c>
      <c r="B129" t="s">
        <v>25</v>
      </c>
      <c r="C129" s="2">
        <v>4775.99</v>
      </c>
      <c r="D129">
        <v>1</v>
      </c>
      <c r="E129">
        <v>100</v>
      </c>
      <c r="F129">
        <v>4775.99</v>
      </c>
      <c r="G129">
        <v>0</v>
      </c>
      <c r="H129">
        <v>0</v>
      </c>
      <c r="I129">
        <v>19</v>
      </c>
      <c r="J129">
        <v>0</v>
      </c>
      <c r="K129">
        <v>0</v>
      </c>
    </row>
    <row r="130" spans="1:11" x14ac:dyDescent="0.25">
      <c r="A130" t="s">
        <v>26</v>
      </c>
      <c r="B130" t="s">
        <v>27</v>
      </c>
      <c r="C130" s="2">
        <v>19973</v>
      </c>
      <c r="D130">
        <v>1</v>
      </c>
      <c r="E130">
        <v>0</v>
      </c>
      <c r="F130">
        <v>0</v>
      </c>
      <c r="G130">
        <v>0</v>
      </c>
      <c r="H130">
        <v>0</v>
      </c>
      <c r="I130">
        <v>19</v>
      </c>
      <c r="J130">
        <v>3794.87</v>
      </c>
      <c r="K130">
        <v>23767.87</v>
      </c>
    </row>
    <row r="131" spans="1:11" x14ac:dyDescent="0.25">
      <c r="C131" s="3">
        <f>SUM(C124:C130)</f>
        <v>9247185.6799999997</v>
      </c>
      <c r="F131" s="2">
        <f>SUM(F124:F130)</f>
        <v>4796545.8600000003</v>
      </c>
    </row>
    <row r="135" spans="1:11" ht="26.25" x14ac:dyDescent="0.4">
      <c r="A135" s="7"/>
      <c r="B135" s="8" t="s">
        <v>46</v>
      </c>
      <c r="C135" s="8"/>
      <c r="D135" s="8"/>
      <c r="E135" s="8"/>
      <c r="F135" s="8"/>
      <c r="G135" s="8"/>
      <c r="H135" s="8"/>
      <c r="I135" s="8"/>
      <c r="J135" s="8"/>
      <c r="K135" s="8"/>
    </row>
    <row r="136" spans="1:11" ht="21" x14ac:dyDescent="0.35">
      <c r="A136" s="7"/>
      <c r="B136" s="9" t="s">
        <v>47</v>
      </c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5">
      <c r="A137" s="7"/>
      <c r="B137" s="7" t="s">
        <v>48</v>
      </c>
      <c r="C137" s="7"/>
      <c r="D137" s="7"/>
      <c r="E137" s="7"/>
      <c r="F137" s="7"/>
      <c r="G137" s="7"/>
      <c r="H137" s="7"/>
      <c r="I137" s="7"/>
      <c r="J137" s="7"/>
      <c r="K137" s="7"/>
    </row>
    <row r="138" spans="1:1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x14ac:dyDescent="0.25">
      <c r="A139" s="7"/>
      <c r="B139" s="7"/>
      <c r="C139" s="7"/>
      <c r="D139" s="7"/>
      <c r="E139" s="7"/>
      <c r="F139" s="7"/>
      <c r="G139" s="7"/>
      <c r="H139" s="7"/>
    </row>
    <row r="140" spans="1:11" x14ac:dyDescent="0.25">
      <c r="A140" s="7"/>
    </row>
    <row r="142" spans="1:11" ht="18.75" x14ac:dyDescent="0.3">
      <c r="A142" s="1" t="s">
        <v>0</v>
      </c>
      <c r="B142" s="1" t="s">
        <v>1</v>
      </c>
      <c r="C142" s="1" t="s">
        <v>9</v>
      </c>
      <c r="D142" s="1" t="s">
        <v>2</v>
      </c>
      <c r="E142" s="1" t="s">
        <v>3</v>
      </c>
      <c r="F142" s="1" t="s">
        <v>6</v>
      </c>
      <c r="G142" s="1" t="s">
        <v>5</v>
      </c>
      <c r="H142" s="1" t="s">
        <v>8</v>
      </c>
      <c r="I142" s="1" t="s">
        <v>4</v>
      </c>
      <c r="J142" s="1" t="s">
        <v>7</v>
      </c>
      <c r="K142" s="1" t="s">
        <v>10</v>
      </c>
    </row>
    <row r="144" spans="1:11" x14ac:dyDescent="0.25">
      <c r="A144" t="s">
        <v>14</v>
      </c>
      <c r="B144" t="s">
        <v>15</v>
      </c>
      <c r="C144" s="2">
        <v>6595642.1900000004</v>
      </c>
      <c r="D144">
        <v>1</v>
      </c>
      <c r="E144">
        <v>25.146515566212063</v>
      </c>
      <c r="F144" s="2">
        <v>1658574.19</v>
      </c>
      <c r="G144">
        <v>0</v>
      </c>
      <c r="H144">
        <v>0</v>
      </c>
      <c r="I144">
        <v>19</v>
      </c>
      <c r="J144">
        <v>938042.92</v>
      </c>
      <c r="K144">
        <v>5875110.9199999999</v>
      </c>
    </row>
    <row r="145" spans="1:11" x14ac:dyDescent="0.25">
      <c r="A145" t="s">
        <v>16</v>
      </c>
      <c r="B145" t="s">
        <v>17</v>
      </c>
      <c r="C145" s="2">
        <v>124175.74</v>
      </c>
      <c r="D145">
        <v>1</v>
      </c>
      <c r="E145">
        <v>100</v>
      </c>
      <c r="F145" s="2">
        <v>124175.74</v>
      </c>
      <c r="G145">
        <v>0</v>
      </c>
      <c r="H145">
        <v>0</v>
      </c>
      <c r="I145">
        <v>19</v>
      </c>
      <c r="J145">
        <v>0</v>
      </c>
      <c r="K145">
        <v>0</v>
      </c>
    </row>
    <row r="146" spans="1:11" x14ac:dyDescent="0.25">
      <c r="A146" t="s">
        <v>18</v>
      </c>
      <c r="B146" t="s">
        <v>19</v>
      </c>
      <c r="C146" s="2">
        <v>501478.95</v>
      </c>
      <c r="D146">
        <v>1</v>
      </c>
      <c r="E146">
        <v>100</v>
      </c>
      <c r="F146" s="2">
        <v>501478.95</v>
      </c>
      <c r="G146">
        <v>0</v>
      </c>
      <c r="H146">
        <v>0</v>
      </c>
      <c r="I146">
        <v>19</v>
      </c>
      <c r="J146">
        <v>0</v>
      </c>
      <c r="K146">
        <v>0</v>
      </c>
    </row>
    <row r="147" spans="1:11" x14ac:dyDescent="0.25">
      <c r="A147" t="s">
        <v>20</v>
      </c>
      <c r="B147" t="s">
        <v>21</v>
      </c>
      <c r="C147" s="2">
        <v>4775.99</v>
      </c>
      <c r="D147">
        <v>1</v>
      </c>
      <c r="E147">
        <v>100</v>
      </c>
      <c r="F147" s="2">
        <v>4775.99</v>
      </c>
      <c r="G147">
        <v>0</v>
      </c>
      <c r="H147">
        <v>0</v>
      </c>
      <c r="I147">
        <v>19</v>
      </c>
      <c r="J147">
        <v>0</v>
      </c>
      <c r="K147">
        <v>0</v>
      </c>
    </row>
    <row r="148" spans="1:11" x14ac:dyDescent="0.25">
      <c r="A148" t="s">
        <v>22</v>
      </c>
      <c r="B148" t="s">
        <v>23</v>
      </c>
      <c r="C148" s="2">
        <v>4775.99</v>
      </c>
      <c r="D148">
        <v>1</v>
      </c>
      <c r="E148">
        <v>100</v>
      </c>
      <c r="F148" s="2">
        <v>4775.99</v>
      </c>
      <c r="G148">
        <v>0</v>
      </c>
      <c r="H148">
        <v>0</v>
      </c>
      <c r="I148">
        <v>19</v>
      </c>
      <c r="J148">
        <v>0</v>
      </c>
      <c r="K148">
        <v>0</v>
      </c>
    </row>
    <row r="149" spans="1:11" x14ac:dyDescent="0.25">
      <c r="A149" t="s">
        <v>24</v>
      </c>
      <c r="B149" t="s">
        <v>25</v>
      </c>
      <c r="C149" s="2">
        <v>4775.99</v>
      </c>
      <c r="D149">
        <v>1</v>
      </c>
      <c r="E149">
        <v>100</v>
      </c>
      <c r="F149" s="2">
        <v>4775.99</v>
      </c>
      <c r="G149">
        <v>0</v>
      </c>
      <c r="H149">
        <v>0</v>
      </c>
      <c r="I149">
        <v>19</v>
      </c>
      <c r="J149">
        <v>0</v>
      </c>
      <c r="K149">
        <v>0</v>
      </c>
    </row>
    <row r="150" spans="1:11" x14ac:dyDescent="0.25">
      <c r="A150" t="s">
        <v>26</v>
      </c>
      <c r="B150" t="s">
        <v>27</v>
      </c>
      <c r="C150" s="2">
        <v>42680</v>
      </c>
      <c r="D150">
        <v>1</v>
      </c>
      <c r="E150">
        <v>17.994376757263357</v>
      </c>
      <c r="F150" s="2">
        <v>7680</v>
      </c>
      <c r="G150">
        <v>0</v>
      </c>
      <c r="H150">
        <v>0</v>
      </c>
      <c r="I150">
        <v>19</v>
      </c>
      <c r="J150">
        <v>6650</v>
      </c>
      <c r="K150">
        <v>41650</v>
      </c>
    </row>
    <row r="151" spans="1:11" x14ac:dyDescent="0.25">
      <c r="C151" s="3">
        <f>SUM(C144:C150)</f>
        <v>7278304.8500000015</v>
      </c>
      <c r="F151" s="2">
        <f>SUM(F144:F150)</f>
        <v>2306236.8500000006</v>
      </c>
    </row>
    <row r="154" spans="1:11" ht="26.25" x14ac:dyDescent="0.4">
      <c r="A154" s="7"/>
      <c r="B154" s="8" t="s">
        <v>49</v>
      </c>
      <c r="C154" s="8"/>
      <c r="D154" s="8"/>
      <c r="E154" s="8"/>
      <c r="F154" s="8"/>
      <c r="G154" s="8"/>
      <c r="H154" s="8"/>
      <c r="I154" s="8"/>
      <c r="J154" s="8"/>
      <c r="K154" s="8"/>
    </row>
    <row r="155" spans="1:11" ht="21" x14ac:dyDescent="0.35">
      <c r="A155" s="7"/>
      <c r="B155" s="9" t="s">
        <v>50</v>
      </c>
      <c r="C155" s="9"/>
      <c r="D155" s="9"/>
      <c r="E155" s="9"/>
      <c r="F155" s="9"/>
      <c r="G155" s="9"/>
      <c r="H155" s="9"/>
      <c r="I155" s="9"/>
      <c r="J155" s="9"/>
      <c r="K155" s="9"/>
    </row>
    <row r="156" spans="1:11" x14ac:dyDescent="0.25">
      <c r="A156" s="7"/>
      <c r="B156" s="7" t="s">
        <v>51</v>
      </c>
      <c r="C156" s="7"/>
      <c r="D156" s="7"/>
      <c r="E156" s="7"/>
      <c r="F156" s="7"/>
      <c r="G156" s="7"/>
      <c r="H156" s="7"/>
      <c r="I156" s="7"/>
      <c r="J156" s="7"/>
      <c r="K156" s="7"/>
    </row>
    <row r="157" spans="1:1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1:11" x14ac:dyDescent="0.25">
      <c r="A158" s="7"/>
      <c r="B158" s="7"/>
      <c r="C158" s="7"/>
      <c r="D158" s="7"/>
      <c r="E158" s="7"/>
      <c r="F158" s="7"/>
      <c r="G158" s="7"/>
      <c r="H158" s="7"/>
    </row>
    <row r="159" spans="1:11" x14ac:dyDescent="0.25">
      <c r="A159" s="7"/>
    </row>
    <row r="161" spans="1:11" ht="18.75" x14ac:dyDescent="0.3">
      <c r="A161" s="1" t="s">
        <v>0</v>
      </c>
      <c r="B161" s="1" t="s">
        <v>1</v>
      </c>
      <c r="C161" s="1" t="s">
        <v>9</v>
      </c>
      <c r="D161" s="1" t="s">
        <v>2</v>
      </c>
      <c r="E161" s="1" t="s">
        <v>3</v>
      </c>
      <c r="F161" s="1" t="s">
        <v>6</v>
      </c>
      <c r="G161" s="1" t="s">
        <v>5</v>
      </c>
      <c r="H161" s="1" t="s">
        <v>8</v>
      </c>
      <c r="I161" s="1" t="s">
        <v>4</v>
      </c>
      <c r="J161" s="1" t="s">
        <v>7</v>
      </c>
      <c r="K161" s="1" t="s">
        <v>10</v>
      </c>
    </row>
    <row r="163" spans="1:11" x14ac:dyDescent="0.25">
      <c r="A163" t="s">
        <v>14</v>
      </c>
      <c r="B163" t="s">
        <v>15</v>
      </c>
      <c r="C163" s="2">
        <v>6820113.7199999997</v>
      </c>
      <c r="D163">
        <v>1</v>
      </c>
      <c r="E163">
        <v>40</v>
      </c>
      <c r="F163" s="2">
        <v>2728045.49</v>
      </c>
      <c r="G163">
        <v>0</v>
      </c>
      <c r="H163">
        <v>0</v>
      </c>
      <c r="I163">
        <v>19</v>
      </c>
      <c r="J163">
        <v>777492.96</v>
      </c>
      <c r="K163">
        <v>4869561.2</v>
      </c>
    </row>
    <row r="164" spans="1:11" x14ac:dyDescent="0.25">
      <c r="A164" t="s">
        <v>16</v>
      </c>
      <c r="B164" t="s">
        <v>17</v>
      </c>
      <c r="C164" s="2">
        <v>33431.93</v>
      </c>
      <c r="D164">
        <v>1</v>
      </c>
      <c r="E164">
        <v>25</v>
      </c>
      <c r="F164" s="2">
        <v>8357.98</v>
      </c>
      <c r="G164">
        <v>0</v>
      </c>
      <c r="H164">
        <v>0</v>
      </c>
      <c r="I164">
        <v>19</v>
      </c>
      <c r="J164">
        <v>4764.05</v>
      </c>
      <c r="K164">
        <v>29838</v>
      </c>
    </row>
    <row r="165" spans="1:11" x14ac:dyDescent="0.25">
      <c r="A165" t="s">
        <v>18</v>
      </c>
      <c r="B165" t="s">
        <v>19</v>
      </c>
      <c r="C165" s="2">
        <v>773710.38</v>
      </c>
      <c r="D165">
        <v>1</v>
      </c>
      <c r="E165">
        <v>58</v>
      </c>
      <c r="F165" s="2">
        <v>448752.02</v>
      </c>
      <c r="G165">
        <v>0</v>
      </c>
      <c r="H165">
        <v>0</v>
      </c>
      <c r="I165">
        <v>19</v>
      </c>
      <c r="J165">
        <v>61742.09</v>
      </c>
      <c r="K165">
        <v>386700.45</v>
      </c>
    </row>
    <row r="166" spans="1:11" x14ac:dyDescent="0.25">
      <c r="A166" t="s">
        <v>20</v>
      </c>
      <c r="B166" t="s">
        <v>21</v>
      </c>
      <c r="C166" s="2">
        <v>4775.99</v>
      </c>
      <c r="D166">
        <v>1</v>
      </c>
      <c r="E166">
        <v>0</v>
      </c>
      <c r="F166" s="2">
        <v>0</v>
      </c>
      <c r="G166">
        <v>0</v>
      </c>
      <c r="H166">
        <v>0</v>
      </c>
      <c r="I166">
        <v>19</v>
      </c>
      <c r="J166">
        <v>907.44</v>
      </c>
      <c r="K166">
        <v>5683.43</v>
      </c>
    </row>
    <row r="167" spans="1:11" x14ac:dyDescent="0.25">
      <c r="A167" t="s">
        <v>22</v>
      </c>
      <c r="B167" t="s">
        <v>23</v>
      </c>
      <c r="C167" s="2">
        <v>4775.99</v>
      </c>
      <c r="D167">
        <v>1</v>
      </c>
      <c r="E167">
        <v>0</v>
      </c>
      <c r="F167" s="2">
        <v>0</v>
      </c>
      <c r="G167">
        <v>0</v>
      </c>
      <c r="H167">
        <v>0</v>
      </c>
      <c r="I167">
        <v>19</v>
      </c>
      <c r="J167">
        <v>907.44</v>
      </c>
      <c r="K167">
        <v>5683.43</v>
      </c>
    </row>
    <row r="168" spans="1:11" x14ac:dyDescent="0.25">
      <c r="A168" t="s">
        <v>24</v>
      </c>
      <c r="B168" t="s">
        <v>25</v>
      </c>
      <c r="C168" s="2">
        <v>4775.99</v>
      </c>
      <c r="D168">
        <v>1</v>
      </c>
      <c r="E168">
        <v>0</v>
      </c>
      <c r="F168" s="2">
        <v>0</v>
      </c>
      <c r="G168">
        <v>0</v>
      </c>
      <c r="H168">
        <v>0</v>
      </c>
      <c r="I168">
        <v>19</v>
      </c>
      <c r="J168">
        <v>907.44</v>
      </c>
      <c r="K168">
        <v>5683.43</v>
      </c>
    </row>
    <row r="169" spans="1:11" x14ac:dyDescent="0.25">
      <c r="A169" t="s">
        <v>26</v>
      </c>
      <c r="B169" t="s">
        <v>27</v>
      </c>
      <c r="C169" s="2">
        <v>35000</v>
      </c>
      <c r="D169">
        <v>1</v>
      </c>
      <c r="E169">
        <v>0</v>
      </c>
      <c r="F169" s="2">
        <v>0</v>
      </c>
      <c r="G169">
        <v>0</v>
      </c>
      <c r="H169">
        <v>0</v>
      </c>
      <c r="I169">
        <v>19</v>
      </c>
      <c r="J169">
        <v>6650</v>
      </c>
      <c r="K169">
        <v>41650</v>
      </c>
    </row>
    <row r="170" spans="1:11" x14ac:dyDescent="0.25">
      <c r="C170" s="3">
        <f>SUM(C163:C169)</f>
        <v>7676584</v>
      </c>
      <c r="F170" s="2">
        <f>SUM(F163:F169)</f>
        <v>3185155.49</v>
      </c>
    </row>
    <row r="174" spans="1:11" ht="26.25" x14ac:dyDescent="0.4">
      <c r="A174" s="7"/>
      <c r="B174" s="8" t="s">
        <v>52</v>
      </c>
      <c r="C174" s="8"/>
      <c r="D174" s="8"/>
      <c r="E174" s="8"/>
      <c r="F174" s="8"/>
      <c r="G174" s="8"/>
      <c r="H174" s="8"/>
      <c r="I174" s="8"/>
      <c r="J174" s="8"/>
      <c r="K174" s="8"/>
    </row>
    <row r="175" spans="1:11" ht="21" x14ac:dyDescent="0.35">
      <c r="A175" s="7"/>
      <c r="B175" s="9" t="s">
        <v>53</v>
      </c>
      <c r="C175" s="9"/>
      <c r="D175" s="9"/>
      <c r="E175" s="9"/>
      <c r="F175" s="9"/>
      <c r="G175" s="9"/>
      <c r="H175" s="9"/>
      <c r="I175" s="9"/>
      <c r="J175" s="9"/>
      <c r="K175" s="9"/>
    </row>
    <row r="176" spans="1:11" x14ac:dyDescent="0.25">
      <c r="A176" s="7"/>
      <c r="B176" s="7" t="s">
        <v>54</v>
      </c>
      <c r="C176" s="7"/>
      <c r="D176" s="7"/>
      <c r="E176" s="7"/>
      <c r="F176" s="7"/>
      <c r="G176" s="7"/>
      <c r="H176" s="7"/>
      <c r="I176" s="7"/>
      <c r="J176" s="7"/>
      <c r="K176" s="7"/>
    </row>
    <row r="177" spans="1:1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1:11" x14ac:dyDescent="0.25">
      <c r="A178" s="7"/>
      <c r="B178" s="7"/>
      <c r="C178" s="7"/>
      <c r="D178" s="7"/>
      <c r="E178" s="7"/>
      <c r="F178" s="7"/>
      <c r="G178" s="7"/>
      <c r="H178" s="7"/>
    </row>
    <row r="179" spans="1:11" x14ac:dyDescent="0.25">
      <c r="A179" s="7"/>
    </row>
    <row r="181" spans="1:11" ht="18.75" x14ac:dyDescent="0.3">
      <c r="A181" s="1" t="s">
        <v>0</v>
      </c>
      <c r="B181" s="1" t="s">
        <v>1</v>
      </c>
      <c r="C181" s="1" t="s">
        <v>9</v>
      </c>
      <c r="D181" s="1" t="s">
        <v>2</v>
      </c>
      <c r="E181" s="1" t="s">
        <v>3</v>
      </c>
      <c r="F181" s="1" t="s">
        <v>6</v>
      </c>
      <c r="G181" s="1" t="s">
        <v>5</v>
      </c>
      <c r="H181" s="1" t="s">
        <v>8</v>
      </c>
      <c r="I181" s="1" t="s">
        <v>4</v>
      </c>
      <c r="J181" s="1" t="s">
        <v>7</v>
      </c>
      <c r="K181" s="1" t="s">
        <v>10</v>
      </c>
    </row>
    <row r="183" spans="1:11" x14ac:dyDescent="0.25">
      <c r="A183" t="s">
        <v>14</v>
      </c>
      <c r="B183" t="s">
        <v>15</v>
      </c>
      <c r="C183" s="2">
        <v>6294754.8200000003</v>
      </c>
      <c r="D183">
        <v>1</v>
      </c>
      <c r="E183">
        <v>16.648064141757953</v>
      </c>
      <c r="F183" s="2">
        <v>1047954.82</v>
      </c>
      <c r="G183">
        <v>0</v>
      </c>
      <c r="H183">
        <v>0</v>
      </c>
      <c r="I183">
        <v>19</v>
      </c>
      <c r="J183">
        <v>996892</v>
      </c>
      <c r="K183">
        <v>6243692</v>
      </c>
    </row>
    <row r="184" spans="1:11" x14ac:dyDescent="0.25">
      <c r="A184" t="s">
        <v>16</v>
      </c>
      <c r="B184" t="s">
        <v>17</v>
      </c>
      <c r="C184" s="2">
        <v>152831.67999999999</v>
      </c>
      <c r="D184">
        <v>1</v>
      </c>
      <c r="E184">
        <v>100</v>
      </c>
      <c r="F184" s="2">
        <v>152831.67999999999</v>
      </c>
      <c r="G184">
        <v>0</v>
      </c>
      <c r="H184">
        <v>0</v>
      </c>
      <c r="I184">
        <v>19</v>
      </c>
      <c r="J184">
        <v>0</v>
      </c>
      <c r="K184">
        <v>0</v>
      </c>
    </row>
    <row r="185" spans="1:11" x14ac:dyDescent="0.25">
      <c r="A185" t="s">
        <v>18</v>
      </c>
      <c r="B185" t="s">
        <v>19</v>
      </c>
      <c r="C185" s="2">
        <v>697294.54</v>
      </c>
      <c r="D185">
        <v>1</v>
      </c>
      <c r="E185">
        <v>100</v>
      </c>
      <c r="F185" s="2">
        <v>697294.54</v>
      </c>
      <c r="G185">
        <v>0</v>
      </c>
      <c r="H185">
        <v>0</v>
      </c>
      <c r="I185">
        <v>19</v>
      </c>
      <c r="J185">
        <v>0</v>
      </c>
      <c r="K185">
        <v>0</v>
      </c>
    </row>
    <row r="186" spans="1:11" x14ac:dyDescent="0.25">
      <c r="A186" t="s">
        <v>20</v>
      </c>
      <c r="B186" t="s">
        <v>21</v>
      </c>
      <c r="C186" s="2">
        <v>4775.99</v>
      </c>
      <c r="D186">
        <v>1</v>
      </c>
      <c r="E186">
        <v>100</v>
      </c>
      <c r="F186" s="2">
        <v>4775.99</v>
      </c>
      <c r="G186">
        <v>0</v>
      </c>
      <c r="H186">
        <v>0</v>
      </c>
      <c r="I186">
        <v>19</v>
      </c>
      <c r="J186">
        <v>0</v>
      </c>
      <c r="K186">
        <v>0</v>
      </c>
    </row>
    <row r="187" spans="1:11" x14ac:dyDescent="0.25">
      <c r="A187" t="s">
        <v>22</v>
      </c>
      <c r="B187" t="s">
        <v>23</v>
      </c>
      <c r="C187" s="2">
        <v>4775.99</v>
      </c>
      <c r="D187">
        <v>1</v>
      </c>
      <c r="E187">
        <v>100</v>
      </c>
      <c r="F187" s="2">
        <v>4775.99</v>
      </c>
      <c r="G187">
        <v>0</v>
      </c>
      <c r="H187">
        <v>0</v>
      </c>
      <c r="I187">
        <v>19</v>
      </c>
      <c r="J187">
        <v>0</v>
      </c>
      <c r="K187">
        <v>0</v>
      </c>
    </row>
    <row r="188" spans="1:11" x14ac:dyDescent="0.25">
      <c r="A188" t="s">
        <v>24</v>
      </c>
      <c r="B188" t="s">
        <v>25</v>
      </c>
      <c r="C188" s="2">
        <v>4775.99</v>
      </c>
      <c r="D188">
        <v>1</v>
      </c>
      <c r="E188">
        <v>100</v>
      </c>
      <c r="F188" s="2">
        <v>4775.99</v>
      </c>
      <c r="G188">
        <v>0</v>
      </c>
      <c r="H188">
        <v>0</v>
      </c>
      <c r="I188">
        <v>19</v>
      </c>
      <c r="J188">
        <v>0</v>
      </c>
      <c r="K188">
        <v>0</v>
      </c>
    </row>
    <row r="189" spans="1:11" x14ac:dyDescent="0.25">
      <c r="A189" t="s">
        <v>26</v>
      </c>
      <c r="B189" t="s">
        <v>27</v>
      </c>
      <c r="C189" s="2">
        <v>11000</v>
      </c>
      <c r="D189">
        <v>1</v>
      </c>
      <c r="E189">
        <v>21.818181818181817</v>
      </c>
      <c r="F189" s="2">
        <v>2400</v>
      </c>
      <c r="G189">
        <v>0</v>
      </c>
      <c r="H189">
        <v>0</v>
      </c>
      <c r="I189">
        <v>19</v>
      </c>
      <c r="J189">
        <v>1634</v>
      </c>
      <c r="K189">
        <v>10234</v>
      </c>
    </row>
    <row r="190" spans="1:11" x14ac:dyDescent="0.25">
      <c r="C190" s="3">
        <f>SUM(C183:C189)</f>
        <v>7170209.0100000007</v>
      </c>
      <c r="F190" s="2">
        <f>SUM(F183:F189)</f>
        <v>1914809.01</v>
      </c>
    </row>
    <row r="193" spans="1:11" ht="26.25" x14ac:dyDescent="0.4">
      <c r="A193" s="7"/>
      <c r="B193" s="8" t="s">
        <v>55</v>
      </c>
      <c r="C193" s="8"/>
      <c r="D193" s="8"/>
      <c r="E193" s="8"/>
      <c r="F193" s="8"/>
      <c r="G193" s="8"/>
      <c r="H193" s="8"/>
      <c r="I193" s="8"/>
      <c r="J193" s="8"/>
      <c r="K193" s="8"/>
    </row>
    <row r="194" spans="1:11" ht="21" x14ac:dyDescent="0.35">
      <c r="A194" s="7"/>
      <c r="B194" s="9" t="s">
        <v>56</v>
      </c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25">
      <c r="A195" s="7"/>
      <c r="B195" s="7" t="s">
        <v>57</v>
      </c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</row>
    <row r="198" spans="1:11" x14ac:dyDescent="0.25">
      <c r="A198" s="7"/>
    </row>
    <row r="200" spans="1:11" ht="18.75" x14ac:dyDescent="0.3">
      <c r="A200" s="1" t="s">
        <v>0</v>
      </c>
      <c r="B200" s="1" t="s">
        <v>1</v>
      </c>
      <c r="C200" s="1" t="s">
        <v>9</v>
      </c>
      <c r="D200" s="1" t="s">
        <v>2</v>
      </c>
      <c r="E200" s="1" t="s">
        <v>3</v>
      </c>
      <c r="F200" s="1" t="s">
        <v>6</v>
      </c>
      <c r="G200" s="1" t="s">
        <v>5</v>
      </c>
      <c r="H200" s="1" t="s">
        <v>8</v>
      </c>
      <c r="I200" s="1" t="s">
        <v>4</v>
      </c>
      <c r="J200" s="1" t="s">
        <v>7</v>
      </c>
      <c r="K200" s="1" t="s">
        <v>10</v>
      </c>
    </row>
    <row r="202" spans="1:11" x14ac:dyDescent="0.25">
      <c r="A202" t="s">
        <v>14</v>
      </c>
      <c r="B202" t="s">
        <v>15</v>
      </c>
      <c r="C202" s="2">
        <v>7183088.96</v>
      </c>
      <c r="D202">
        <v>1</v>
      </c>
      <c r="E202">
        <v>46.51</v>
      </c>
      <c r="F202" s="2">
        <v>3340854.68</v>
      </c>
      <c r="G202">
        <v>0</v>
      </c>
      <c r="H202">
        <v>0</v>
      </c>
      <c r="I202">
        <v>19</v>
      </c>
      <c r="J202">
        <v>730024.51</v>
      </c>
      <c r="K202">
        <v>4572258.8</v>
      </c>
    </row>
    <row r="203" spans="1:11" x14ac:dyDescent="0.25">
      <c r="A203" t="s">
        <v>16</v>
      </c>
      <c r="B203" t="s">
        <v>17</v>
      </c>
      <c r="C203" s="2">
        <v>128951.73</v>
      </c>
      <c r="D203">
        <v>1</v>
      </c>
      <c r="E203">
        <v>46.51</v>
      </c>
      <c r="F203" s="2">
        <v>59975.45</v>
      </c>
      <c r="G203">
        <v>0</v>
      </c>
      <c r="H203">
        <v>0</v>
      </c>
      <c r="I203">
        <v>19</v>
      </c>
      <c r="J203">
        <v>13105.49</v>
      </c>
      <c r="K203">
        <v>82081.77</v>
      </c>
    </row>
    <row r="204" spans="1:11" x14ac:dyDescent="0.25">
      <c r="A204" t="s">
        <v>18</v>
      </c>
      <c r="B204" t="s">
        <v>19</v>
      </c>
      <c r="C204" s="2">
        <v>907438.1</v>
      </c>
      <c r="D204">
        <v>1</v>
      </c>
      <c r="E204">
        <v>46.51</v>
      </c>
      <c r="F204" s="2">
        <v>422049.46</v>
      </c>
      <c r="G204">
        <v>0</v>
      </c>
      <c r="H204">
        <v>0</v>
      </c>
      <c r="I204">
        <v>19</v>
      </c>
      <c r="J204">
        <v>92223.84</v>
      </c>
      <c r="K204">
        <v>577612.48</v>
      </c>
    </row>
    <row r="205" spans="1:11" x14ac:dyDescent="0.25">
      <c r="A205" t="s">
        <v>20</v>
      </c>
      <c r="B205" t="s">
        <v>21</v>
      </c>
      <c r="C205" s="2">
        <v>114623.76</v>
      </c>
      <c r="D205">
        <v>1</v>
      </c>
      <c r="E205">
        <v>46.51</v>
      </c>
      <c r="F205" s="2">
        <v>53311.51</v>
      </c>
      <c r="G205">
        <v>0</v>
      </c>
      <c r="H205">
        <v>0</v>
      </c>
      <c r="I205">
        <v>19</v>
      </c>
      <c r="J205">
        <v>11649.33</v>
      </c>
      <c r="K205">
        <v>72961.58</v>
      </c>
    </row>
    <row r="206" spans="1:11" x14ac:dyDescent="0.25">
      <c r="A206" t="s">
        <v>22</v>
      </c>
      <c r="B206" t="s">
        <v>23</v>
      </c>
      <c r="C206" s="2">
        <v>23879.95</v>
      </c>
      <c r="D206">
        <v>1</v>
      </c>
      <c r="E206">
        <v>46.51</v>
      </c>
      <c r="F206" s="2">
        <v>11106.56</v>
      </c>
      <c r="G206">
        <v>0</v>
      </c>
      <c r="H206">
        <v>0</v>
      </c>
      <c r="I206">
        <v>19</v>
      </c>
      <c r="J206">
        <v>2426.94</v>
      </c>
      <c r="K206">
        <v>15200.33</v>
      </c>
    </row>
    <row r="207" spans="1:11" x14ac:dyDescent="0.25">
      <c r="A207" t="s">
        <v>24</v>
      </c>
      <c r="B207" t="s">
        <v>25</v>
      </c>
      <c r="C207" s="2">
        <v>23879.95</v>
      </c>
      <c r="D207">
        <v>1</v>
      </c>
      <c r="E207">
        <v>46.51</v>
      </c>
      <c r="F207" s="2">
        <v>11106.56</v>
      </c>
      <c r="G207">
        <v>0</v>
      </c>
      <c r="H207">
        <v>0</v>
      </c>
      <c r="I207">
        <v>19</v>
      </c>
      <c r="J207">
        <v>2426.94</v>
      </c>
      <c r="K207">
        <v>15200.33</v>
      </c>
    </row>
    <row r="208" spans="1:11" x14ac:dyDescent="0.25">
      <c r="A208" t="s">
        <v>26</v>
      </c>
      <c r="B208" t="s">
        <v>27</v>
      </c>
      <c r="C208" s="2">
        <v>67826</v>
      </c>
      <c r="D208">
        <v>1</v>
      </c>
      <c r="E208">
        <v>46.51</v>
      </c>
      <c r="F208" s="2">
        <v>31545.87</v>
      </c>
      <c r="G208">
        <v>0</v>
      </c>
      <c r="H208">
        <v>0</v>
      </c>
      <c r="I208">
        <v>19</v>
      </c>
      <c r="J208">
        <v>6893.22</v>
      </c>
      <c r="K208">
        <v>43173.35</v>
      </c>
    </row>
    <row r="209" spans="1:11" x14ac:dyDescent="0.25">
      <c r="C209" s="3">
        <f>SUM(C202:C208)</f>
        <v>8449688.4499999993</v>
      </c>
      <c r="F209" s="2">
        <f>SUM(F202:F208)</f>
        <v>3929950.0900000003</v>
      </c>
    </row>
    <row r="212" spans="1:11" ht="26.25" x14ac:dyDescent="0.4">
      <c r="A212" s="7"/>
      <c r="B212" s="8" t="s">
        <v>58</v>
      </c>
      <c r="C212" s="8"/>
      <c r="D212" s="8"/>
      <c r="E212" s="8"/>
      <c r="F212" s="8"/>
      <c r="G212" s="8"/>
      <c r="H212" s="8"/>
      <c r="I212" s="8"/>
      <c r="J212" s="8"/>
      <c r="K212" s="8"/>
    </row>
    <row r="213" spans="1:11" ht="21" x14ac:dyDescent="0.35">
      <c r="A213" s="7"/>
      <c r="B213" s="9" t="s">
        <v>59</v>
      </c>
      <c r="C213" s="9"/>
      <c r="D213" s="9"/>
      <c r="E213" s="9"/>
      <c r="F213" s="9"/>
      <c r="G213" s="9"/>
      <c r="H213" s="9"/>
      <c r="I213" s="9"/>
      <c r="J213" s="9"/>
      <c r="K213" s="9"/>
    </row>
    <row r="214" spans="1:11" x14ac:dyDescent="0.25">
      <c r="A214" s="7"/>
      <c r="B214" s="7" t="s">
        <v>60</v>
      </c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</row>
    <row r="217" spans="1:11" x14ac:dyDescent="0.25">
      <c r="A217" s="7"/>
    </row>
    <row r="219" spans="1:11" ht="18.75" x14ac:dyDescent="0.3">
      <c r="A219" s="1" t="s">
        <v>0</v>
      </c>
      <c r="B219" s="1" t="s">
        <v>1</v>
      </c>
      <c r="C219" s="1" t="s">
        <v>9</v>
      </c>
      <c r="D219" s="1" t="s">
        <v>2</v>
      </c>
      <c r="E219" s="1" t="s">
        <v>3</v>
      </c>
      <c r="F219" s="1" t="s">
        <v>6</v>
      </c>
      <c r="G219" s="1" t="s">
        <v>5</v>
      </c>
      <c r="H219" s="1" t="s">
        <v>8</v>
      </c>
      <c r="I219" s="1" t="s">
        <v>4</v>
      </c>
      <c r="J219" s="1" t="s">
        <v>7</v>
      </c>
      <c r="K219" s="1" t="s">
        <v>10</v>
      </c>
    </row>
    <row r="221" spans="1:11" x14ac:dyDescent="0.25">
      <c r="A221" t="s">
        <v>14</v>
      </c>
      <c r="B221" t="s">
        <v>15</v>
      </c>
      <c r="C221" s="2">
        <v>7273832.7699999996</v>
      </c>
      <c r="D221">
        <v>1</v>
      </c>
      <c r="E221">
        <v>47.070545588031159</v>
      </c>
      <c r="F221" s="2">
        <v>3423832.77</v>
      </c>
      <c r="G221">
        <v>0</v>
      </c>
      <c r="H221">
        <v>0</v>
      </c>
      <c r="I221">
        <v>19</v>
      </c>
      <c r="J221">
        <v>731500</v>
      </c>
      <c r="K221">
        <v>4581500</v>
      </c>
    </row>
    <row r="222" spans="1:11" x14ac:dyDescent="0.25">
      <c r="A222" t="s">
        <v>16</v>
      </c>
      <c r="B222" t="s">
        <v>17</v>
      </c>
      <c r="C222" s="2">
        <v>138503.71</v>
      </c>
      <c r="D222">
        <v>1</v>
      </c>
      <c r="E222">
        <v>100</v>
      </c>
      <c r="F222" s="2">
        <v>138503.71</v>
      </c>
      <c r="G222">
        <v>0</v>
      </c>
      <c r="H222">
        <v>0</v>
      </c>
      <c r="I222">
        <v>19</v>
      </c>
      <c r="J222">
        <v>0</v>
      </c>
      <c r="K222">
        <v>0</v>
      </c>
    </row>
    <row r="223" spans="1:11" x14ac:dyDescent="0.25">
      <c r="A223" t="s">
        <v>18</v>
      </c>
      <c r="B223" t="s">
        <v>19</v>
      </c>
      <c r="C223" s="2">
        <v>539686.87</v>
      </c>
      <c r="D223">
        <v>1</v>
      </c>
      <c r="E223">
        <v>44.412210732493826</v>
      </c>
      <c r="F223" s="2">
        <v>239686.87</v>
      </c>
      <c r="G223">
        <v>0</v>
      </c>
      <c r="H223">
        <v>0</v>
      </c>
      <c r="I223">
        <v>19</v>
      </c>
      <c r="J223">
        <v>57000</v>
      </c>
      <c r="K223">
        <v>357000</v>
      </c>
    </row>
    <row r="224" spans="1:11" x14ac:dyDescent="0.25">
      <c r="A224" t="s">
        <v>20</v>
      </c>
      <c r="B224" t="s">
        <v>21</v>
      </c>
      <c r="C224" s="2">
        <v>4775.99</v>
      </c>
      <c r="D224">
        <v>1</v>
      </c>
      <c r="E224">
        <v>100</v>
      </c>
      <c r="F224" s="2">
        <v>4775.99</v>
      </c>
      <c r="G224">
        <v>0</v>
      </c>
      <c r="H224">
        <v>0</v>
      </c>
      <c r="I224">
        <v>19</v>
      </c>
      <c r="J224">
        <v>0</v>
      </c>
      <c r="K224">
        <v>0</v>
      </c>
    </row>
    <row r="225" spans="1:11" x14ac:dyDescent="0.25">
      <c r="A225" t="s">
        <v>22</v>
      </c>
      <c r="B225" t="s">
        <v>23</v>
      </c>
      <c r="C225" s="2">
        <v>4775.99</v>
      </c>
      <c r="D225">
        <v>1</v>
      </c>
      <c r="E225">
        <v>100</v>
      </c>
      <c r="F225" s="2">
        <v>4775.99</v>
      </c>
      <c r="G225">
        <v>0</v>
      </c>
      <c r="H225">
        <v>0</v>
      </c>
      <c r="I225">
        <v>19</v>
      </c>
      <c r="J225">
        <v>0</v>
      </c>
      <c r="K225">
        <v>0</v>
      </c>
    </row>
    <row r="226" spans="1:11" x14ac:dyDescent="0.25">
      <c r="A226" t="s">
        <v>24</v>
      </c>
      <c r="B226" t="s">
        <v>25</v>
      </c>
      <c r="C226" s="2">
        <v>4775.99</v>
      </c>
      <c r="D226">
        <v>1</v>
      </c>
      <c r="E226">
        <v>100</v>
      </c>
      <c r="F226" s="2">
        <v>4775.99</v>
      </c>
      <c r="G226">
        <v>0</v>
      </c>
      <c r="H226">
        <v>0</v>
      </c>
      <c r="I226">
        <v>19</v>
      </c>
      <c r="J226">
        <v>0</v>
      </c>
      <c r="K226">
        <v>0</v>
      </c>
    </row>
    <row r="227" spans="1:11" x14ac:dyDescent="0.25">
      <c r="A227" t="s">
        <v>26</v>
      </c>
      <c r="B227" t="s">
        <v>27</v>
      </c>
      <c r="C227" s="2">
        <v>25000</v>
      </c>
      <c r="D227">
        <v>1</v>
      </c>
      <c r="E227">
        <v>20</v>
      </c>
      <c r="F227" s="2">
        <v>5000</v>
      </c>
      <c r="G227">
        <v>0</v>
      </c>
      <c r="H227">
        <v>0</v>
      </c>
      <c r="I227">
        <v>19</v>
      </c>
      <c r="J227">
        <v>3800</v>
      </c>
      <c r="K227">
        <v>23800</v>
      </c>
    </row>
    <row r="228" spans="1:11" x14ac:dyDescent="0.25">
      <c r="C228" s="3">
        <f>SUM(C221:C227)</f>
        <v>7991351.3200000003</v>
      </c>
      <c r="F228" s="2">
        <f>SUM(F221:F227)</f>
        <v>3821351.3200000008</v>
      </c>
    </row>
    <row r="231" spans="1:11" ht="26.25" x14ac:dyDescent="0.4">
      <c r="A231" s="7"/>
      <c r="B231" s="8" t="s">
        <v>61</v>
      </c>
      <c r="C231" s="8"/>
      <c r="D231" s="8"/>
      <c r="E231" s="8"/>
      <c r="F231" s="8"/>
      <c r="G231" s="8"/>
      <c r="H231" s="8"/>
      <c r="I231" s="8"/>
      <c r="J231" s="8"/>
      <c r="K231" s="8"/>
    </row>
    <row r="232" spans="1:11" ht="21" x14ac:dyDescent="0.35">
      <c r="A232" s="7"/>
      <c r="B232" s="9" t="s">
        <v>62</v>
      </c>
      <c r="C232" s="9"/>
      <c r="D232" s="9"/>
      <c r="E232" s="9"/>
      <c r="F232" s="9"/>
      <c r="G232" s="9"/>
      <c r="H232" s="9"/>
      <c r="I232" s="9"/>
      <c r="J232" s="9"/>
      <c r="K232" s="9"/>
    </row>
    <row r="233" spans="1:11" x14ac:dyDescent="0.25">
      <c r="A233" s="7"/>
      <c r="B233" s="7" t="s">
        <v>63</v>
      </c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</row>
    <row r="236" spans="1:11" x14ac:dyDescent="0.25">
      <c r="A236" s="7"/>
    </row>
    <row r="238" spans="1:11" ht="18.75" x14ac:dyDescent="0.3">
      <c r="A238" s="1" t="s">
        <v>0</v>
      </c>
      <c r="B238" s="1" t="s">
        <v>1</v>
      </c>
      <c r="C238" s="1" t="s">
        <v>9</v>
      </c>
      <c r="D238" s="1" t="s">
        <v>2</v>
      </c>
      <c r="E238" s="1" t="s">
        <v>3</v>
      </c>
      <c r="F238" s="1" t="s">
        <v>6</v>
      </c>
      <c r="G238" s="1" t="s">
        <v>5</v>
      </c>
      <c r="H238" s="1" t="s">
        <v>8</v>
      </c>
      <c r="I238" s="1" t="s">
        <v>4</v>
      </c>
      <c r="J238" s="1" t="s">
        <v>7</v>
      </c>
      <c r="K238" s="1" t="s">
        <v>10</v>
      </c>
    </row>
    <row r="240" spans="1:11" x14ac:dyDescent="0.25">
      <c r="A240" t="s">
        <v>14</v>
      </c>
      <c r="B240" t="s">
        <v>15</v>
      </c>
      <c r="C240" s="2">
        <v>7092345.1500000004</v>
      </c>
      <c r="D240">
        <v>1</v>
      </c>
      <c r="E240">
        <v>32.6</v>
      </c>
      <c r="F240" s="2">
        <v>2312104.52</v>
      </c>
      <c r="G240">
        <v>0</v>
      </c>
      <c r="H240">
        <v>0</v>
      </c>
      <c r="I240">
        <v>19</v>
      </c>
      <c r="J240">
        <v>908245.72</v>
      </c>
      <c r="K240">
        <v>5688486.3499999996</v>
      </c>
    </row>
    <row r="241" spans="1:11" x14ac:dyDescent="0.25">
      <c r="A241" t="s">
        <v>16</v>
      </c>
      <c r="B241" t="s">
        <v>17</v>
      </c>
      <c r="C241" s="2">
        <v>23879.95</v>
      </c>
      <c r="D241">
        <v>1</v>
      </c>
      <c r="E241">
        <v>100</v>
      </c>
      <c r="F241" s="2">
        <v>23879.95</v>
      </c>
      <c r="G241">
        <v>0</v>
      </c>
      <c r="H241">
        <v>0</v>
      </c>
      <c r="I241">
        <v>19</v>
      </c>
      <c r="J241">
        <v>0</v>
      </c>
      <c r="K241">
        <v>0</v>
      </c>
    </row>
    <row r="242" spans="1:11" x14ac:dyDescent="0.25">
      <c r="A242" t="s">
        <v>18</v>
      </c>
      <c r="B242" t="s">
        <v>19</v>
      </c>
      <c r="C242" s="2">
        <v>534910.88</v>
      </c>
      <c r="D242">
        <v>1</v>
      </c>
      <c r="E242">
        <v>100</v>
      </c>
      <c r="F242" s="2">
        <v>534910.88</v>
      </c>
      <c r="G242">
        <v>0</v>
      </c>
      <c r="H242">
        <v>0</v>
      </c>
      <c r="I242">
        <v>19</v>
      </c>
      <c r="J242">
        <v>0</v>
      </c>
      <c r="K242">
        <v>0</v>
      </c>
    </row>
    <row r="243" spans="1:11" x14ac:dyDescent="0.25">
      <c r="A243" t="s">
        <v>20</v>
      </c>
      <c r="B243" t="s">
        <v>21</v>
      </c>
      <c r="C243" s="2">
        <v>4775.99</v>
      </c>
      <c r="D243">
        <v>1</v>
      </c>
      <c r="E243">
        <v>100</v>
      </c>
      <c r="F243" s="2">
        <v>4775.99</v>
      </c>
      <c r="G243">
        <v>0</v>
      </c>
      <c r="H243">
        <v>0</v>
      </c>
      <c r="I243">
        <v>19</v>
      </c>
      <c r="J243">
        <v>0</v>
      </c>
      <c r="K243">
        <v>0</v>
      </c>
    </row>
    <row r="244" spans="1:11" x14ac:dyDescent="0.25">
      <c r="A244" t="s">
        <v>22</v>
      </c>
      <c r="B244" t="s">
        <v>23</v>
      </c>
      <c r="C244" s="2">
        <v>4775.99</v>
      </c>
      <c r="D244">
        <v>1</v>
      </c>
      <c r="E244">
        <v>100</v>
      </c>
      <c r="F244" s="2">
        <v>4775.99</v>
      </c>
      <c r="G244">
        <v>0</v>
      </c>
      <c r="H244">
        <v>0</v>
      </c>
      <c r="I244">
        <v>19</v>
      </c>
      <c r="J244">
        <v>0</v>
      </c>
      <c r="K244">
        <v>0</v>
      </c>
    </row>
    <row r="245" spans="1:11" x14ac:dyDescent="0.25">
      <c r="A245" t="s">
        <v>24</v>
      </c>
      <c r="B245" t="s">
        <v>25</v>
      </c>
      <c r="C245" s="2">
        <v>4775.99</v>
      </c>
      <c r="D245">
        <v>1</v>
      </c>
      <c r="E245">
        <v>100</v>
      </c>
      <c r="F245" s="2">
        <v>4775.99</v>
      </c>
      <c r="G245">
        <v>0</v>
      </c>
      <c r="H245">
        <v>0</v>
      </c>
      <c r="I245">
        <v>19</v>
      </c>
      <c r="J245">
        <v>0</v>
      </c>
      <c r="K245">
        <v>0</v>
      </c>
    </row>
    <row r="246" spans="1:11" x14ac:dyDescent="0.25">
      <c r="A246" t="s">
        <v>26</v>
      </c>
      <c r="B246" t="s">
        <v>27</v>
      </c>
      <c r="C246" s="2">
        <v>39887</v>
      </c>
      <c r="D246">
        <v>1</v>
      </c>
      <c r="E246">
        <v>10</v>
      </c>
      <c r="F246" s="2">
        <v>3988.7</v>
      </c>
      <c r="G246">
        <v>0</v>
      </c>
      <c r="H246">
        <v>0</v>
      </c>
      <c r="I246">
        <v>19</v>
      </c>
      <c r="J246">
        <v>6820.68</v>
      </c>
      <c r="K246">
        <v>42718.98</v>
      </c>
    </row>
    <row r="247" spans="1:11" x14ac:dyDescent="0.25">
      <c r="C247" s="3">
        <f>SUM(C240:C246)</f>
        <v>7705350.9500000011</v>
      </c>
      <c r="F247" s="2">
        <f>SUM(F240:F246)</f>
        <v>2889212.0200000009</v>
      </c>
    </row>
    <row r="250" spans="1:11" ht="26.25" x14ac:dyDescent="0.4">
      <c r="A250" s="7"/>
      <c r="B250" s="8" t="s">
        <v>64</v>
      </c>
      <c r="C250" s="8"/>
      <c r="D250" s="8"/>
      <c r="E250" s="8"/>
      <c r="F250" s="8"/>
      <c r="G250" s="8"/>
      <c r="H250" s="8"/>
      <c r="I250" s="8"/>
      <c r="J250" s="8"/>
      <c r="K250" s="8"/>
    </row>
    <row r="251" spans="1:11" ht="21" x14ac:dyDescent="0.35">
      <c r="A251" s="7"/>
      <c r="B251" s="9" t="s">
        <v>65</v>
      </c>
      <c r="C251" s="9"/>
      <c r="D251" s="9"/>
      <c r="E251" s="9"/>
      <c r="F251" s="9"/>
      <c r="G251" s="9"/>
      <c r="H251" s="9"/>
      <c r="I251" s="9"/>
      <c r="J251" s="9"/>
      <c r="K251" s="9"/>
    </row>
    <row r="252" spans="1:11" x14ac:dyDescent="0.25">
      <c r="A252" s="7"/>
      <c r="B252" s="7" t="s">
        <v>66</v>
      </c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</row>
    <row r="255" spans="1:11" x14ac:dyDescent="0.25">
      <c r="A255" s="7"/>
    </row>
    <row r="257" spans="1:11" ht="18.75" x14ac:dyDescent="0.3">
      <c r="A257" s="1" t="s">
        <v>0</v>
      </c>
      <c r="B257" s="1" t="s">
        <v>1</v>
      </c>
      <c r="C257" s="1" t="s">
        <v>9</v>
      </c>
      <c r="D257" s="1" t="s">
        <v>2</v>
      </c>
      <c r="E257" s="1" t="s">
        <v>3</v>
      </c>
      <c r="F257" s="1" t="s">
        <v>6</v>
      </c>
      <c r="G257" s="1" t="s">
        <v>5</v>
      </c>
      <c r="H257" s="1" t="s">
        <v>8</v>
      </c>
      <c r="I257" s="1" t="s">
        <v>4</v>
      </c>
      <c r="J257" s="1" t="s">
        <v>7</v>
      </c>
      <c r="K257" s="1" t="s">
        <v>10</v>
      </c>
    </row>
    <row r="259" spans="1:11" x14ac:dyDescent="0.25">
      <c r="A259" t="s">
        <v>14</v>
      </c>
      <c r="B259" t="s">
        <v>15</v>
      </c>
      <c r="C259" s="2">
        <v>7775311.7199999997</v>
      </c>
      <c r="D259">
        <v>1</v>
      </c>
      <c r="E259">
        <v>49.9</v>
      </c>
      <c r="F259" s="2">
        <v>3879880.55</v>
      </c>
      <c r="G259">
        <v>0</v>
      </c>
      <c r="H259">
        <v>0</v>
      </c>
      <c r="I259">
        <v>19</v>
      </c>
      <c r="J259">
        <v>740131.92</v>
      </c>
      <c r="K259">
        <v>4635563.09</v>
      </c>
    </row>
    <row r="260" spans="1:11" x14ac:dyDescent="0.25">
      <c r="A260" t="s">
        <v>16</v>
      </c>
      <c r="B260" t="s">
        <v>17</v>
      </c>
      <c r="C260" s="2">
        <v>71639.850000000006</v>
      </c>
      <c r="D260">
        <v>1</v>
      </c>
      <c r="E260">
        <v>0</v>
      </c>
      <c r="F260" s="2">
        <v>0</v>
      </c>
      <c r="G260">
        <v>0</v>
      </c>
      <c r="H260">
        <v>0</v>
      </c>
      <c r="I260">
        <v>19</v>
      </c>
      <c r="J260">
        <v>13611.57</v>
      </c>
      <c r="K260">
        <v>85251.42</v>
      </c>
    </row>
    <row r="261" spans="1:11" x14ac:dyDescent="0.25">
      <c r="A261" t="s">
        <v>18</v>
      </c>
      <c r="B261" t="s">
        <v>19</v>
      </c>
      <c r="C261" s="2">
        <v>983853.94</v>
      </c>
      <c r="D261">
        <v>1</v>
      </c>
      <c r="E261">
        <v>50</v>
      </c>
      <c r="F261" s="2">
        <v>491926.97</v>
      </c>
      <c r="G261">
        <v>0</v>
      </c>
      <c r="H261">
        <v>0</v>
      </c>
      <c r="I261">
        <v>19</v>
      </c>
      <c r="J261">
        <v>93466.12</v>
      </c>
      <c r="K261">
        <v>585393.09</v>
      </c>
    </row>
    <row r="262" spans="1:11" x14ac:dyDescent="0.25">
      <c r="A262" t="s">
        <v>20</v>
      </c>
      <c r="B262" t="s">
        <v>21</v>
      </c>
      <c r="C262" s="2">
        <v>124175.74</v>
      </c>
      <c r="D262">
        <v>1</v>
      </c>
      <c r="E262">
        <v>10</v>
      </c>
      <c r="F262" s="2">
        <v>12417.57</v>
      </c>
      <c r="G262">
        <v>0</v>
      </c>
      <c r="H262">
        <v>0</v>
      </c>
      <c r="I262">
        <v>19</v>
      </c>
      <c r="J262">
        <v>21234.05</v>
      </c>
      <c r="K262">
        <v>132992.22</v>
      </c>
    </row>
    <row r="263" spans="1:11" x14ac:dyDescent="0.25">
      <c r="A263" t="s">
        <v>22</v>
      </c>
      <c r="B263" t="s">
        <v>23</v>
      </c>
      <c r="C263" s="2">
        <v>9551.98</v>
      </c>
      <c r="D263">
        <v>1</v>
      </c>
      <c r="E263">
        <v>0</v>
      </c>
      <c r="F263" s="2">
        <v>0</v>
      </c>
      <c r="G263">
        <v>0</v>
      </c>
      <c r="H263">
        <v>0</v>
      </c>
      <c r="I263">
        <v>19</v>
      </c>
      <c r="J263">
        <v>1814.88</v>
      </c>
      <c r="K263">
        <v>11366.86</v>
      </c>
    </row>
    <row r="264" spans="1:11" x14ac:dyDescent="0.25">
      <c r="A264" t="s">
        <v>24</v>
      </c>
      <c r="B264" t="s">
        <v>25</v>
      </c>
      <c r="C264" s="2">
        <v>9551.98</v>
      </c>
      <c r="D264">
        <v>1</v>
      </c>
      <c r="E264">
        <v>0</v>
      </c>
      <c r="F264" s="2">
        <v>0</v>
      </c>
      <c r="G264">
        <v>0</v>
      </c>
      <c r="H264">
        <v>0</v>
      </c>
      <c r="I264">
        <v>19</v>
      </c>
      <c r="J264">
        <v>1814.88</v>
      </c>
      <c r="K264">
        <v>11366.86</v>
      </c>
    </row>
    <row r="265" spans="1:11" x14ac:dyDescent="0.25">
      <c r="A265" t="s">
        <v>26</v>
      </c>
      <c r="B265" t="s">
        <v>27</v>
      </c>
      <c r="C265" s="2">
        <v>36000</v>
      </c>
      <c r="D265">
        <v>1</v>
      </c>
      <c r="E265">
        <v>0</v>
      </c>
      <c r="F265" s="2">
        <v>0</v>
      </c>
      <c r="G265">
        <v>0</v>
      </c>
      <c r="H265">
        <v>0</v>
      </c>
      <c r="I265">
        <v>19</v>
      </c>
      <c r="J265">
        <v>6840</v>
      </c>
      <c r="K265">
        <v>42840</v>
      </c>
    </row>
    <row r="266" spans="1:11" x14ac:dyDescent="0.25">
      <c r="C266" s="3">
        <f>SUM(C259:C265)</f>
        <v>9010085.2100000009</v>
      </c>
      <c r="F266" s="2">
        <f>SUM(F259:F265)</f>
        <v>4384225.09</v>
      </c>
    </row>
    <row r="269" spans="1:11" ht="26.25" x14ac:dyDescent="0.4">
      <c r="A269" s="7"/>
      <c r="B269" s="8" t="s">
        <v>67</v>
      </c>
      <c r="C269" s="8"/>
      <c r="D269" s="8"/>
      <c r="E269" s="8"/>
      <c r="F269" s="8"/>
      <c r="G269" s="8"/>
      <c r="H269" s="8"/>
      <c r="I269" s="8"/>
      <c r="J269" s="8"/>
      <c r="K269" s="8"/>
    </row>
    <row r="270" spans="1:11" ht="21" x14ac:dyDescent="0.35">
      <c r="A270" s="7"/>
      <c r="B270" s="9" t="s">
        <v>68</v>
      </c>
      <c r="C270" s="9"/>
      <c r="D270" s="9"/>
      <c r="E270" s="9"/>
      <c r="F270" s="9"/>
      <c r="G270" s="9"/>
      <c r="H270" s="9"/>
      <c r="I270" s="9"/>
      <c r="J270" s="9"/>
      <c r="K270" s="9"/>
    </row>
    <row r="271" spans="1:11" x14ac:dyDescent="0.25">
      <c r="A271" s="7"/>
      <c r="B271" s="7" t="s">
        <v>69</v>
      </c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</row>
    <row r="274" spans="1:11" x14ac:dyDescent="0.25">
      <c r="A274" s="7"/>
    </row>
    <row r="276" spans="1:11" ht="18.75" x14ac:dyDescent="0.3">
      <c r="A276" s="1" t="s">
        <v>0</v>
      </c>
      <c r="B276" s="1" t="s">
        <v>1</v>
      </c>
      <c r="C276" s="1" t="s">
        <v>9</v>
      </c>
      <c r="D276" s="1" t="s">
        <v>2</v>
      </c>
      <c r="E276" s="1" t="s">
        <v>3</v>
      </c>
      <c r="F276" s="1" t="s">
        <v>6</v>
      </c>
      <c r="G276" s="1" t="s">
        <v>5</v>
      </c>
      <c r="H276" s="1" t="s">
        <v>8</v>
      </c>
      <c r="I276" s="1" t="s">
        <v>4</v>
      </c>
      <c r="J276" s="1" t="s">
        <v>7</v>
      </c>
      <c r="K276" s="1" t="s">
        <v>10</v>
      </c>
    </row>
    <row r="278" spans="1:11" x14ac:dyDescent="0.25">
      <c r="A278" t="s">
        <v>14</v>
      </c>
      <c r="B278" t="s">
        <v>15</v>
      </c>
      <c r="C278" s="2">
        <v>7603376.0800000001</v>
      </c>
      <c r="D278">
        <v>1</v>
      </c>
      <c r="E278">
        <v>26.322202912788185</v>
      </c>
      <c r="F278" s="2">
        <v>2001376.08</v>
      </c>
      <c r="G278">
        <v>0</v>
      </c>
      <c r="H278">
        <v>0</v>
      </c>
      <c r="I278">
        <v>19</v>
      </c>
      <c r="J278">
        <v>1064380</v>
      </c>
      <c r="K278">
        <v>6666380</v>
      </c>
    </row>
    <row r="279" spans="1:11" x14ac:dyDescent="0.25">
      <c r="A279" t="s">
        <v>16</v>
      </c>
      <c r="B279" t="s">
        <v>17</v>
      </c>
      <c r="C279" s="2">
        <v>76415.839999999997</v>
      </c>
      <c r="D279">
        <v>1</v>
      </c>
      <c r="E279">
        <v>100</v>
      </c>
      <c r="F279" s="2">
        <v>76415.839999999997</v>
      </c>
      <c r="G279">
        <v>0</v>
      </c>
      <c r="H279">
        <v>0</v>
      </c>
      <c r="I279">
        <v>19</v>
      </c>
      <c r="J279">
        <v>0</v>
      </c>
      <c r="K279">
        <v>0</v>
      </c>
    </row>
    <row r="280" spans="1:11" x14ac:dyDescent="0.25">
      <c r="A280" t="s">
        <v>18</v>
      </c>
      <c r="B280" t="s">
        <v>19</v>
      </c>
      <c r="C280" s="2">
        <v>711622.51</v>
      </c>
      <c r="D280">
        <v>1</v>
      </c>
      <c r="E280">
        <v>100</v>
      </c>
      <c r="F280" s="2">
        <v>711622.51</v>
      </c>
      <c r="G280">
        <v>0</v>
      </c>
      <c r="H280">
        <v>0</v>
      </c>
      <c r="I280">
        <v>19</v>
      </c>
      <c r="J280">
        <v>0</v>
      </c>
      <c r="K280">
        <v>0</v>
      </c>
    </row>
    <row r="281" spans="1:11" x14ac:dyDescent="0.25">
      <c r="A281" t="s">
        <v>20</v>
      </c>
      <c r="B281" t="s">
        <v>21</v>
      </c>
      <c r="C281" s="2">
        <v>42983.91</v>
      </c>
      <c r="D281">
        <v>1</v>
      </c>
      <c r="E281">
        <v>100</v>
      </c>
      <c r="F281" s="2">
        <v>42983.91</v>
      </c>
      <c r="G281">
        <v>0</v>
      </c>
      <c r="H281">
        <v>0</v>
      </c>
      <c r="I281">
        <v>19</v>
      </c>
      <c r="J281">
        <v>0</v>
      </c>
      <c r="K281">
        <v>0</v>
      </c>
    </row>
    <row r="282" spans="1:11" x14ac:dyDescent="0.25">
      <c r="A282" t="s">
        <v>22</v>
      </c>
      <c r="B282" t="s">
        <v>23</v>
      </c>
      <c r="C282" s="2">
        <v>4775.99</v>
      </c>
      <c r="D282">
        <v>1</v>
      </c>
      <c r="E282">
        <v>100</v>
      </c>
      <c r="F282" s="2">
        <v>4775.99</v>
      </c>
      <c r="G282">
        <v>0</v>
      </c>
      <c r="H282">
        <v>0</v>
      </c>
      <c r="I282">
        <v>19</v>
      </c>
      <c r="J282">
        <v>0</v>
      </c>
      <c r="K282">
        <v>0</v>
      </c>
    </row>
    <row r="283" spans="1:11" x14ac:dyDescent="0.25">
      <c r="A283" t="s">
        <v>24</v>
      </c>
      <c r="B283" t="s">
        <v>25</v>
      </c>
      <c r="C283" s="2">
        <v>4775.99</v>
      </c>
      <c r="D283">
        <v>1</v>
      </c>
      <c r="E283">
        <v>100</v>
      </c>
      <c r="F283" s="2">
        <v>4775.99</v>
      </c>
      <c r="G283">
        <v>0</v>
      </c>
      <c r="H283">
        <v>0</v>
      </c>
      <c r="I283">
        <v>19</v>
      </c>
      <c r="J283">
        <v>0</v>
      </c>
      <c r="K283">
        <v>0</v>
      </c>
    </row>
    <row r="284" spans="1:11" x14ac:dyDescent="0.25">
      <c r="A284" t="s">
        <v>26</v>
      </c>
      <c r="B284" t="s">
        <v>27</v>
      </c>
      <c r="C284" s="2">
        <v>1</v>
      </c>
      <c r="D284">
        <v>1</v>
      </c>
      <c r="E284">
        <v>0</v>
      </c>
      <c r="F284" s="2">
        <v>0</v>
      </c>
      <c r="G284">
        <v>0</v>
      </c>
      <c r="H284">
        <v>0</v>
      </c>
      <c r="I284">
        <v>19</v>
      </c>
      <c r="J284">
        <v>0.19</v>
      </c>
      <c r="K284">
        <v>1.19</v>
      </c>
    </row>
    <row r="285" spans="1:11" x14ac:dyDescent="0.25">
      <c r="C285" s="3">
        <f>SUM(C278:C284)</f>
        <v>8443951.3200000003</v>
      </c>
      <c r="F285" s="2">
        <f>SUM(F278:F284)</f>
        <v>2841950.3200000008</v>
      </c>
    </row>
  </sheetData>
  <autoFilter ref="A1:S1" xr:uid="{00000000-0001-0000-00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0">
    <mergeCell ref="A269:A274"/>
    <mergeCell ref="B269:K269"/>
    <mergeCell ref="B270:K270"/>
    <mergeCell ref="B271:K271"/>
    <mergeCell ref="B272:K272"/>
    <mergeCell ref="B273:H273"/>
    <mergeCell ref="A250:A255"/>
    <mergeCell ref="B250:K250"/>
    <mergeCell ref="B251:K251"/>
    <mergeCell ref="B252:K252"/>
    <mergeCell ref="B253:K253"/>
    <mergeCell ref="B254:H254"/>
    <mergeCell ref="A231:A236"/>
    <mergeCell ref="B231:K231"/>
    <mergeCell ref="B232:K232"/>
    <mergeCell ref="B233:K233"/>
    <mergeCell ref="B234:K234"/>
    <mergeCell ref="B235:H235"/>
    <mergeCell ref="A212:A217"/>
    <mergeCell ref="B212:K212"/>
    <mergeCell ref="B213:K213"/>
    <mergeCell ref="B214:K214"/>
    <mergeCell ref="B215:K215"/>
    <mergeCell ref="B216:H216"/>
    <mergeCell ref="A193:A198"/>
    <mergeCell ref="B193:K193"/>
    <mergeCell ref="B194:K194"/>
    <mergeCell ref="B195:K195"/>
    <mergeCell ref="B196:K196"/>
    <mergeCell ref="B197:H197"/>
    <mergeCell ref="A174:A179"/>
    <mergeCell ref="B174:K174"/>
    <mergeCell ref="B175:K175"/>
    <mergeCell ref="B176:K176"/>
    <mergeCell ref="B177:K177"/>
    <mergeCell ref="B178:H178"/>
    <mergeCell ref="A154:A159"/>
    <mergeCell ref="B154:K154"/>
    <mergeCell ref="B155:K155"/>
    <mergeCell ref="B156:K156"/>
    <mergeCell ref="B157:K157"/>
    <mergeCell ref="B158:H158"/>
    <mergeCell ref="A135:A140"/>
    <mergeCell ref="B135:K135"/>
    <mergeCell ref="B136:K136"/>
    <mergeCell ref="B137:K137"/>
    <mergeCell ref="B138:K138"/>
    <mergeCell ref="B139:H139"/>
    <mergeCell ref="A115:A120"/>
    <mergeCell ref="B115:K115"/>
    <mergeCell ref="B116:K116"/>
    <mergeCell ref="B117:K117"/>
    <mergeCell ref="B118:K118"/>
    <mergeCell ref="B119:H119"/>
    <mergeCell ref="A96:A101"/>
    <mergeCell ref="B96:K96"/>
    <mergeCell ref="B97:K97"/>
    <mergeCell ref="B98:K98"/>
    <mergeCell ref="B99:K99"/>
    <mergeCell ref="B100:H100"/>
    <mergeCell ref="A77:A82"/>
    <mergeCell ref="B77:K77"/>
    <mergeCell ref="B78:K78"/>
    <mergeCell ref="B79:K79"/>
    <mergeCell ref="B80:K80"/>
    <mergeCell ref="B81:H81"/>
    <mergeCell ref="A58:A63"/>
    <mergeCell ref="B58:K58"/>
    <mergeCell ref="B59:K59"/>
    <mergeCell ref="B60:K60"/>
    <mergeCell ref="B61:K61"/>
    <mergeCell ref="B62:H62"/>
    <mergeCell ref="A39:A44"/>
    <mergeCell ref="B39:K39"/>
    <mergeCell ref="B40:K40"/>
    <mergeCell ref="B41:K41"/>
    <mergeCell ref="B42:K42"/>
    <mergeCell ref="B43:H43"/>
    <mergeCell ref="A20:A25"/>
    <mergeCell ref="B20:K20"/>
    <mergeCell ref="B21:K21"/>
    <mergeCell ref="B22:K22"/>
    <mergeCell ref="B23:K23"/>
    <mergeCell ref="B24:H24"/>
    <mergeCell ref="A1:A6"/>
    <mergeCell ref="B5:H5"/>
    <mergeCell ref="B1:K1"/>
    <mergeCell ref="B2:K2"/>
    <mergeCell ref="B3:K3"/>
    <mergeCell ref="B4:K4"/>
  </mergeCells>
  <pageMargins left="0.7" right="0.7" top="0.75" bottom="0.75" header="0.3" footer="0.3"/>
  <pageSetup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2C98-8A02-4495-88C3-F2BDB157C2CE}">
  <dimension ref="A1:H19"/>
  <sheetViews>
    <sheetView tabSelected="1" workbookViewId="0">
      <selection activeCell="B13" sqref="B13"/>
    </sheetView>
  </sheetViews>
  <sheetFormatPr baseColWidth="10" defaultRowHeight="15.75" x14ac:dyDescent="0.25"/>
  <cols>
    <col min="1" max="1" width="7.5" customWidth="1"/>
    <col min="2" max="2" width="55.5" bestFit="1" customWidth="1"/>
    <col min="3" max="3" width="14.375" customWidth="1"/>
    <col min="4" max="4" width="12.875" customWidth="1"/>
    <col min="5" max="5" width="21.625" bestFit="1" customWidth="1"/>
    <col min="6" max="6" width="11.875" bestFit="1" customWidth="1"/>
    <col min="7" max="7" width="12.875" bestFit="1" customWidth="1"/>
    <col min="8" max="8" width="11.875" bestFit="1" customWidth="1"/>
  </cols>
  <sheetData>
    <row r="1" spans="1:8" ht="22.5" customHeight="1" x14ac:dyDescent="0.25">
      <c r="A1" s="13"/>
      <c r="B1" s="13" t="s">
        <v>70</v>
      </c>
      <c r="C1" s="13" t="s">
        <v>71</v>
      </c>
      <c r="D1" s="13" t="s">
        <v>72</v>
      </c>
      <c r="E1" s="13" t="s">
        <v>77</v>
      </c>
      <c r="F1" s="13" t="s">
        <v>75</v>
      </c>
      <c r="G1" s="13" t="s">
        <v>76</v>
      </c>
      <c r="H1" s="13" t="s">
        <v>73</v>
      </c>
    </row>
    <row r="2" spans="1:8" x14ac:dyDescent="0.25">
      <c r="A2" s="5">
        <v>1</v>
      </c>
      <c r="B2" s="5" t="s">
        <v>12</v>
      </c>
      <c r="C2" s="14">
        <v>7274952.8200000012</v>
      </c>
      <c r="D2" s="14">
        <v>749952.82</v>
      </c>
      <c r="E2" s="14">
        <v>6525000.0000000009</v>
      </c>
      <c r="F2" s="14">
        <v>1239750.0000000002</v>
      </c>
      <c r="G2" s="14">
        <v>7764750.0000000009</v>
      </c>
      <c r="H2" s="15">
        <v>42.113397082971112</v>
      </c>
    </row>
    <row r="3" spans="1:8" x14ac:dyDescent="0.25">
      <c r="A3" s="5">
        <v>2</v>
      </c>
      <c r="B3" s="5" t="s">
        <v>29</v>
      </c>
      <c r="C3" s="14">
        <v>7657066.0700000012</v>
      </c>
      <c r="D3" s="14">
        <v>1722282.0699999998</v>
      </c>
      <c r="E3" s="14">
        <v>5934784.0000000019</v>
      </c>
      <c r="F3" s="14">
        <v>1127608.9600000004</v>
      </c>
      <c r="G3" s="14">
        <v>7062392.9600000028</v>
      </c>
      <c r="H3" s="15">
        <v>46.301586707517316</v>
      </c>
    </row>
    <row r="4" spans="1:8" x14ac:dyDescent="0.25">
      <c r="A4" s="5">
        <v>3</v>
      </c>
      <c r="B4" s="5" t="s">
        <v>32</v>
      </c>
      <c r="C4" s="14">
        <v>7724119.8900000015</v>
      </c>
      <c r="D4" s="14">
        <v>3332900.87</v>
      </c>
      <c r="E4" s="14">
        <v>4391219.0200000014</v>
      </c>
      <c r="F4" s="14">
        <v>834331.61380000028</v>
      </c>
      <c r="G4" s="14">
        <v>5225550.6338000018</v>
      </c>
      <c r="H4" s="15">
        <v>62.577137399624959</v>
      </c>
    </row>
    <row r="5" spans="1:8" x14ac:dyDescent="0.25">
      <c r="A5" s="5">
        <v>4</v>
      </c>
      <c r="B5" s="5" t="s">
        <v>35</v>
      </c>
      <c r="C5" s="14">
        <v>7848102.7199999997</v>
      </c>
      <c r="D5" s="14">
        <v>3623469.01</v>
      </c>
      <c r="E5" s="14">
        <v>4224633.71</v>
      </c>
      <c r="F5" s="14">
        <v>802680.40489999996</v>
      </c>
      <c r="G5" s="14">
        <v>5027314.1149000004</v>
      </c>
      <c r="H5" s="15">
        <v>65.044672468512431</v>
      </c>
    </row>
    <row r="6" spans="1:8" x14ac:dyDescent="0.25">
      <c r="A6" s="5">
        <v>5</v>
      </c>
      <c r="B6" s="5" t="s">
        <v>38</v>
      </c>
      <c r="C6" s="14">
        <v>7546065.2000000011</v>
      </c>
      <c r="D6" s="14">
        <v>3251941.0100000002</v>
      </c>
      <c r="E6" s="14">
        <v>4294124.1900000013</v>
      </c>
      <c r="F6" s="14">
        <v>815883.59610000032</v>
      </c>
      <c r="G6" s="14">
        <v>5110007.786100002</v>
      </c>
      <c r="H6" s="15">
        <v>63.992074706713701</v>
      </c>
    </row>
    <row r="7" spans="1:8" x14ac:dyDescent="0.25">
      <c r="A7" s="5">
        <v>6</v>
      </c>
      <c r="B7" s="5" t="s">
        <v>41</v>
      </c>
      <c r="C7" s="14">
        <v>9817416.620000001</v>
      </c>
      <c r="D7" s="14">
        <v>4810534.1500000004</v>
      </c>
      <c r="E7" s="14">
        <v>5006882.4700000007</v>
      </c>
      <c r="F7" s="14">
        <v>951307.66930000018</v>
      </c>
      <c r="G7" s="14">
        <v>5958190.1393000009</v>
      </c>
      <c r="H7" s="15">
        <v>54.882437846875703</v>
      </c>
    </row>
    <row r="8" spans="1:8" x14ac:dyDescent="0.25">
      <c r="A8" s="5">
        <v>7</v>
      </c>
      <c r="B8" s="5" t="s">
        <v>44</v>
      </c>
      <c r="C8" s="14">
        <v>9247185.6799999997</v>
      </c>
      <c r="D8" s="14">
        <v>4796545.8600000003</v>
      </c>
      <c r="E8" s="14">
        <v>4450639.8199999994</v>
      </c>
      <c r="F8" s="14">
        <v>845621.56579999987</v>
      </c>
      <c r="G8" s="14">
        <v>5296261.3857999993</v>
      </c>
      <c r="H8" s="15">
        <v>61.741665710973344</v>
      </c>
    </row>
    <row r="9" spans="1:8" x14ac:dyDescent="0.25">
      <c r="A9" s="5">
        <v>8</v>
      </c>
      <c r="B9" s="5" t="s">
        <v>47</v>
      </c>
      <c r="C9" s="14">
        <v>7278304.8500000015</v>
      </c>
      <c r="D9" s="14">
        <v>2306236.8500000006</v>
      </c>
      <c r="E9" s="14">
        <v>4972068.0000000009</v>
      </c>
      <c r="F9" s="14">
        <v>944692.92000000016</v>
      </c>
      <c r="G9" s="14">
        <v>5916760.9200000009</v>
      </c>
      <c r="H9" s="15">
        <v>55.266725227085892</v>
      </c>
    </row>
    <row r="10" spans="1:8" x14ac:dyDescent="0.25">
      <c r="A10" s="5">
        <v>9</v>
      </c>
      <c r="B10" s="5" t="s">
        <v>50</v>
      </c>
      <c r="C10" s="14">
        <v>7676584</v>
      </c>
      <c r="D10" s="14">
        <v>3185155.49</v>
      </c>
      <c r="E10" s="14">
        <v>4491428.51</v>
      </c>
      <c r="F10" s="14">
        <v>853371.41689999995</v>
      </c>
      <c r="G10" s="14">
        <v>5344799.9268999994</v>
      </c>
      <c r="H10" s="15">
        <v>61.180961770754443</v>
      </c>
    </row>
    <row r="11" spans="1:8" x14ac:dyDescent="0.25">
      <c r="A11" s="5">
        <v>10</v>
      </c>
      <c r="B11" s="5" t="s">
        <v>53</v>
      </c>
      <c r="C11" s="14">
        <v>7170209.0100000007</v>
      </c>
      <c r="D11" s="14">
        <v>1914809.01</v>
      </c>
      <c r="E11" s="14">
        <v>5255400.0000000009</v>
      </c>
      <c r="F11" s="14">
        <v>998526.00000000023</v>
      </c>
      <c r="G11" s="14">
        <v>6253926.0000000009</v>
      </c>
      <c r="H11" s="15">
        <v>52.287155300526415</v>
      </c>
    </row>
    <row r="12" spans="1:8" x14ac:dyDescent="0.25">
      <c r="A12" s="5">
        <v>11</v>
      </c>
      <c r="B12" s="5" t="s">
        <v>56</v>
      </c>
      <c r="C12" s="14">
        <v>8449688.4499999993</v>
      </c>
      <c r="D12" s="14">
        <v>3929950.0900000003</v>
      </c>
      <c r="E12" s="14">
        <v>4519738.3599999994</v>
      </c>
      <c r="F12" s="14">
        <v>858750.28839999984</v>
      </c>
      <c r="G12" s="14">
        <v>5378488.6483999994</v>
      </c>
      <c r="H12" s="15">
        <v>60.79774847108331</v>
      </c>
    </row>
    <row r="13" spans="1:8" x14ac:dyDescent="0.25">
      <c r="A13" s="5">
        <v>12</v>
      </c>
      <c r="B13" s="5" t="s">
        <v>59</v>
      </c>
      <c r="C13" s="14">
        <v>7991351.3200000003</v>
      </c>
      <c r="D13" s="14">
        <v>3821351.3200000008</v>
      </c>
      <c r="E13" s="14">
        <v>4169999.9999999995</v>
      </c>
      <c r="F13" s="14">
        <v>792299.99999999988</v>
      </c>
      <c r="G13" s="14">
        <v>4962299.9999999991</v>
      </c>
      <c r="H13" s="15">
        <v>65.896862342059137</v>
      </c>
    </row>
    <row r="14" spans="1:8" x14ac:dyDescent="0.25">
      <c r="A14" s="5">
        <v>13</v>
      </c>
      <c r="B14" s="5" t="s">
        <v>62</v>
      </c>
      <c r="C14" s="14">
        <v>7705350.9500000011</v>
      </c>
      <c r="D14" s="14">
        <v>2889212.0200000009</v>
      </c>
      <c r="E14" s="14">
        <v>4816138.93</v>
      </c>
      <c r="F14" s="14">
        <v>915066.39669999992</v>
      </c>
      <c r="G14" s="14">
        <v>5731205.3267000001</v>
      </c>
      <c r="H14" s="15">
        <v>57.056060873722878</v>
      </c>
    </row>
    <row r="15" spans="1:8" x14ac:dyDescent="0.25">
      <c r="A15" s="5">
        <v>14</v>
      </c>
      <c r="B15" s="5" t="s">
        <v>65</v>
      </c>
      <c r="C15" s="14">
        <v>9010085.2100000009</v>
      </c>
      <c r="D15" s="14">
        <v>4384225.09</v>
      </c>
      <c r="E15" s="14">
        <v>4625860.120000001</v>
      </c>
      <c r="F15" s="14">
        <v>878913.42280000017</v>
      </c>
      <c r="G15" s="14">
        <v>5504773.5428000009</v>
      </c>
      <c r="H15" s="15">
        <v>59.402988598450428</v>
      </c>
    </row>
    <row r="16" spans="1:8" x14ac:dyDescent="0.25">
      <c r="A16" s="5">
        <v>15</v>
      </c>
      <c r="B16" s="5" t="s">
        <v>68</v>
      </c>
      <c r="C16" s="14">
        <v>8443951.3200000003</v>
      </c>
      <c r="D16" s="14">
        <v>2841950.3200000008</v>
      </c>
      <c r="E16" s="14">
        <v>5602001</v>
      </c>
      <c r="F16" s="14">
        <v>1064380.19</v>
      </c>
      <c r="G16" s="14">
        <v>6666381.1899999995</v>
      </c>
      <c r="H16" s="15">
        <v>49.052100484520899</v>
      </c>
    </row>
    <row r="19" spans="3:5" x14ac:dyDescent="0.25">
      <c r="C19" t="s">
        <v>74</v>
      </c>
      <c r="E19">
        <v>327000000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2021-09-29T20:07:41Z</dcterms:created>
  <dcterms:modified xsi:type="dcterms:W3CDTF">2023-03-01T17:10:00Z</dcterms:modified>
</cp:coreProperties>
</file>