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inoo\Desktop\EVAL\"/>
    </mc:Choice>
  </mc:AlternateContent>
  <xr:revisionPtr revIDLastSave="0" documentId="13_ncr:1_{8AD979C0-4661-415D-A0D6-43A6B3B9B151}" xr6:coauthVersionLast="47" xr6:coauthVersionMax="47" xr10:uidLastSave="{00000000-0000-0000-0000-000000000000}"/>
  <bookViews>
    <workbookView xWindow="-120" yWindow="-120" windowWidth="24240" windowHeight="13140" xr2:uid="{4E95BF61-15D3-4B40-B7AB-96C0FBC57DE4}"/>
  </bookViews>
  <sheets>
    <sheet name="Bienes Aseo y Cafetería" sheetId="1" r:id="rId1"/>
    <sheet name="Presupuesto General" sheetId="2" r:id="rId2"/>
  </sheets>
  <externalReferences>
    <externalReference r:id="rId3"/>
  </externalReferences>
  <definedNames>
    <definedName name="_xlnm._FilterDatabase" localSheetId="0" hidden="1">'Bienes Aseo y Cafetería'!$A$13:$K$78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4" i="2" l="1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D3" i="2"/>
  <c r="J78" i="1" l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N13" authorId="0" shapeId="0" xr:uid="{C2F7980B-9FDD-45E9-A710-DF0C04F362D9}">
      <text>
        <r>
          <rPr>
            <b/>
            <sz val="9"/>
            <color indexed="81"/>
            <rFont val="Tahoma"/>
            <family val="2"/>
          </rPr>
          <t xml:space="preserve">Dice la Guia: "Paso 3: Al realizar las comparaciones de las cotizaciones, la Entidad Compradora </t>
        </r>
        <r>
          <rPr>
            <b/>
            <u/>
            <sz val="9"/>
            <color indexed="81"/>
            <rFont val="Tahoma"/>
            <family val="2"/>
          </rPr>
          <t>debe</t>
        </r>
        <r>
          <rPr>
            <b/>
            <sz val="9"/>
            <color indexed="81"/>
            <rFont val="Tahoma"/>
            <family val="2"/>
          </rPr>
          <t xml:space="preserve">
verificar que el Proveedor haya cotizado por debajo </t>
        </r>
        <r>
          <rPr>
            <b/>
            <u/>
            <sz val="9"/>
            <color indexed="81"/>
            <rFont val="Tahoma"/>
            <family val="2"/>
          </rPr>
          <t>de sus precios techo</t>
        </r>
        <r>
          <rPr>
            <b/>
            <sz val="9"/>
            <color indexed="81"/>
            <rFont val="Tahoma"/>
            <family val="2"/>
          </rPr>
          <t xml:space="preserve"> publicados en el Catálogo."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<sst xmlns="http://schemas.openxmlformats.org/spreadsheetml/2006/main" count="643" uniqueCount="225">
  <si>
    <t>Formato de cotización bienes de aseo y cafetería</t>
  </si>
  <si>
    <t>3. Bienes de Aseo y Cafetería</t>
  </si>
  <si>
    <t>Regional</t>
  </si>
  <si>
    <t>Items</t>
  </si>
  <si>
    <t>Porcentaje</t>
  </si>
  <si>
    <t>Proveedor</t>
  </si>
  <si>
    <t>UNIÓN TEMPORAL ASEO COLOMBIA AMP4</t>
  </si>
  <si>
    <t>Total Items a cotizar</t>
  </si>
  <si>
    <t>Observaciones</t>
  </si>
  <si>
    <t>Items con descuento hasta 25%</t>
  </si>
  <si>
    <t>Items con descuento hasta 20%</t>
  </si>
  <si>
    <t>Items pendientes de cotizar</t>
  </si>
  <si>
    <t>A. Insumos</t>
  </si>
  <si>
    <t>EVALUACIÓN TÉCNICA CONFORME A LA GUIA DE CONTRATACIÓN TVEC DEL ACUERDO MARCO DE PRECIOS PARA EL SERVICIO INTEGRAL DE ASEO Y CAFETERÍA IV</t>
  </si>
  <si>
    <t>No.</t>
  </si>
  <si>
    <t>Bien</t>
  </si>
  <si>
    <t xml:space="preserve">Especificación </t>
  </si>
  <si>
    <t xml:space="preserve">Presentación </t>
  </si>
  <si>
    <t>Cantidad Mensual</t>
  </si>
  <si>
    <t>Precio unitario</t>
  </si>
  <si>
    <t>Precio Mínimo</t>
  </si>
  <si>
    <t>Descuento sobre precio mínimo</t>
  </si>
  <si>
    <t>Descuento %</t>
  </si>
  <si>
    <t>Precio Unitario con Descuento</t>
  </si>
  <si>
    <t>Total</t>
  </si>
  <si>
    <t xml:space="preserve">Verificación Paso 3, Pagina 52 de la Guia </t>
  </si>
  <si>
    <t>CUMPLE</t>
  </si>
  <si>
    <t>MAYOR VALOR</t>
  </si>
  <si>
    <t>MENOR VALOR</t>
  </si>
  <si>
    <t>MENOR VALOR - 20%</t>
  </si>
  <si>
    <t>MENOR VALOR - 25%</t>
  </si>
  <si>
    <t>Líquido, en recipiente plástico con capacidad mínima de 3.785 ml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</si>
  <si>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</si>
  <si>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</si>
  <si>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</si>
  <si>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SI</t>
  </si>
  <si>
    <t>Jabón de dispensador para manos 3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</si>
  <si>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</si>
  <si>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 xml:space="preserve">Líquido, en recipiente plástico con capacidad mínima de 3.785 ml 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</si>
  <si>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</si>
  <si>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</si>
  <si>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</si>
  <si>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</si>
  <si>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</si>
  <si>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</si>
  <si>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Líquido, en recipiente plástico con capacidad
mínima de 3.785 ml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</si>
  <si>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</si>
  <si>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</si>
  <si>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Blanqueador o hipoclorito 1 (Compra)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</si>
  <si>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</si>
  <si>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Alcohol industrial 1 (Compra)</t>
  </si>
  <si>
    <t xml:space="preserve"> - Solución acuosa de alcohol etílico desnaturalizado con una concentración mínima de 70%
 - Desnaturalizado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</si>
  <si>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</si>
  <si>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</si>
  <si>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</si>
  <si>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</si>
  <si>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</si>
  <si>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Líquido, en recipiente
plástico con capacidad mínima de 3.785 ml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</si>
  <si>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</si>
  <si>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</si>
  <si>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Ambientador 1 (Compra)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</si>
  <si>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</si>
  <si>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 (Compra)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</si>
  <si>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</si>
  <si>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</si>
  <si>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Limpiones 1 (Compra)</t>
  </si>
  <si>
    <t>- En tela de toalla fileteada
- Color blanco sin estampado
- Tamaño mínimo de 45cm de largo por 45cm de ancho.</t>
  </si>
  <si>
    <t>Unidad</t>
  </si>
  <si>
    <t>Bayetilla 1 (Compra)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</si>
  <si>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</si>
  <si>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</si>
  <si>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</si>
  <si>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Esponjilla 1 (Compra)</t>
  </si>
  <si>
    <t>- Espuma enmallada
- Tamaño mínimo de 7 cm de largo por 10 cm de ancho</t>
  </si>
  <si>
    <t>Esponjilla 3 (Compra)</t>
  </si>
  <si>
    <t>- Abrasiva
- Tamaño mínimo de 9 cm de largo por 12 cm de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</si>
  <si>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</si>
  <si>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</si>
  <si>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</si>
  <si>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</si>
  <si>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</si>
  <si>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</si>
  <si>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</si>
  <si>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</si>
  <si>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</si>
  <si>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</si>
  <si>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</si>
  <si>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</si>
  <si>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</si>
  <si>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21 (Compra)</t>
  </si>
  <si>
    <t>- Elaborada en polietileno de baja densidad
- De color negro
- Calibre de mínimo 3
- Tamaño de 80 cm de ancho por 110 cm de largo</t>
  </si>
  <si>
    <t>Par</t>
  </si>
  <si>
    <t>Guantes 3 (Compra)</t>
  </si>
  <si>
    <t>- Tipo doméstico
- Elaborados en látex
- Calibre mínimo de 25
- Tallas 7 a 9 o S a XL
- Color negro</t>
  </si>
  <si>
    <t>Guantes 5 (Compra)</t>
  </si>
  <si>
    <t>- Tipo industrial
- Elaborados en látex
- Calibre mínimo de 35
- Tallas 7 a 9 o S a XL
- Color negro</t>
  </si>
  <si>
    <t>Guantes 7 (Compra)</t>
  </si>
  <si>
    <t>- Elaborados en carnaza
- Tallas 7 a 9 o S a XL</t>
  </si>
  <si>
    <t>Rollo</t>
  </si>
  <si>
    <t>Papel higiénico 3 (Compra)</t>
  </si>
  <si>
    <t>- Rollo con longitud mínima de 250 metros
- Doble hoja blanca
- Sin fragancia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</si>
  <si>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</si>
  <si>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</si>
  <si>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</si>
  <si>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</si>
  <si>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</si>
  <si>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3 (Compra)</t>
  </si>
  <si>
    <t xml:space="preserve"> - Elaborado en cartón 97% biodegradable
- Capacidad mínima de 9 oz</t>
  </si>
  <si>
    <t>Paquete de mínimo 40 unidades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</si>
  <si>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</si>
  <si>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</si>
  <si>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</si>
  <si>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</si>
  <si>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</si>
  <si>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</si>
  <si>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</si>
  <si>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Termo para café 1 (Compra)</t>
  </si>
  <si>
    <t>- Elaborado en plástico
- Capacidad mínima de 1 litro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</si>
  <si>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</si>
  <si>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</si>
  <si>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</si>
  <si>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</si>
  <si>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</si>
  <si>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</si>
  <si>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</si>
  <si>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</si>
  <si>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</si>
  <si>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Aromática (Compra)</t>
  </si>
  <si>
    <t>- Para infusión
- Cajas disponbiles en mínimo tres (3) sabores
- 100% naturales</t>
  </si>
  <si>
    <t>Cajas de mínimo 20 en sobres.</t>
  </si>
  <si>
    <t>Bebida de frutas (Compra)</t>
  </si>
  <si>
    <t>- En jarabe
- Cajas disponbiles en mínimo tres (3) sabores</t>
  </si>
  <si>
    <t>Caja de mínimo 20 sobres</t>
  </si>
  <si>
    <t>Té (Compra)</t>
  </si>
  <si>
    <t>Caja x 20 mínimo sobres</t>
  </si>
  <si>
    <t>Infusión frutal (Compra)</t>
  </si>
  <si>
    <t xml:space="preserve"> - Para infusión
 - 100% naturales
 - Sabores surtidos</t>
  </si>
  <si>
    <t>Destapador para sanitario (chupa) (Compra)</t>
  </si>
  <si>
    <t>- Tipo campana
- Chupa elaborada en caucho
- Diámetro mínimo de 12 cm
- Mango elaborado en madera
- Mango con longitud mínima de 33 cm</t>
  </si>
  <si>
    <t>Plumero o limpia polvo (Compra)</t>
  </si>
  <si>
    <t>- Fibras sintéticas
- Mango de plástico
- Largo total mínimo de 65 cm
- Electrostático</t>
  </si>
  <si>
    <t>Recogedor de basura 1 (Compra)</t>
  </si>
  <si>
    <t>- Elaborado en plástico
- Con banda de goma y dientas barrescobas
- Mango con longitud mínima de 70 cm</t>
  </si>
  <si>
    <t>Atomizadores (Compra)</t>
  </si>
  <si>
    <t>- Elaborado en plástico
- Reutilizable
- Capacidad mínima de 500 cc
- con pistola</t>
  </si>
  <si>
    <t>Vasos  2 (Arrendamiento)</t>
  </si>
  <si>
    <t>- Elaborado en vidrio
- Cilíndrico
- Capacidad mínima de 12 oz</t>
  </si>
  <si>
    <t>Juego</t>
  </si>
  <si>
    <t>Jarra  (Arrendamiento)</t>
  </si>
  <si>
    <t>- Elaborada en vidrio
- Sin diseño
- Capacidad mínima de 1,5 litros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</si>
  <si>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</si>
  <si>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</si>
  <si>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</si>
  <si>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</si>
  <si>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Bandeja 2 (Arrendamiento)</t>
  </si>
  <si>
    <t>- Elaborada en acero inoxidable
- Sin diseño
- Dimensiones mínimas de 50 cm de largo por 33 cm de ancho</t>
  </si>
  <si>
    <t>Carro de bebidas (Arrendamiento)</t>
  </si>
  <si>
    <t>- Elaborado en plástico
- Mínimo dos estantes para distribución de bebidas
- Tamaño mínimo de 80 cm de largo por 47 cm de ancho por 90 cm de alto</t>
  </si>
  <si>
    <t>Escalera 3 (Arrendamiento)</t>
  </si>
  <si>
    <t xml:space="preserve"> - Cuerpo Metálico
- Altura mínima de mínimo cuatro pasos.</t>
  </si>
  <si>
    <t>Escalera 4 (Arrendamiento)</t>
  </si>
  <si>
    <t xml:space="preserve"> - Cuerpo Metálico
- Altura mínima de mínimo seis pasos. </t>
  </si>
  <si>
    <t>Mangueras 2 (Arrendamiento)</t>
  </si>
  <si>
    <t>- Longitud mínima de 30 metros
- Elaborada en PVC
- Con terminales roscadas en ambos extremos
- Incluye accesorios: acoples y pistola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</si>
  <si>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</si>
  <si>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</si>
  <si>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19 (Compra)</t>
  </si>
  <si>
    <t>- Elaborado en plástico
- Con tapa
- Capacidad mínima de 180 litros
- Color blanco
- Con ruedas traseras macizas y manijas</t>
  </si>
  <si>
    <t>Papelera 2 (Compra)</t>
  </si>
  <si>
    <t>- Cuerpo plástico
- Con mecanismo de pedal para abrir y cerrar tapa
- Con capacidad mínima de 10 litros
- Diseño para baño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</si>
  <si>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</si>
  <si>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</si>
  <si>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</si>
  <si>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</si>
  <si>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</si>
  <si>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</si>
  <si>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agua (Compra)</t>
  </si>
  <si>
    <t xml:space="preserve">- Dispensador de agua fría y caliente
- Sistema de filtración multinivel
- Uso de gas refrigerante seguro para la capa de ozono
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</si>
  <si>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</si>
  <si>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</si>
  <si>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Aspiradora 1 (Arrendamiento)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</si>
  <si>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</si>
  <si>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 xml:space="preserve">   </t>
  </si>
  <si>
    <t xml:space="preserve">Región de Cobertura: </t>
  </si>
  <si>
    <t xml:space="preserve">Nombre del Proveedor: 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</si>
  <si>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</si>
  <si>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</si>
  <si>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</si>
  <si>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</si>
  <si>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</si>
  <si>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</si>
  <si>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</si>
  <si>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</si>
  <si>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Vigencia / Unidad</t>
  </si>
  <si>
    <t>Valor unitario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</si>
  <si>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</si>
  <si>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</si>
  <si>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</si>
  <si>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</si>
  <si>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</si>
  <si>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NomCoupa</t>
  </si>
  <si>
    <t>Servicio de Personal</t>
  </si>
  <si>
    <t>Operario de aseo y cafetería</t>
  </si>
  <si>
    <t>Tiempo Completo</t>
  </si>
  <si>
    <t>Mes</t>
  </si>
  <si>
    <t>Operario de mantenimiento capacitado para trabajo en alturas</t>
  </si>
  <si>
    <t>Bienes de Aseo y Cafetería</t>
  </si>
  <si>
    <t>Und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</si>
  <si>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</si>
  <si>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</si>
  <si>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</si>
  <si>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</si>
  <si>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</si>
  <si>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</si>
  <si>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</si>
  <si>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</si>
  <si>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IVA</t>
  </si>
  <si>
    <t>Total porcentaje:</t>
  </si>
  <si>
    <t>COTIZACIÓN ASEO Y CAFETERIA</t>
  </si>
  <si>
    <t>Versión: 36 ---- 31/07/2023</t>
  </si>
  <si>
    <t>GRUPO GEC</t>
  </si>
  <si>
    <t>Coordinador de tiempo completo</t>
  </si>
  <si>
    <t>ESTAMPILLA PRO UCEVA</t>
  </si>
  <si>
    <t>ESTAMPILLA PRO UNIVERSIDAD DEL PACIFICO.</t>
  </si>
  <si>
    <t>La respuesta del proponente CUMPLE con todas las condiciones para la adjudicación de la 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</si>
</sst>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000%"/>
    <numFmt numFmtId="166" formatCode="_(&quot;$&quot;* #,##0.00_);_(&quot;$&quot;* \(#,##0.00\);_(&quot;$&quot;* &quot;-&quot;??_);_(@_)"/>
    <numFmt numFmtId="167" formatCode="&quot;$&quot;#,##0.00"/>
    <numFmt numFmtId="168" formatCode="_-&quot;$&quot;\ * #,##0_-;\-&quot;$&quot;\ * #,##0_-;_-&quot;$&quot;\ * &quot;-&quot;??_-;_-@_-"/>
    <numFmt numFmtId="169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20"/>
      <color rgb="FF1C4F9E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rgb="FF4E4D4D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Geomanist Light"/>
    </font>
    <font>
      <sz val="9"/>
      <name val="Geomanist Light"/>
      <family val="3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22"/>
      <color rgb="FF1C4F9E"/>
      <name val="Arial"/>
      <family val="2"/>
    </font>
    <font>
      <b/>
      <sz val="11"/>
      <color theme="0" tint="-0.499984740745262"/>
      <name val="Arial"/>
      <family val="2"/>
    </font>
    <font>
      <sz val="12"/>
      <color rgb="FF000000"/>
      <name val="Arial"/>
      <family val="2"/>
    </font>
    <font>
      <b/>
      <sz val="16"/>
      <name val="Arial"/>
      <family val="2"/>
    </font>
    <font>
      <b/>
      <sz val="22"/>
      <color theme="1"/>
      <name val="Arial"/>
      <family val="2"/>
    </font>
    <font>
      <b/>
      <sz val="10"/>
      <color theme="1" tint="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C4F9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gradientFill degree="270">
        <stop position="0">
          <color rgb="FF7030A0"/>
        </stop>
        <stop position="1">
          <color theme="4"/>
        </stop>
      </gradient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43" fontId="3" fillId="2" borderId="0" xfId="1" applyFont="1" applyFill="1" applyAlignment="1" applyProtection="1">
      <alignment horizontal="center" vertical="center" wrapText="1"/>
      <protection hidden="1"/>
    </xf>
    <xf numFmtId="1" fontId="3" fillId="2" borderId="0" xfId="0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" fontId="3" fillId="0" borderId="0" xfId="0" applyNumberFormat="1" applyFont="1" applyAlignment="1" applyProtection="1">
      <alignment horizontal="center" vertical="center" wrapText="1"/>
      <protection hidden="1"/>
    </xf>
    <xf numFmtId="39" fontId="8" fillId="0" borderId="6" xfId="1" applyNumberFormat="1" applyFont="1" applyBorder="1" applyAlignment="1" applyProtection="1">
      <alignment horizontal="center" vertical="center" wrapText="1"/>
      <protection hidden="1"/>
    </xf>
    <xf numFmtId="43" fontId="3" fillId="0" borderId="0" xfId="1" applyFont="1" applyFill="1" applyAlignment="1" applyProtection="1">
      <alignment horizontal="center" vertical="center" wrapText="1"/>
      <protection hidden="1"/>
    </xf>
    <xf numFmtId="49" fontId="6" fillId="4" borderId="7" xfId="0" applyNumberFormat="1" applyFont="1" applyFill="1" applyBorder="1" applyAlignment="1" applyProtection="1">
      <alignment horizontal="center" vertical="center" wrapText="1"/>
      <protection hidden="1"/>
    </xf>
    <xf numFmtId="9" fontId="8" fillId="0" borderId="6" xfId="3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9" fontId="4" fillId="0" borderId="0" xfId="3" applyFont="1" applyAlignment="1" applyProtection="1">
      <alignment horizontal="center" vertical="center" wrapText="1"/>
      <protection hidden="1"/>
    </xf>
    <xf numFmtId="9" fontId="3" fillId="0" borderId="0" xfId="0" applyNumberFormat="1" applyFont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49" fontId="10" fillId="4" borderId="8" xfId="0" applyNumberFormat="1" applyFont="1" applyFill="1" applyBorder="1" applyAlignment="1" applyProtection="1">
      <alignment horizontal="center" vertical="center" wrapText="1"/>
      <protection hidden="1"/>
    </xf>
    <xf numFmtId="43" fontId="10" fillId="4" borderId="7" xfId="1" applyFont="1" applyFill="1" applyBorder="1" applyAlignment="1" applyProtection="1">
      <alignment horizontal="center" vertical="center" wrapText="1"/>
      <protection hidden="1"/>
    </xf>
    <xf numFmtId="49" fontId="10" fillId="4" borderId="7" xfId="0" applyNumberFormat="1" applyFont="1" applyFill="1" applyBorder="1" applyAlignment="1" applyProtection="1">
      <alignment horizontal="center" vertical="center" wrapText="1"/>
      <protection hidden="1"/>
    </xf>
    <xf numFmtId="1" fontId="11" fillId="0" borderId="1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164" fontId="6" fillId="6" borderId="7" xfId="2" applyFont="1" applyFill="1" applyBorder="1" applyAlignment="1" applyProtection="1">
      <alignment horizontal="center" vertical="center" wrapText="1"/>
      <protection hidden="1"/>
    </xf>
    <xf numFmtId="10" fontId="6" fillId="6" borderId="7" xfId="2" applyNumberFormat="1" applyFont="1" applyFill="1" applyBorder="1" applyAlignment="1" applyProtection="1">
      <alignment horizontal="center" vertical="center" wrapText="1"/>
      <protection hidden="1"/>
    </xf>
    <xf numFmtId="10" fontId="8" fillId="5" borderId="7" xfId="3" applyNumberFormat="1" applyFont="1" applyFill="1" applyBorder="1" applyAlignment="1" applyProtection="1">
      <alignment horizontal="center" vertical="center" wrapText="1"/>
      <protection locked="0" hidden="1"/>
    </xf>
    <xf numFmtId="164" fontId="8" fillId="6" borderId="7" xfId="2" applyFont="1" applyFill="1" applyBorder="1" applyAlignment="1" applyProtection="1">
      <alignment horizontal="center" vertical="center" wrapText="1"/>
      <protection hidden="1"/>
    </xf>
    <xf numFmtId="49" fontId="6" fillId="0" borderId="15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13" fillId="4" borderId="1" xfId="0" applyFont="1" applyFill="1" applyBorder="1" applyAlignment="1" applyProtection="1">
      <alignment vertical="center" wrapText="1"/>
      <protection hidden="1"/>
    </xf>
    <xf numFmtId="0" fontId="13" fillId="4" borderId="2" xfId="0" applyFont="1" applyFill="1" applyBorder="1" applyAlignment="1" applyProtection="1">
      <alignment vertical="center" wrapText="1"/>
      <protection hidden="1"/>
    </xf>
    <xf numFmtId="0" fontId="8" fillId="0" borderId="0" xfId="0" applyFont="1" applyProtection="1">
      <protection hidden="1"/>
    </xf>
    <xf numFmtId="164" fontId="8" fillId="0" borderId="0" xfId="2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8" fillId="6" borderId="0" xfId="0" applyFont="1" applyFill="1" applyProtection="1">
      <protection hidden="1"/>
    </xf>
    <xf numFmtId="0" fontId="18" fillId="7" borderId="7" xfId="0" applyFont="1" applyFill="1" applyBorder="1" applyAlignment="1" applyProtection="1">
      <alignment horizontal="center" vertical="center" wrapText="1"/>
      <protection hidden="1"/>
    </xf>
    <xf numFmtId="0" fontId="19" fillId="0" borderId="7" xfId="0" applyFont="1" applyBorder="1" applyAlignment="1" applyProtection="1">
      <alignment horizontal="center" vertical="center" wrapText="1"/>
      <protection hidden="1"/>
    </xf>
    <xf numFmtId="167" fontId="19" fillId="0" borderId="7" xfId="0" applyNumberFormat="1" applyFont="1" applyBorder="1" applyAlignment="1" applyProtection="1">
      <alignment horizontal="center" vertical="center" wrapText="1"/>
      <protection hidden="1"/>
    </xf>
    <xf numFmtId="165" fontId="19" fillId="5" borderId="7" xfId="3" applyNumberFormat="1" applyFont="1" applyFill="1" applyBorder="1" applyAlignment="1" applyProtection="1">
      <alignment horizontal="center" vertical="center" wrapText="1"/>
      <protection locked="0"/>
    </xf>
    <xf numFmtId="167" fontId="19" fillId="5" borderId="7" xfId="0" applyNumberFormat="1" applyFont="1" applyFill="1" applyBorder="1" applyAlignment="1" applyProtection="1">
      <alignment horizontal="center" vertical="center" wrapText="1"/>
      <protection locked="0"/>
    </xf>
    <xf numFmtId="167" fontId="19" fillId="0" borderId="7" xfId="0" applyNumberFormat="1" applyFont="1" applyBorder="1" applyAlignment="1">
      <alignment horizontal="center" vertical="center" wrapText="1"/>
    </xf>
    <xf numFmtId="0" fontId="6" fillId="0" borderId="0" xfId="0" applyFont="1" applyProtection="1">
      <protection hidden="1"/>
    </xf>
    <xf numFmtId="164" fontId="6" fillId="0" borderId="0" xfId="2" applyFont="1" applyFill="1" applyProtection="1">
      <protection hidden="1"/>
    </xf>
    <xf numFmtId="165" fontId="19" fillId="0" borderId="7" xfId="3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Protection="1">
      <protection hidden="1"/>
    </xf>
    <xf numFmtId="167" fontId="22" fillId="6" borderId="14" xfId="2" applyNumberFormat="1" applyFont="1" applyFill="1" applyBorder="1" applyAlignment="1" applyProtection="1">
      <alignment horizontal="right" vertical="center"/>
      <protection hidden="1"/>
    </xf>
    <xf numFmtId="164" fontId="6" fillId="0" borderId="21" xfId="2" applyFont="1" applyFill="1" applyBorder="1" applyAlignment="1" applyProtection="1">
      <alignment horizontal="center" vertical="center" wrapText="1"/>
      <protection hidden="1"/>
    </xf>
    <xf numFmtId="0" fontId="23" fillId="8" borderId="20" xfId="4" applyFont="1" applyFill="1" applyBorder="1" applyAlignment="1" applyProtection="1">
      <alignment horizontal="left" vertical="center"/>
      <protection hidden="1"/>
    </xf>
    <xf numFmtId="0" fontId="23" fillId="8" borderId="0" xfId="4" applyFont="1" applyFill="1" applyAlignment="1" applyProtection="1">
      <alignment horizontal="center" vertical="center"/>
      <protection hidden="1"/>
    </xf>
    <xf numFmtId="0" fontId="6" fillId="0" borderId="0" xfId="4" applyAlignment="1" applyProtection="1">
      <alignment vertical="center"/>
      <protection hidden="1"/>
    </xf>
    <xf numFmtId="167" fontId="22" fillId="6" borderId="7" xfId="2" applyNumberFormat="1" applyFont="1" applyFill="1" applyBorder="1" applyAlignment="1" applyProtection="1">
      <alignment horizontal="right" vertical="center"/>
      <protection hidden="1"/>
    </xf>
    <xf numFmtId="0" fontId="23" fillId="8" borderId="22" xfId="4" applyFont="1" applyFill="1" applyBorder="1" applyAlignment="1" applyProtection="1">
      <alignment horizontal="left" vertical="center"/>
      <protection hidden="1"/>
    </xf>
    <xf numFmtId="0" fontId="23" fillId="8" borderId="23" xfId="4" applyFont="1" applyFill="1" applyBorder="1" applyAlignment="1" applyProtection="1">
      <alignment horizontal="center" vertical="center"/>
      <protection hidden="1"/>
    </xf>
    <xf numFmtId="9" fontId="13" fillId="6" borderId="14" xfId="3" applyFont="1" applyFill="1" applyBorder="1" applyAlignment="1" applyProtection="1">
      <alignment horizontal="right" vertical="center"/>
      <protection hidden="1"/>
    </xf>
    <xf numFmtId="0" fontId="2" fillId="9" borderId="8" xfId="4" applyFont="1" applyFill="1" applyBorder="1" applyAlignment="1" applyProtection="1">
      <alignment horizontal="center" vertical="center" wrapText="1"/>
      <protection hidden="1"/>
    </xf>
    <xf numFmtId="167" fontId="24" fillId="6" borderId="7" xfId="2" applyNumberFormat="1" applyFont="1" applyFill="1" applyBorder="1" applyAlignment="1" applyProtection="1">
      <alignment horizontal="right" vertical="center"/>
      <protection hidden="1"/>
    </xf>
    <xf numFmtId="0" fontId="12" fillId="0" borderId="7" xfId="4" applyFont="1" applyBorder="1" applyAlignment="1" applyProtection="1">
      <alignment horizontal="center" vertical="center" wrapText="1"/>
      <protection hidden="1"/>
    </xf>
    <xf numFmtId="10" fontId="12" fillId="0" borderId="7" xfId="5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166" fontId="8" fillId="0" borderId="0" xfId="0" applyNumberFormat="1" applyFont="1" applyProtection="1">
      <protection hidden="1"/>
    </xf>
    <xf numFmtId="0" fontId="25" fillId="11" borderId="24" xfId="0" applyFont="1" applyFill="1" applyBorder="1" applyAlignment="1">
      <alignment horizontal="center" vertical="center" wrapText="1"/>
    </xf>
    <xf numFmtId="0" fontId="25" fillId="12" borderId="25" xfId="0" applyFont="1" applyFill="1" applyBorder="1" applyAlignment="1">
      <alignment horizontal="center" vertical="center" wrapText="1"/>
    </xf>
    <xf numFmtId="0" fontId="25" fillId="11" borderId="25" xfId="0" applyFont="1" applyFill="1" applyBorder="1" applyAlignment="1">
      <alignment horizontal="center" vertical="center" wrapText="1"/>
    </xf>
    <xf numFmtId="168" fontId="26" fillId="0" borderId="24" xfId="2" applyNumberFormat="1" applyFont="1" applyBorder="1" applyAlignment="1">
      <alignment horizontal="right" vertical="center" wrapText="1"/>
    </xf>
    <xf numFmtId="0" fontId="30" fillId="8" borderId="0" xfId="0" applyFont="1" applyFill="1" applyAlignment="1">
      <alignment horizontal="center" vertical="center"/>
    </xf>
    <xf numFmtId="0" fontId="7" fillId="10" borderId="9" xfId="0" applyFont="1" applyFill="1" applyBorder="1" applyAlignment="1" applyProtection="1">
      <alignment horizontal="center" vertical="center" wrapText="1"/>
      <protection hidden="1"/>
    </xf>
    <xf numFmtId="0" fontId="7" fillId="10" borderId="0" xfId="0" applyFont="1" applyFill="1" applyAlignment="1" applyProtection="1">
      <alignment horizontal="center" vertical="center" wrapText="1"/>
      <protection hidden="1"/>
    </xf>
    <xf numFmtId="0" fontId="4" fillId="7" borderId="16" xfId="0" applyFont="1" applyFill="1" applyBorder="1" applyAlignment="1" applyProtection="1">
      <alignment horizontal="left" vertical="center"/>
      <protection hidden="1"/>
    </xf>
    <xf numFmtId="0" fontId="4" fillId="7" borderId="17" xfId="0" applyFont="1" applyFill="1" applyBorder="1" applyAlignment="1" applyProtection="1">
      <alignment horizontal="left" vertical="center"/>
      <protection hidden="1"/>
    </xf>
    <xf numFmtId="0" fontId="21" fillId="6" borderId="7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Fill="1" applyAlignment="1" applyProtection="1">
      <alignment vertical="center" wrapText="1"/>
      <protection hidden="1"/>
    </xf>
    <xf numFmtId="43" fontId="3" fillId="0" borderId="0" xfId="0" applyNumberFormat="1" applyFont="1" applyAlignment="1" applyProtection="1">
      <alignment horizontal="center" vertical="center" wrapText="1"/>
      <protection hidden="1"/>
    </xf>
    <xf numFmtId="0" fontId="14" fillId="13" borderId="0" xfId="0" applyFont="1" applyFill="1" applyProtection="1">
      <protection hidden="1"/>
    </xf>
    <xf numFmtId="14" fontId="32" fillId="0" borderId="23" xfId="0" applyNumberFormat="1" applyFont="1" applyBorder="1" applyProtection="1">
      <protection hidden="1"/>
    </xf>
    <xf numFmtId="169" fontId="33" fillId="0" borderId="26" xfId="0" applyNumberFormat="1" applyFont="1" applyBorder="1" applyAlignment="1" applyProtection="1">
      <alignment horizontal="center" vertical="center" wrapText="1"/>
      <protection hidden="1"/>
    </xf>
    <xf numFmtId="167" fontId="34" fillId="14" borderId="7" xfId="2" applyNumberFormat="1" applyFont="1" applyFill="1" applyBorder="1" applyAlignment="1" applyProtection="1">
      <alignment horizontal="right" vertical="center"/>
      <protection hidden="1"/>
    </xf>
    <xf numFmtId="49" fontId="6" fillId="4" borderId="5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4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10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12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13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3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2" xfId="0" applyNumberFormat="1" applyFont="1" applyFill="1" applyBorder="1" applyAlignment="1" applyProtection="1">
      <alignment horizontal="center" vertical="center" wrapText="1"/>
      <protection hidden="1"/>
    </xf>
    <xf numFmtId="49" fontId="6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7" fillId="3" borderId="3" xfId="0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11" fillId="0" borderId="26" xfId="0" applyFont="1" applyBorder="1" applyAlignment="1" applyProtection="1">
      <alignment horizontal="center" vertical="center" wrapText="1"/>
      <protection hidden="1"/>
    </xf>
    <xf numFmtId="0" fontId="21" fillId="6" borderId="7" xfId="0" applyFont="1" applyFill="1" applyBorder="1" applyAlignment="1" applyProtection="1">
      <alignment horizontal="left" vertical="center" wrapText="1"/>
      <protection hidden="1"/>
    </xf>
    <xf numFmtId="0" fontId="12" fillId="0" borderId="1" xfId="4" applyFont="1" applyBorder="1" applyAlignment="1" applyProtection="1">
      <alignment horizontal="right" vertical="center"/>
      <protection hidden="1"/>
    </xf>
    <xf numFmtId="0" fontId="12" fillId="0" borderId="6" xfId="4" applyFont="1" applyBorder="1" applyAlignment="1" applyProtection="1">
      <alignment horizontal="right" vertical="center"/>
      <protection hidden="1"/>
    </xf>
    <xf numFmtId="0" fontId="35" fillId="14" borderId="0" xfId="0" applyFont="1" applyFill="1" applyAlignment="1" applyProtection="1">
      <alignment horizontal="center" vertical="center"/>
      <protection hidden="1"/>
    </xf>
    <xf numFmtId="0" fontId="35" fillId="14" borderId="10" xfId="0" applyFont="1" applyFill="1" applyBorder="1" applyAlignment="1" applyProtection="1">
      <alignment horizontal="center" vertical="center"/>
      <protection hidden="1"/>
    </xf>
    <xf numFmtId="0" fontId="31" fillId="13" borderId="0" xfId="0" applyFont="1" applyFill="1" applyAlignment="1" applyProtection="1">
      <alignment horizontal="center" vertical="center" wrapText="1"/>
      <protection hidden="1"/>
    </xf>
    <xf numFmtId="0" fontId="4" fillId="7" borderId="16" xfId="0" applyFont="1" applyFill="1" applyBorder="1" applyAlignment="1" applyProtection="1">
      <alignment horizontal="left" vertical="center"/>
      <protection hidden="1"/>
    </xf>
    <xf numFmtId="0" fontId="4" fillId="7" borderId="17" xfId="0" applyFont="1" applyFill="1" applyBorder="1" applyAlignment="1" applyProtection="1">
      <alignment horizontal="left" vertical="center"/>
      <protection hidden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 applyProtection="1">
      <alignment horizontal="center" vertical="center" wrapText="1"/>
      <protection locked="0" hidden="1"/>
    </xf>
    <xf numFmtId="0" fontId="16" fillId="5" borderId="18" xfId="0" applyFont="1" applyFill="1" applyBorder="1" applyAlignment="1" applyProtection="1">
      <alignment horizontal="center" vertical="center" wrapText="1"/>
      <protection locked="0" hidden="1"/>
    </xf>
    <xf numFmtId="0" fontId="16" fillId="5" borderId="17" xfId="0" applyFont="1" applyFill="1" applyBorder="1" applyAlignment="1" applyProtection="1">
      <alignment horizontal="center" vertical="center" wrapText="1"/>
      <protection locked="0" hidden="1"/>
    </xf>
    <xf numFmtId="0" fontId="17" fillId="8" borderId="0" xfId="0" applyFont="1" applyFill="1" applyAlignment="1" applyProtection="1">
      <alignment horizontal="center" vertical="center"/>
      <protection hidden="1"/>
    </xf>
    <xf numFmtId="0" fontId="17" fillId="8" borderId="19" xfId="0" applyFont="1" applyFill="1" applyBorder="1" applyAlignment="1" applyProtection="1">
      <alignment horizontal="center" vertical="center"/>
      <protection hidden="1"/>
    </xf>
    <xf numFmtId="0" fontId="17" fillId="8" borderId="20" xfId="0" applyFont="1" applyFill="1" applyBorder="1" applyAlignment="1" applyProtection="1">
      <alignment horizontal="center" vertical="center"/>
      <protection hidden="1"/>
    </xf>
    <xf numFmtId="0" fontId="21" fillId="6" borderId="1" xfId="0" applyFont="1" applyFill="1" applyBorder="1" applyAlignment="1" applyProtection="1">
      <alignment horizontal="left" vertical="center" wrapText="1"/>
      <protection hidden="1"/>
    </xf>
    <xf numFmtId="0" fontId="21" fillId="6" borderId="6" xfId="0" applyFont="1" applyFill="1" applyBorder="1" applyAlignment="1" applyProtection="1">
      <alignment horizontal="left" vertical="center" wrapText="1"/>
      <protection hidden="1"/>
    </xf>
    <xf numFmtId="0" fontId="2" fillId="9" borderId="1" xfId="4" applyFont="1" applyFill="1" applyBorder="1" applyAlignment="1" applyProtection="1">
      <alignment horizontal="center" vertical="center" wrapText="1"/>
      <protection hidden="1"/>
    </xf>
    <xf numFmtId="0" fontId="2" fillId="9" borderId="2" xfId="4" applyFont="1" applyFill="1" applyBorder="1" applyAlignment="1" applyProtection="1">
      <alignment horizontal="center" vertical="center" wrapText="1"/>
      <protection hidden="1"/>
    </xf>
    <xf numFmtId="0" fontId="2" fillId="9" borderId="6" xfId="4" applyFont="1" applyFill="1" applyBorder="1" applyAlignment="1" applyProtection="1">
      <alignment horizontal="center" vertical="center" wrapText="1"/>
      <protection hidden="1"/>
    </xf>
    <xf numFmtId="37" fontId="24" fillId="0" borderId="6" xfId="1" applyNumberFormat="1" applyFont="1" applyBorder="1" applyAlignment="1" applyProtection="1">
      <alignment horizontal="center" vertical="center" wrapText="1"/>
      <protection hidden="1"/>
    </xf>
    <xf numFmtId="39" fontId="24" fillId="0" borderId="6" xfId="1" applyNumberFormat="1" applyFont="1" applyBorder="1" applyAlignment="1" applyProtection="1">
      <alignment horizontal="center" vertical="center" wrapText="1"/>
      <protection hidden="1"/>
    </xf>
    <xf numFmtId="165" fontId="36" fillId="5" borderId="8" xfId="3" applyNumberFormat="1" applyFont="1" applyFill="1" applyBorder="1" applyAlignment="1" applyProtection="1">
      <alignment horizontal="center" vertical="center" wrapText="1"/>
      <protection locked="0" hidden="1"/>
    </xf>
    <xf numFmtId="165" fontId="36" fillId="5" borderId="11" xfId="3" applyNumberFormat="1" applyFont="1" applyFill="1" applyBorder="1" applyAlignment="1" applyProtection="1">
      <alignment horizontal="center" vertical="center" wrapText="1"/>
      <protection locked="0" hidden="1"/>
    </xf>
    <xf numFmtId="165" fontId="36" fillId="5" borderId="14" xfId="3" applyNumberFormat="1" applyFont="1" applyFill="1" applyBorder="1" applyAlignment="1" applyProtection="1">
      <alignment horizontal="center" vertical="center" wrapText="1"/>
      <protection locked="0" hidden="1"/>
    </xf>
  </cellXfs>
  <cellStyles count="6">
    <cellStyle name="Millares" xfId="1" builtinId="3"/>
    <cellStyle name="Moneda" xfId="2" builtinId="4"/>
    <cellStyle name="Normal" xfId="0" builtinId="0"/>
    <cellStyle name="Normal 2" xfId="4" xr:uid="{BD551144-F564-46A5-BE14-2AAA48A40FA1}"/>
    <cellStyle name="Porcentaje" xfId="3" builtinId="5"/>
    <cellStyle name="Porcentaje 2" xfId="5" xr:uid="{FBE6AB3B-C7AC-47D4-AB71-6DA066D049B4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75640</xdr:colOff>
      <xdr:row>0</xdr:row>
      <xdr:rowOff>43144</xdr:rowOff>
    </xdr:from>
    <xdr:to>
      <xdr:col>1</xdr:col>
      <xdr:colOff>749396</xdr:colOff>
      <xdr:row>1</xdr:row>
      <xdr:rowOff>300718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1B42E8-D9C3-4BC8-A0B4-A2EC6CEE5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40" y="43144"/>
          <a:ext cx="1045231" cy="452156"/>
        </a:xfrm>
        <a:prstGeom prst="rect">
          <a:avLst/>
        </a:prstGeom>
      </xdr:spPr>
    </xdr:pic>
    <xdr:clientData/>
  </xdr:twoCellAnchor>
  <xdr:twoCellAnchor editAs="oneCell">
    <xdr:from>
      <xdr:col>9</xdr:col>
      <xdr:colOff>24493</xdr:colOff>
      <xdr:row>0</xdr:row>
      <xdr:rowOff>42349</xdr:rowOff>
    </xdr:from>
    <xdr:to>
      <xdr:col>10</xdr:col>
      <xdr:colOff>1414911</xdr:colOff>
      <xdr:row>1</xdr:row>
      <xdr:rowOff>285751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DF35D2-50C8-44EE-85C7-5D19093B9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8779" y="42349"/>
          <a:ext cx="2397346" cy="433902"/>
        </a:xfrm>
        <a:prstGeom prst="rect">
          <a:avLst/>
        </a:prstGeom>
      </xdr:spPr>
    </xdr:pic>
    <xdr:clientData/>
  </xdr:twoCellAnchor>
  <xdr:twoCellAnchor editAs="oneCell">
    <xdr:from>
      <xdr:col>2</xdr:col>
      <xdr:colOff>3063441</xdr:colOff>
      <xdr:row>2</xdr:row>
      <xdr:rowOff>9035</xdr:rowOff>
    </xdr:from>
    <xdr:to>
      <xdr:col>7</xdr:col>
      <xdr:colOff>388557</xdr:colOff>
      <xdr:row>3</xdr:row>
      <xdr:rowOff>2722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1B0286-A9A2-44C7-8520-1AF814C07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491" y="523385"/>
          <a:ext cx="5840466" cy="48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231322</xdr:colOff>
      <xdr:row>0</xdr:row>
      <xdr:rowOff>68036</xdr:rowOff>
    </xdr:from>
    <xdr:to>
      <xdr:col>2</xdr:col>
      <xdr:colOff>805601</xdr:colOff>
      <xdr:row>0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21EC58-A473-4125-94E2-D3D50A019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322" y="68036"/>
          <a:ext cx="1298179" cy="560614"/>
        </a:xfrm>
        <a:prstGeom prst="rect">
          <a:avLst/>
        </a:prstGeom>
      </xdr:spPr>
    </xdr:pic>
    <xdr:clientData/>
  </xdr:twoCellAnchor>
  <xdr:twoCellAnchor editAs="oneCell">
    <xdr:from>
      <xdr:col>15</xdr:col>
      <xdr:colOff>477530</xdr:colOff>
      <xdr:row>0</xdr:row>
      <xdr:rowOff>85570</xdr:rowOff>
    </xdr:from>
    <xdr:to>
      <xdr:col>16</xdr:col>
      <xdr:colOff>1696135</xdr:colOff>
      <xdr:row>0</xdr:row>
      <xdr:rowOff>598714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9284D-C919-4F38-AFCA-CCB6297F2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53709" y="85570"/>
          <a:ext cx="3109997" cy="513144"/>
        </a:xfrm>
        <a:prstGeom prst="rect">
          <a:avLst/>
        </a:prstGeom>
      </xdr:spPr>
    </xdr:pic>
    <xdr:clientData/>
  </xdr:twoCellAnchor>
  <xdr:twoCellAnchor editAs="oneCell">
    <xdr:from>
      <xdr:col>8</xdr:col>
      <xdr:colOff>193296</xdr:colOff>
      <xdr:row>0</xdr:row>
      <xdr:rowOff>586299</xdr:rowOff>
    </xdr:from>
    <xdr:to>
      <xdr:col>12</xdr:col>
      <xdr:colOff>578463</xdr:colOff>
      <xdr:row>0</xdr:row>
      <xdr:rowOff>666750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45CFD4-879A-4BB9-8A69-D5E2C153C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9153" y="586299"/>
          <a:ext cx="5800810" cy="80451"/>
        </a:xfrm>
        <a:prstGeom prst="rect">
          <a:avLst/>
        </a:prstGeom>
      </xdr:spPr>
    </xdr:pic>
    <xdr:clientData/>
  </xdr:twoCellAnchor>
  <xdr:twoCellAnchor editAs="oneCell">
    <xdr:from>
      <xdr:col>14</xdr:col>
      <xdr:colOff>40821</xdr:colOff>
      <xdr:row>103</xdr:row>
      <xdr:rowOff>40821</xdr:rowOff>
    </xdr:from>
    <xdr:to>
      <xdr:col>23</xdr:col>
      <xdr:colOff>54428</xdr:colOff>
      <xdr:row>105</xdr:row>
      <xdr:rowOff>231321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6120E3-A56E-2CE4-C37C-D25633DDBA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91"/>
        <a:stretch/>
      </xdr:blipFill>
      <xdr:spPr bwMode="auto">
        <a:xfrm>
          <a:off x="19594285" y="45393428"/>
          <a:ext cx="11892643" cy="108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292893</xdr:colOff>
      <xdr:row>0</xdr:row>
      <xdr:rowOff>67470</xdr:rowOff>
    </xdr:from>
    <xdr:to>
      <xdr:col>2</xdr:col>
      <xdr:colOff>1562100</xdr:colOff>
      <xdr:row>0</xdr:row>
      <xdr:rowOff>757703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BBEA1CD-EBDF-47A6-9FB8-EBE6E7971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11</xdr:col>
      <xdr:colOff>1445674</xdr:colOff>
      <xdr:row>0</xdr:row>
      <xdr:rowOff>752020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881CE9A-F0A5-4009-9646-CA6BD6415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16</xdr:col>
      <xdr:colOff>2474808</xdr:colOff>
      <xdr:row>0</xdr:row>
      <xdr:rowOff>663575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CDAD701-6FF3-44B7-BF68-637F175FC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4</xdr:col>
      <xdr:colOff>558800</xdr:colOff>
      <xdr:row>1</xdr:row>
      <xdr:rowOff>39829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BD1EC-08EB-4723-9CC4-6F3428324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  <xdr:twoCellAnchor editAs="oneCell">
    <xdr:from>
      <xdr:col>11</xdr:col>
      <xdr:colOff>1442357</xdr:colOff>
      <xdr:row>80</xdr:row>
      <xdr:rowOff>190501</xdr:rowOff>
    </xdr:from>
    <xdr:to>
      <xdr:col>18</xdr:col>
      <xdr:colOff>789213</xdr:colOff>
      <xdr:row>82</xdr:row>
      <xdr:rowOff>179457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5BB2C9D-87EE-4331-A5B2-5EC7F67C7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2964" y="36222215"/>
          <a:ext cx="11429999" cy="887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pinoo/Desktop/RESP/RES_amp_aseo_y_cafeteria_g4-v36-31_07_2023_(4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52A69-F884-467A-970B-E431DFAC87E0}">
  <sheetPr>
    <tabColor rgb="FF7030A0"/>
  </sheetPr>
  <dimension ref="A1:W78"/>
  <sheetViews>
    <sheetView showGridLines="0" tabSelected="1" zoomScale="70" zoomScaleNormal="70" workbookViewId="0">
      <selection activeCell="C14" sqref="C14"/>
    </sheetView>
  </sheetViews>
  <sheetFormatPr baseColWidth="10" defaultColWidth="11.42578125" defaultRowHeight="15" x14ac:dyDescent="0.25"/>
  <cols>
    <col min="1" max="1" width="5.5703125" style="5" customWidth="1"/>
    <col min="2" max="2" width="11.85546875" style="5" customWidth="1"/>
    <col min="3" max="3" width="55.28515625" style="5" customWidth="1"/>
    <col min="4" max="4" width="14" style="5" customWidth="1"/>
    <col min="5" max="5" width="20.140625" style="8" customWidth="1"/>
    <col min="6" max="8" width="19.140625" style="6" customWidth="1"/>
    <col min="9" max="10" width="15.140625" style="6" customWidth="1"/>
    <col min="11" max="11" width="21.5703125" style="5" customWidth="1"/>
    <col min="12" max="12" width="1.140625" customWidth="1"/>
    <col min="13" max="14" width="21.5703125" hidden="1" customWidth="1"/>
    <col min="15" max="15" width="11.140625" hidden="1" customWidth="1"/>
    <col min="16" max="16" width="2.140625" hidden="1" customWidth="1"/>
    <col min="17" max="18" width="18.28515625" bestFit="1" customWidth="1"/>
    <col min="19" max="20" width="20" bestFit="1" customWidth="1"/>
    <col min="21" max="21" width="1.140625" customWidth="1"/>
    <col min="22" max="16384" width="11.42578125" style="5"/>
  </cols>
  <sheetData>
    <row r="1" spans="1:23" x14ac:dyDescent="0.25">
      <c r="A1" s="1"/>
      <c r="B1" s="1"/>
      <c r="C1" s="1"/>
      <c r="D1" s="1"/>
      <c r="E1" s="2"/>
      <c r="F1" s="3"/>
      <c r="G1" s="3"/>
      <c r="H1" s="3"/>
      <c r="I1" s="3"/>
      <c r="J1" s="3"/>
      <c r="K1" s="1"/>
    </row>
    <row r="2" spans="1:23" ht="26.25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23" ht="4.5" customHeight="1" x14ac:dyDescent="0.25">
      <c r="A3" s="87"/>
      <c r="B3" s="87"/>
      <c r="C3" s="87"/>
      <c r="D3" s="87"/>
      <c r="E3" s="87"/>
      <c r="K3" s="4"/>
    </row>
    <row r="4" spans="1:23" x14ac:dyDescent="0.25">
      <c r="A4" s="88" t="s">
        <v>1</v>
      </c>
      <c r="B4" s="89"/>
      <c r="C4" s="89"/>
      <c r="D4" s="89"/>
      <c r="E4" s="89"/>
      <c r="F4" s="89"/>
      <c r="G4" s="90"/>
      <c r="H4" s="90"/>
      <c r="I4" s="90"/>
      <c r="J4" s="90"/>
      <c r="K4" s="91"/>
    </row>
    <row r="5" spans="1:23" x14ac:dyDescent="0.25">
      <c r="A5" s="76" t="s">
        <v>2</v>
      </c>
      <c r="B5" s="77"/>
      <c r="C5" s="114">
        <v>5</v>
      </c>
      <c r="D5"/>
      <c r="J5" s="9" t="s">
        <v>3</v>
      </c>
      <c r="K5" s="9" t="s">
        <v>4</v>
      </c>
    </row>
    <row r="6" spans="1:23" x14ac:dyDescent="0.25">
      <c r="A6" s="76" t="s">
        <v>5</v>
      </c>
      <c r="B6" s="77"/>
      <c r="C6" s="115" t="s">
        <v>220</v>
      </c>
      <c r="D6"/>
      <c r="F6" s="76" t="s">
        <v>7</v>
      </c>
      <c r="G6" s="82"/>
      <c r="H6" s="82"/>
      <c r="I6" s="77"/>
      <c r="J6" s="7">
        <v>84</v>
      </c>
      <c r="K6" s="10">
        <v>1</v>
      </c>
    </row>
    <row r="7" spans="1:23" x14ac:dyDescent="0.25">
      <c r="A7" s="76" t="s">
        <v>8</v>
      </c>
      <c r="B7" s="77"/>
      <c r="C7" s="116" t="s">
        <v>224</v>
      </c>
      <c r="D7"/>
      <c r="F7" s="76" t="s">
        <v>9</v>
      </c>
      <c r="G7" s="82"/>
      <c r="H7" s="82"/>
      <c r="I7" s="77"/>
      <c r="J7" s="7">
        <v>0</v>
      </c>
      <c r="K7" s="10">
        <v>0</v>
      </c>
    </row>
    <row r="8" spans="1:23" x14ac:dyDescent="0.25">
      <c r="A8" s="78"/>
      <c r="B8" s="79"/>
      <c r="C8" s="117"/>
      <c r="D8"/>
      <c r="E8"/>
      <c r="F8" s="83" t="s">
        <v>10</v>
      </c>
      <c r="G8" s="84"/>
      <c r="H8" s="84"/>
      <c r="I8" s="85"/>
      <c r="J8" s="7">
        <v>84</v>
      </c>
      <c r="K8" s="10">
        <v>1</v>
      </c>
    </row>
    <row r="9" spans="1:23" x14ac:dyDescent="0.25">
      <c r="A9" s="80"/>
      <c r="B9" s="81"/>
      <c r="C9" s="118"/>
      <c r="D9"/>
      <c r="F9" s="83" t="s">
        <v>11</v>
      </c>
      <c r="G9" s="84"/>
      <c r="H9" s="84"/>
      <c r="I9" s="85"/>
      <c r="J9" s="7">
        <v>0</v>
      </c>
      <c r="K9" s="10">
        <v>0</v>
      </c>
    </row>
    <row r="10" spans="1:23" ht="6.75" customHeight="1" x14ac:dyDescent="0.25"/>
    <row r="11" spans="1:23" ht="25.5" customHeight="1" x14ac:dyDescent="0.25">
      <c r="A11" s="11" t="s">
        <v>12</v>
      </c>
      <c r="B11" s="12"/>
      <c r="J11" s="13">
        <v>0.25009999999999999</v>
      </c>
      <c r="K11" s="14"/>
      <c r="M11" s="65" t="s">
        <v>13</v>
      </c>
      <c r="N11" s="66"/>
      <c r="O11" s="66"/>
      <c r="P11" s="66"/>
      <c r="Q11" s="70"/>
      <c r="R11" s="70"/>
      <c r="S11" s="70"/>
      <c r="T11" s="70"/>
      <c r="U11" s="70"/>
    </row>
    <row r="12" spans="1:23" ht="5.25" customHeight="1" x14ac:dyDescent="0.25">
      <c r="K12" s="4"/>
      <c r="M12" s="5"/>
      <c r="N12" s="5"/>
      <c r="O12" s="5"/>
      <c r="P12" s="5"/>
      <c r="Q12" s="5"/>
      <c r="R12" s="5"/>
      <c r="S12" s="5"/>
      <c r="T12" s="5"/>
      <c r="U12" s="5"/>
    </row>
    <row r="13" spans="1:23" ht="38.25" x14ac:dyDescent="0.25">
      <c r="A13" s="15" t="s">
        <v>14</v>
      </c>
      <c r="B13" s="15" t="s">
        <v>15</v>
      </c>
      <c r="C13" s="16" t="s">
        <v>16</v>
      </c>
      <c r="D13" s="15" t="s">
        <v>17</v>
      </c>
      <c r="E13" s="17" t="s">
        <v>18</v>
      </c>
      <c r="F13" s="18" t="s">
        <v>19</v>
      </c>
      <c r="G13" s="18" t="s">
        <v>20</v>
      </c>
      <c r="H13" s="18" t="s">
        <v>21</v>
      </c>
      <c r="I13" s="18" t="s">
        <v>22</v>
      </c>
      <c r="J13" s="18" t="s">
        <v>23</v>
      </c>
      <c r="K13" s="18" t="s">
        <v>24</v>
      </c>
      <c r="M13" s="60" t="s">
        <v>6</v>
      </c>
      <c r="N13" s="61" t="s">
        <v>25</v>
      </c>
      <c r="O13" s="60" t="s">
        <v>26</v>
      </c>
      <c r="Q13" s="62" t="s">
        <v>27</v>
      </c>
      <c r="R13" s="61" t="s">
        <v>28</v>
      </c>
      <c r="S13" s="62" t="s">
        <v>29</v>
      </c>
      <c r="T13" s="61" t="s">
        <v>30</v>
      </c>
    </row>
    <row r="14" spans="1:23" ht="127.5" x14ac:dyDescent="0.25">
      <c r="A14" s="19">
        <v>3</v>
      </c>
      <c r="B14" s="20" t="s">
        <v>32</v>
      </c>
      <c r="C14" s="21" t="s">
        <v>33</v>
      </c>
      <c r="D14" s="20" t="s">
        <v>34</v>
      </c>
      <c r="E14" s="7">
        <v>4</v>
      </c>
      <c r="F14" s="22">
        <v>11878</v>
      </c>
      <c r="G14" s="22">
        <v>5880</v>
      </c>
      <c r="H14" s="23">
        <v>0</v>
      </c>
      <c r="I14" s="24">
        <v>0.50496716618959425</v>
      </c>
      <c r="J14" s="22">
        <f t="shared" ref="J14:J23" si="0">G14-(G14*H14)</f>
        <v>5880</v>
      </c>
      <c r="K14" s="25">
        <f t="shared" ref="K14:K23" si="1">J14*E14</f>
        <v>23520</v>
      </c>
      <c r="M14" s="63">
        <v>10993</v>
      </c>
      <c r="N14" s="63">
        <f t="shared" ref="N14:N26" si="2">M14-J14</f>
        <v>5113</v>
      </c>
      <c r="O14" s="64" t="s">
        <v>35</v>
      </c>
      <c r="Q14" s="63">
        <v>15528</v>
      </c>
      <c r="R14" s="63">
        <v>5880</v>
      </c>
      <c r="S14" s="63">
        <v>4704</v>
      </c>
      <c r="T14" s="63">
        <v>4410</v>
      </c>
      <c r="W14" s="71"/>
    </row>
    <row r="15" spans="1:23" ht="102" x14ac:dyDescent="0.25">
      <c r="A15" s="19">
        <v>12</v>
      </c>
      <c r="B15" s="20" t="s">
        <v>36</v>
      </c>
      <c r="C15" s="26" t="s">
        <v>37</v>
      </c>
      <c r="D15" s="20" t="s">
        <v>31</v>
      </c>
      <c r="E15" s="7">
        <v>3</v>
      </c>
      <c r="F15" s="22">
        <v>18665</v>
      </c>
      <c r="G15" s="22">
        <v>6502</v>
      </c>
      <c r="H15" s="23">
        <v>0</v>
      </c>
      <c r="I15" s="24">
        <v>0.65164746852397537</v>
      </c>
      <c r="J15" s="22">
        <f t="shared" si="0"/>
        <v>6502</v>
      </c>
      <c r="K15" s="25">
        <f t="shared" si="1"/>
        <v>19506</v>
      </c>
      <c r="M15" s="63">
        <v>23507</v>
      </c>
      <c r="N15" s="63">
        <f t="shared" si="2"/>
        <v>17005</v>
      </c>
      <c r="O15" s="64" t="s">
        <v>35</v>
      </c>
      <c r="Q15" s="63">
        <v>51890</v>
      </c>
      <c r="R15" s="63">
        <v>6502</v>
      </c>
      <c r="S15" s="63">
        <v>5201.6000000000004</v>
      </c>
      <c r="T15" s="63">
        <v>4876.5</v>
      </c>
      <c r="W15" s="71"/>
    </row>
    <row r="16" spans="1:23" ht="216.75" x14ac:dyDescent="0.25">
      <c r="A16" s="19">
        <v>18</v>
      </c>
      <c r="B16" s="20" t="s">
        <v>39</v>
      </c>
      <c r="C16" s="26" t="s">
        <v>40</v>
      </c>
      <c r="D16" s="20" t="s">
        <v>41</v>
      </c>
      <c r="E16" s="7">
        <v>1</v>
      </c>
      <c r="F16" s="22">
        <v>12443</v>
      </c>
      <c r="G16" s="22">
        <v>5649</v>
      </c>
      <c r="H16" s="23">
        <v>0</v>
      </c>
      <c r="I16" s="24">
        <v>0.54600980470947524</v>
      </c>
      <c r="J16" s="22">
        <f t="shared" si="0"/>
        <v>5649</v>
      </c>
      <c r="K16" s="25">
        <f t="shared" si="1"/>
        <v>5649</v>
      </c>
      <c r="M16" s="63">
        <v>14035</v>
      </c>
      <c r="N16" s="63">
        <f t="shared" si="2"/>
        <v>8386</v>
      </c>
      <c r="Q16" s="63">
        <v>35151</v>
      </c>
      <c r="R16" s="63">
        <v>5649</v>
      </c>
      <c r="S16" s="63">
        <v>4519.2</v>
      </c>
      <c r="T16" s="63">
        <v>4236.75</v>
      </c>
      <c r="W16" s="71"/>
    </row>
    <row r="17" spans="1:23" ht="165.75" x14ac:dyDescent="0.25">
      <c r="A17" s="19">
        <v>20</v>
      </c>
      <c r="B17" s="20" t="s">
        <v>42</v>
      </c>
      <c r="C17" s="21" t="s">
        <v>43</v>
      </c>
      <c r="D17" s="20" t="s">
        <v>44</v>
      </c>
      <c r="E17" s="7">
        <v>2</v>
      </c>
      <c r="F17" s="22">
        <v>27149</v>
      </c>
      <c r="G17" s="22">
        <v>8117</v>
      </c>
      <c r="H17" s="23">
        <v>0</v>
      </c>
      <c r="I17" s="24">
        <v>0.70102029540682897</v>
      </c>
      <c r="J17" s="22">
        <f t="shared" si="0"/>
        <v>8117</v>
      </c>
      <c r="K17" s="25">
        <f t="shared" si="1"/>
        <v>16234</v>
      </c>
      <c r="M17" s="63">
        <v>13750</v>
      </c>
      <c r="N17" s="63">
        <f t="shared" si="2"/>
        <v>5633</v>
      </c>
      <c r="Q17" s="63">
        <v>27658</v>
      </c>
      <c r="R17" s="63">
        <v>8117</v>
      </c>
      <c r="S17" s="63">
        <v>6493.6</v>
      </c>
      <c r="T17" s="63">
        <v>6087.75</v>
      </c>
      <c r="W17" s="71"/>
    </row>
    <row r="18" spans="1:23" ht="89.25" x14ac:dyDescent="0.25">
      <c r="A18" s="19">
        <v>27</v>
      </c>
      <c r="B18" s="20" t="s">
        <v>46</v>
      </c>
      <c r="C18" s="21" t="s">
        <v>47</v>
      </c>
      <c r="D18" s="20" t="s">
        <v>31</v>
      </c>
      <c r="E18" s="7">
        <v>1</v>
      </c>
      <c r="F18" s="22">
        <v>10860</v>
      </c>
      <c r="G18" s="22">
        <v>4381</v>
      </c>
      <c r="H18" s="23">
        <v>0</v>
      </c>
      <c r="I18" s="24">
        <v>0.59659300184162056</v>
      </c>
      <c r="J18" s="22">
        <f t="shared" si="0"/>
        <v>4381</v>
      </c>
      <c r="K18" s="25">
        <f t="shared" si="1"/>
        <v>4381</v>
      </c>
      <c r="M18" s="63">
        <v>12294</v>
      </c>
      <c r="N18" s="63">
        <f t="shared" si="2"/>
        <v>7913</v>
      </c>
      <c r="O18" s="64" t="s">
        <v>35</v>
      </c>
      <c r="Q18" s="63">
        <v>34506</v>
      </c>
      <c r="R18" s="63">
        <v>4381</v>
      </c>
      <c r="S18" s="63">
        <v>3504.8</v>
      </c>
      <c r="T18" s="63">
        <v>3285.75</v>
      </c>
      <c r="W18" s="71"/>
    </row>
    <row r="19" spans="1:23" ht="140.25" x14ac:dyDescent="0.25">
      <c r="A19" s="19">
        <v>30</v>
      </c>
      <c r="B19" s="20" t="s">
        <v>48</v>
      </c>
      <c r="C19" s="21" t="s">
        <v>49</v>
      </c>
      <c r="D19" s="20" t="s">
        <v>45</v>
      </c>
      <c r="E19" s="7">
        <v>6</v>
      </c>
      <c r="F19" s="22">
        <v>9615</v>
      </c>
      <c r="G19" s="22">
        <v>4663</v>
      </c>
      <c r="H19" s="23">
        <v>0</v>
      </c>
      <c r="I19" s="24">
        <v>0.51502860114404569</v>
      </c>
      <c r="J19" s="22">
        <f t="shared" si="0"/>
        <v>4663</v>
      </c>
      <c r="K19" s="25">
        <f t="shared" si="1"/>
        <v>27978</v>
      </c>
      <c r="M19" s="63">
        <v>9382</v>
      </c>
      <c r="N19" s="63">
        <f t="shared" si="2"/>
        <v>4719</v>
      </c>
      <c r="O19" s="64" t="s">
        <v>35</v>
      </c>
      <c r="Q19" s="63">
        <v>35151</v>
      </c>
      <c r="R19" s="63">
        <v>4663</v>
      </c>
      <c r="S19" s="63">
        <v>3730.4</v>
      </c>
      <c r="T19" s="63">
        <v>3497.25</v>
      </c>
      <c r="W19" s="71"/>
    </row>
    <row r="20" spans="1:23" ht="76.5" x14ac:dyDescent="0.25">
      <c r="A20" s="19">
        <v>33</v>
      </c>
      <c r="B20" s="20" t="s">
        <v>50</v>
      </c>
      <c r="C20" s="21" t="s">
        <v>51</v>
      </c>
      <c r="D20" s="20" t="s">
        <v>31</v>
      </c>
      <c r="E20" s="7">
        <v>2</v>
      </c>
      <c r="F20" s="22">
        <v>29977</v>
      </c>
      <c r="G20" s="22">
        <v>12309</v>
      </c>
      <c r="H20" s="23">
        <v>0</v>
      </c>
      <c r="I20" s="24">
        <v>0.58938519531640932</v>
      </c>
      <c r="J20" s="22">
        <f t="shared" si="0"/>
        <v>12309</v>
      </c>
      <c r="K20" s="25">
        <f t="shared" si="1"/>
        <v>24618</v>
      </c>
      <c r="M20" s="63">
        <v>42058</v>
      </c>
      <c r="N20" s="63">
        <f t="shared" si="2"/>
        <v>29749</v>
      </c>
      <c r="O20" s="64" t="s">
        <v>35</v>
      </c>
      <c r="Q20" s="63">
        <v>50191</v>
      </c>
      <c r="R20" s="63">
        <v>12309</v>
      </c>
      <c r="S20" s="63">
        <v>9847.2000000000007</v>
      </c>
      <c r="T20" s="63">
        <v>9231.75</v>
      </c>
    </row>
    <row r="21" spans="1:23" ht="76.5" x14ac:dyDescent="0.25">
      <c r="A21" s="19">
        <v>40</v>
      </c>
      <c r="B21" s="20" t="s">
        <v>52</v>
      </c>
      <c r="C21" s="21" t="s">
        <v>53</v>
      </c>
      <c r="D21" s="20" t="s">
        <v>38</v>
      </c>
      <c r="E21" s="7">
        <v>1</v>
      </c>
      <c r="F21" s="22">
        <v>22285</v>
      </c>
      <c r="G21" s="22">
        <v>4809</v>
      </c>
      <c r="H21" s="23">
        <v>0</v>
      </c>
      <c r="I21" s="24">
        <v>0.78420462194301099</v>
      </c>
      <c r="J21" s="22">
        <f t="shared" si="0"/>
        <v>4809</v>
      </c>
      <c r="K21" s="25">
        <f t="shared" si="1"/>
        <v>4809</v>
      </c>
      <c r="M21" s="63">
        <v>25503</v>
      </c>
      <c r="N21" s="63">
        <f t="shared" si="2"/>
        <v>20694</v>
      </c>
      <c r="Q21" s="63">
        <v>48542</v>
      </c>
      <c r="R21" s="63">
        <v>4809</v>
      </c>
      <c r="S21" s="63">
        <v>3847.2</v>
      </c>
      <c r="T21" s="63">
        <v>3606.75</v>
      </c>
    </row>
    <row r="22" spans="1:23" ht="63.75" x14ac:dyDescent="0.25">
      <c r="A22" s="19">
        <v>42</v>
      </c>
      <c r="B22" s="20" t="s">
        <v>54</v>
      </c>
      <c r="C22" s="21" t="s">
        <v>55</v>
      </c>
      <c r="D22" s="20" t="s">
        <v>56</v>
      </c>
      <c r="E22" s="7">
        <v>1</v>
      </c>
      <c r="F22" s="22">
        <v>6222</v>
      </c>
      <c r="G22" s="22">
        <v>2968</v>
      </c>
      <c r="H22" s="23">
        <v>0</v>
      </c>
      <c r="I22" s="24">
        <v>0.52298296367727426</v>
      </c>
      <c r="J22" s="22">
        <f t="shared" si="0"/>
        <v>2968</v>
      </c>
      <c r="K22" s="25">
        <f t="shared" si="1"/>
        <v>2968</v>
      </c>
      <c r="M22" s="63">
        <v>7684</v>
      </c>
      <c r="N22" s="63">
        <f t="shared" si="2"/>
        <v>4716</v>
      </c>
      <c r="O22" s="64" t="s">
        <v>35</v>
      </c>
      <c r="Q22" s="63">
        <v>32641</v>
      </c>
      <c r="R22" s="63">
        <v>2968</v>
      </c>
      <c r="S22" s="63">
        <v>2374.4</v>
      </c>
      <c r="T22" s="63">
        <v>2226</v>
      </c>
    </row>
    <row r="23" spans="1:23" ht="76.5" x14ac:dyDescent="0.25">
      <c r="A23" s="19">
        <v>52</v>
      </c>
      <c r="B23" s="20" t="s">
        <v>58</v>
      </c>
      <c r="C23" s="21" t="s">
        <v>59</v>
      </c>
      <c r="D23" s="20" t="s">
        <v>57</v>
      </c>
      <c r="E23" s="7">
        <v>6</v>
      </c>
      <c r="F23" s="22">
        <v>18665</v>
      </c>
      <c r="G23" s="22">
        <v>6688</v>
      </c>
      <c r="H23" s="23">
        <v>0</v>
      </c>
      <c r="I23" s="24">
        <v>0.64168229306188052</v>
      </c>
      <c r="J23" s="22">
        <f t="shared" si="0"/>
        <v>6688</v>
      </c>
      <c r="K23" s="25">
        <f t="shared" si="1"/>
        <v>40128</v>
      </c>
      <c r="M23" s="63">
        <v>23529</v>
      </c>
      <c r="N23" s="63">
        <f t="shared" si="2"/>
        <v>16841</v>
      </c>
      <c r="Q23" s="63">
        <v>58586</v>
      </c>
      <c r="R23" s="63">
        <v>6688</v>
      </c>
      <c r="S23" s="63">
        <v>5350.4</v>
      </c>
      <c r="T23" s="63">
        <v>5016</v>
      </c>
    </row>
    <row r="24" spans="1:23" ht="114.75" x14ac:dyDescent="0.25">
      <c r="A24" s="19">
        <v>60</v>
      </c>
      <c r="B24" s="20" t="s">
        <v>60</v>
      </c>
      <c r="C24" s="21" t="s">
        <v>61</v>
      </c>
      <c r="D24" s="20" t="s">
        <v>45</v>
      </c>
      <c r="E24" s="7">
        <v>6</v>
      </c>
      <c r="F24" s="22">
        <v>13461</v>
      </c>
      <c r="G24" s="22">
        <v>5788</v>
      </c>
      <c r="H24" s="23">
        <v>0</v>
      </c>
      <c r="I24" s="24">
        <v>0.57001708639774162</v>
      </c>
      <c r="J24" s="22">
        <f t="shared" ref="J24:J25" si="3">G24-(G24*H24)</f>
        <v>5788</v>
      </c>
      <c r="K24" s="25">
        <f t="shared" ref="K24:K25" si="4">J24*E24</f>
        <v>34728</v>
      </c>
      <c r="M24" s="63">
        <v>15367</v>
      </c>
      <c r="N24" s="63">
        <f t="shared" si="2"/>
        <v>9579</v>
      </c>
      <c r="O24" s="64" t="s">
        <v>35</v>
      </c>
      <c r="Q24" s="63">
        <v>41515</v>
      </c>
      <c r="R24" s="63">
        <v>5788</v>
      </c>
      <c r="S24" s="63">
        <v>4630.3999999999996</v>
      </c>
      <c r="T24" s="63">
        <v>4341</v>
      </c>
    </row>
    <row r="25" spans="1:23" ht="114.75" x14ac:dyDescent="0.25">
      <c r="A25" s="19">
        <v>61</v>
      </c>
      <c r="B25" s="20" t="s">
        <v>62</v>
      </c>
      <c r="C25" s="21" t="s">
        <v>63</v>
      </c>
      <c r="D25" s="20" t="s">
        <v>64</v>
      </c>
      <c r="E25" s="7">
        <v>9</v>
      </c>
      <c r="F25" s="22">
        <v>13688</v>
      </c>
      <c r="G25" s="22">
        <v>7587</v>
      </c>
      <c r="H25" s="23">
        <v>0</v>
      </c>
      <c r="I25" s="24">
        <v>0.44571887784921094</v>
      </c>
      <c r="J25" s="22">
        <f t="shared" si="3"/>
        <v>7587</v>
      </c>
      <c r="K25" s="25">
        <f t="shared" si="4"/>
        <v>68283</v>
      </c>
      <c r="M25" s="63">
        <v>14037</v>
      </c>
      <c r="N25" s="63">
        <f t="shared" si="2"/>
        <v>6450</v>
      </c>
      <c r="Q25" s="63">
        <v>18822</v>
      </c>
      <c r="R25" s="63">
        <v>7587</v>
      </c>
      <c r="S25" s="63">
        <v>6069.6</v>
      </c>
      <c r="T25" s="63">
        <v>5690.25</v>
      </c>
    </row>
    <row r="26" spans="1:23" ht="38.25" x14ac:dyDescent="0.25">
      <c r="A26" s="19">
        <v>64</v>
      </c>
      <c r="B26" s="20" t="s">
        <v>65</v>
      </c>
      <c r="C26" s="26" t="s">
        <v>66</v>
      </c>
      <c r="D26" s="20" t="s">
        <v>67</v>
      </c>
      <c r="E26" s="7">
        <v>2</v>
      </c>
      <c r="F26" s="22">
        <v>5090</v>
      </c>
      <c r="G26" s="22">
        <v>1202</v>
      </c>
      <c r="H26" s="23">
        <v>0</v>
      </c>
      <c r="I26" s="24">
        <v>0.76385068762278974</v>
      </c>
      <c r="J26" s="22">
        <f>G26-(G26*H26)</f>
        <v>1202</v>
      </c>
      <c r="K26" s="25">
        <f>J26*E26</f>
        <v>2404</v>
      </c>
      <c r="M26" s="63">
        <v>5662</v>
      </c>
      <c r="N26" s="63">
        <f t="shared" si="2"/>
        <v>4460</v>
      </c>
      <c r="O26" s="64" t="s">
        <v>35</v>
      </c>
      <c r="Q26" s="63">
        <v>14140</v>
      </c>
      <c r="R26" s="63">
        <v>1202</v>
      </c>
      <c r="S26" s="63">
        <v>961.6</v>
      </c>
      <c r="T26" s="63">
        <v>901.5</v>
      </c>
    </row>
    <row r="27" spans="1:23" ht="51" x14ac:dyDescent="0.25">
      <c r="A27" s="19">
        <v>69</v>
      </c>
      <c r="B27" s="20" t="s">
        <v>68</v>
      </c>
      <c r="C27" s="21" t="s">
        <v>69</v>
      </c>
      <c r="D27" s="20" t="s">
        <v>67</v>
      </c>
      <c r="E27" s="7">
        <v>3</v>
      </c>
      <c r="F27" s="22">
        <v>8597</v>
      </c>
      <c r="G27" s="22">
        <v>1484</v>
      </c>
      <c r="H27" s="23">
        <v>0</v>
      </c>
      <c r="I27" s="24">
        <v>0.82738164475979992</v>
      </c>
      <c r="J27" s="22">
        <f t="shared" ref="J27:J28" si="5">G27-(G27*H27)</f>
        <v>1484</v>
      </c>
      <c r="K27" s="25">
        <f t="shared" ref="K27:K28" si="6">J27*E27</f>
        <v>4452</v>
      </c>
      <c r="M27" s="63">
        <v>8573</v>
      </c>
      <c r="N27" s="63">
        <f t="shared" ref="N27:N37" si="7">M27-J27</f>
        <v>7089</v>
      </c>
      <c r="O27" s="64" t="s">
        <v>35</v>
      </c>
      <c r="Q27" s="63">
        <v>24886</v>
      </c>
      <c r="R27" s="63">
        <v>1484</v>
      </c>
      <c r="S27" s="63">
        <v>1187.2</v>
      </c>
      <c r="T27" s="63">
        <v>1113</v>
      </c>
    </row>
    <row r="28" spans="1:23" ht="51" x14ac:dyDescent="0.25">
      <c r="A28" s="19">
        <v>70</v>
      </c>
      <c r="B28" s="20" t="s">
        <v>70</v>
      </c>
      <c r="C28" s="21" t="s">
        <v>71</v>
      </c>
      <c r="D28" s="20" t="s">
        <v>67</v>
      </c>
      <c r="E28" s="7">
        <v>3</v>
      </c>
      <c r="F28" s="22">
        <v>8597</v>
      </c>
      <c r="G28" s="22">
        <v>1484</v>
      </c>
      <c r="H28" s="23">
        <v>0</v>
      </c>
      <c r="I28" s="24">
        <v>0.82738164475979992</v>
      </c>
      <c r="J28" s="22">
        <f t="shared" si="5"/>
        <v>1484</v>
      </c>
      <c r="K28" s="25">
        <f t="shared" si="6"/>
        <v>4452</v>
      </c>
      <c r="M28" s="63">
        <v>8573</v>
      </c>
      <c r="N28" s="63">
        <f t="shared" si="7"/>
        <v>7089</v>
      </c>
      <c r="Q28" s="63">
        <v>40158</v>
      </c>
      <c r="R28" s="63">
        <v>1484</v>
      </c>
      <c r="S28" s="63">
        <v>1187.2</v>
      </c>
      <c r="T28" s="63">
        <v>1113</v>
      </c>
    </row>
    <row r="29" spans="1:23" ht="25.5" x14ac:dyDescent="0.25">
      <c r="A29" s="19">
        <v>75</v>
      </c>
      <c r="B29" s="20" t="s">
        <v>72</v>
      </c>
      <c r="C29" s="21" t="s">
        <v>73</v>
      </c>
      <c r="D29" s="20" t="s">
        <v>67</v>
      </c>
      <c r="E29" s="7">
        <v>4</v>
      </c>
      <c r="F29" s="22">
        <v>1244</v>
      </c>
      <c r="G29" s="22">
        <v>623</v>
      </c>
      <c r="H29" s="23">
        <v>0</v>
      </c>
      <c r="I29" s="24">
        <v>0.49919614147909963</v>
      </c>
      <c r="J29" s="22">
        <f>G29-(G29*H29)</f>
        <v>623</v>
      </c>
      <c r="K29" s="25">
        <f>J29*E29</f>
        <v>2492</v>
      </c>
      <c r="M29" s="63">
        <v>1434</v>
      </c>
      <c r="N29" s="63">
        <f t="shared" si="7"/>
        <v>811</v>
      </c>
      <c r="Q29" s="63">
        <v>7372</v>
      </c>
      <c r="R29" s="63">
        <v>623</v>
      </c>
      <c r="S29" s="63">
        <v>498.4</v>
      </c>
      <c r="T29" s="63">
        <v>467.25</v>
      </c>
    </row>
    <row r="30" spans="1:23" ht="25.5" x14ac:dyDescent="0.25">
      <c r="A30" s="19">
        <v>77</v>
      </c>
      <c r="B30" s="20" t="s">
        <v>74</v>
      </c>
      <c r="C30" s="21" t="s">
        <v>75</v>
      </c>
      <c r="D30" s="20" t="s">
        <v>67</v>
      </c>
      <c r="E30" s="7">
        <v>10</v>
      </c>
      <c r="F30" s="22">
        <v>667</v>
      </c>
      <c r="G30" s="22">
        <v>262</v>
      </c>
      <c r="H30" s="23">
        <v>0</v>
      </c>
      <c r="I30" s="24">
        <v>0.6071964017991005</v>
      </c>
      <c r="J30" s="22">
        <f>G30-(G30*H30)</f>
        <v>262</v>
      </c>
      <c r="K30" s="25">
        <f>J30*E30</f>
        <v>2620</v>
      </c>
      <c r="M30" s="63">
        <v>501</v>
      </c>
      <c r="N30" s="63">
        <f t="shared" si="7"/>
        <v>239</v>
      </c>
      <c r="Q30" s="63">
        <v>3921</v>
      </c>
      <c r="R30" s="63">
        <v>262</v>
      </c>
      <c r="S30" s="63">
        <v>209.6</v>
      </c>
      <c r="T30" s="63">
        <v>196.5</v>
      </c>
    </row>
    <row r="31" spans="1:23" ht="63.75" x14ac:dyDescent="0.25">
      <c r="A31" s="19">
        <v>85</v>
      </c>
      <c r="B31" s="20" t="s">
        <v>76</v>
      </c>
      <c r="C31" s="21" t="s">
        <v>77</v>
      </c>
      <c r="D31" s="20" t="s">
        <v>67</v>
      </c>
      <c r="E31" s="7">
        <v>3</v>
      </c>
      <c r="F31" s="22">
        <v>6561</v>
      </c>
      <c r="G31" s="22">
        <v>2185</v>
      </c>
      <c r="H31" s="23">
        <v>0</v>
      </c>
      <c r="I31" s="24">
        <v>0.66697149824721835</v>
      </c>
      <c r="J31" s="22">
        <f>G31-(G31*H31)</f>
        <v>2185</v>
      </c>
      <c r="K31" s="25">
        <f>J31*E31</f>
        <v>6555</v>
      </c>
      <c r="M31" s="63">
        <v>8331</v>
      </c>
      <c r="N31" s="63">
        <f t="shared" si="7"/>
        <v>6146</v>
      </c>
      <c r="Q31" s="63">
        <v>14116</v>
      </c>
      <c r="R31" s="63">
        <v>2185</v>
      </c>
      <c r="S31" s="63">
        <v>1748</v>
      </c>
      <c r="T31" s="63">
        <v>1638.75</v>
      </c>
    </row>
    <row r="32" spans="1:23" ht="51" x14ac:dyDescent="0.25">
      <c r="A32" s="19">
        <v>94</v>
      </c>
      <c r="B32" s="20" t="s">
        <v>78</v>
      </c>
      <c r="C32" s="21" t="s">
        <v>79</v>
      </c>
      <c r="D32" s="20" t="s">
        <v>67</v>
      </c>
      <c r="E32" s="7">
        <v>4</v>
      </c>
      <c r="F32" s="22">
        <v>10860</v>
      </c>
      <c r="G32" s="22">
        <v>5547</v>
      </c>
      <c r="H32" s="23">
        <v>0</v>
      </c>
      <c r="I32" s="24">
        <v>0.48922651933701655</v>
      </c>
      <c r="J32" s="22">
        <f>G32-(G32*H32)</f>
        <v>5547</v>
      </c>
      <c r="K32" s="25">
        <f>J32*E32</f>
        <v>22188</v>
      </c>
      <c r="M32" s="63">
        <v>11500</v>
      </c>
      <c r="N32" s="63">
        <f t="shared" si="7"/>
        <v>5953</v>
      </c>
      <c r="O32" s="64" t="s">
        <v>35</v>
      </c>
      <c r="Q32" s="63">
        <v>24773</v>
      </c>
      <c r="R32" s="63">
        <v>5547</v>
      </c>
      <c r="S32" s="63">
        <v>4437.6000000000004</v>
      </c>
      <c r="T32" s="63">
        <v>4160.25</v>
      </c>
    </row>
    <row r="33" spans="1:20" ht="51" x14ac:dyDescent="0.25">
      <c r="A33" s="19">
        <v>106</v>
      </c>
      <c r="B33" s="20" t="s">
        <v>80</v>
      </c>
      <c r="C33" s="26" t="s">
        <v>81</v>
      </c>
      <c r="D33" s="20" t="s">
        <v>82</v>
      </c>
      <c r="E33" s="7">
        <v>37</v>
      </c>
      <c r="F33" s="22">
        <v>1244</v>
      </c>
      <c r="G33" s="22">
        <v>574</v>
      </c>
      <c r="H33" s="23">
        <v>0</v>
      </c>
      <c r="I33" s="24">
        <v>0.53858520900321549</v>
      </c>
      <c r="J33" s="22">
        <f>G33-(G33*H33)</f>
        <v>574</v>
      </c>
      <c r="K33" s="25">
        <f>J33*E33</f>
        <v>21238</v>
      </c>
      <c r="M33" s="63">
        <v>1122</v>
      </c>
      <c r="N33" s="63">
        <f t="shared" si="7"/>
        <v>548</v>
      </c>
      <c r="O33" s="64" t="s">
        <v>35</v>
      </c>
      <c r="Q33" s="63">
        <v>13717</v>
      </c>
      <c r="R33" s="63">
        <v>574</v>
      </c>
      <c r="S33" s="63">
        <v>459.2</v>
      </c>
      <c r="T33" s="63">
        <v>430.5</v>
      </c>
    </row>
    <row r="34" spans="1:20" ht="51" x14ac:dyDescent="0.25">
      <c r="A34" s="19">
        <v>112</v>
      </c>
      <c r="B34" s="20" t="s">
        <v>83</v>
      </c>
      <c r="C34" s="21" t="s">
        <v>84</v>
      </c>
      <c r="D34" s="20" t="s">
        <v>82</v>
      </c>
      <c r="E34" s="7">
        <v>40</v>
      </c>
      <c r="F34" s="22">
        <v>2376</v>
      </c>
      <c r="G34" s="22">
        <v>1222</v>
      </c>
      <c r="H34" s="23">
        <v>0</v>
      </c>
      <c r="I34" s="24">
        <v>0.48569023569023573</v>
      </c>
      <c r="J34" s="22">
        <f t="shared" ref="J34:J36" si="8">G34-(G34*H34)</f>
        <v>1222</v>
      </c>
      <c r="K34" s="25">
        <f t="shared" ref="K34:K36" si="9">J34*E34</f>
        <v>48880</v>
      </c>
      <c r="M34" s="63">
        <v>2006</v>
      </c>
      <c r="N34" s="63">
        <f t="shared" si="7"/>
        <v>784</v>
      </c>
      <c r="Q34" s="63">
        <v>26699</v>
      </c>
      <c r="R34" s="63">
        <v>1222</v>
      </c>
      <c r="S34" s="63">
        <v>977.6</v>
      </c>
      <c r="T34" s="63">
        <v>916.5</v>
      </c>
    </row>
    <row r="35" spans="1:20" ht="51" x14ac:dyDescent="0.25">
      <c r="A35" s="19">
        <v>113</v>
      </c>
      <c r="B35" s="20" t="s">
        <v>85</v>
      </c>
      <c r="C35" s="26" t="s">
        <v>86</v>
      </c>
      <c r="D35" s="20" t="s">
        <v>82</v>
      </c>
      <c r="E35" s="7">
        <v>20</v>
      </c>
      <c r="F35" s="22">
        <v>2715</v>
      </c>
      <c r="G35" s="22">
        <v>1296</v>
      </c>
      <c r="H35" s="23">
        <v>0</v>
      </c>
      <c r="I35" s="24">
        <v>0.52265193370165752</v>
      </c>
      <c r="J35" s="22">
        <f t="shared" si="8"/>
        <v>1296</v>
      </c>
      <c r="K35" s="25">
        <f t="shared" si="9"/>
        <v>25920</v>
      </c>
      <c r="M35" s="63">
        <v>2890</v>
      </c>
      <c r="N35" s="63">
        <f t="shared" si="7"/>
        <v>1594</v>
      </c>
      <c r="Q35" s="63">
        <v>25018</v>
      </c>
      <c r="R35" s="63">
        <v>1296</v>
      </c>
      <c r="S35" s="63">
        <v>1036.8</v>
      </c>
      <c r="T35" s="63">
        <v>972</v>
      </c>
    </row>
    <row r="36" spans="1:20" ht="51" x14ac:dyDescent="0.25">
      <c r="A36" s="19">
        <v>114</v>
      </c>
      <c r="B36" s="20" t="s">
        <v>87</v>
      </c>
      <c r="C36" s="26" t="s">
        <v>88</v>
      </c>
      <c r="D36" s="20" t="s">
        <v>82</v>
      </c>
      <c r="E36" s="7">
        <v>20</v>
      </c>
      <c r="F36" s="22">
        <v>2715</v>
      </c>
      <c r="G36" s="22">
        <v>1296</v>
      </c>
      <c r="H36" s="23">
        <v>0</v>
      </c>
      <c r="I36" s="24">
        <v>0.52265193370165752</v>
      </c>
      <c r="J36" s="22">
        <f t="shared" si="8"/>
        <v>1296</v>
      </c>
      <c r="K36" s="25">
        <f t="shared" si="9"/>
        <v>25920</v>
      </c>
      <c r="M36" s="63">
        <v>2890</v>
      </c>
      <c r="N36" s="63">
        <f t="shared" si="7"/>
        <v>1594</v>
      </c>
      <c r="Q36" s="63">
        <v>26699</v>
      </c>
      <c r="R36" s="63">
        <v>1296</v>
      </c>
      <c r="S36" s="63">
        <v>1036.8</v>
      </c>
      <c r="T36" s="63">
        <v>972</v>
      </c>
    </row>
    <row r="37" spans="1:20" ht="51" x14ac:dyDescent="0.25">
      <c r="A37" s="19">
        <v>124</v>
      </c>
      <c r="B37" s="20" t="s">
        <v>89</v>
      </c>
      <c r="C37" s="21" t="s">
        <v>90</v>
      </c>
      <c r="D37" s="20" t="s">
        <v>82</v>
      </c>
      <c r="E37" s="7">
        <v>1</v>
      </c>
      <c r="F37" s="22">
        <v>4299</v>
      </c>
      <c r="G37" s="22">
        <v>1765</v>
      </c>
      <c r="H37" s="23">
        <v>0</v>
      </c>
      <c r="I37" s="24">
        <v>0.5894394045126774</v>
      </c>
      <c r="J37" s="22">
        <f t="shared" ref="J37:J45" si="10">G37-(G37*H37)</f>
        <v>1765</v>
      </c>
      <c r="K37" s="25">
        <f t="shared" ref="K37:K45" si="11">J37*E37</f>
        <v>1765</v>
      </c>
      <c r="M37" s="63">
        <v>3882</v>
      </c>
      <c r="N37" s="63">
        <f t="shared" si="7"/>
        <v>2117</v>
      </c>
      <c r="Q37" s="63">
        <v>30381</v>
      </c>
      <c r="R37" s="63">
        <v>1765</v>
      </c>
      <c r="S37" s="63">
        <v>1412</v>
      </c>
      <c r="T37" s="63">
        <v>1323.75</v>
      </c>
    </row>
    <row r="38" spans="1:20" ht="63.75" x14ac:dyDescent="0.25">
      <c r="A38" s="19">
        <v>132</v>
      </c>
      <c r="B38" s="20" t="s">
        <v>92</v>
      </c>
      <c r="C38" s="21" t="s">
        <v>93</v>
      </c>
      <c r="D38" s="20" t="s">
        <v>91</v>
      </c>
      <c r="E38" s="7">
        <v>1</v>
      </c>
      <c r="F38" s="22">
        <v>5656</v>
      </c>
      <c r="G38" s="22">
        <v>3559</v>
      </c>
      <c r="H38" s="23">
        <v>0</v>
      </c>
      <c r="I38" s="24">
        <v>0.37075671852899572</v>
      </c>
      <c r="J38" s="22">
        <f t="shared" si="10"/>
        <v>3559</v>
      </c>
      <c r="K38" s="25">
        <f t="shared" si="11"/>
        <v>3559</v>
      </c>
      <c r="M38" s="63">
        <v>6147</v>
      </c>
      <c r="N38" s="63">
        <f t="shared" ref="N38:N55" si="12">M38-J38</f>
        <v>2588</v>
      </c>
      <c r="Q38" s="63">
        <v>12554</v>
      </c>
      <c r="R38" s="63">
        <v>3559</v>
      </c>
      <c r="S38" s="63">
        <v>2847.2</v>
      </c>
      <c r="T38" s="63">
        <v>2669.25</v>
      </c>
    </row>
    <row r="39" spans="1:20" ht="63.75" x14ac:dyDescent="0.25">
      <c r="A39" s="19">
        <v>134</v>
      </c>
      <c r="B39" s="20" t="s">
        <v>94</v>
      </c>
      <c r="C39" s="21" t="s">
        <v>95</v>
      </c>
      <c r="D39" s="20" t="s">
        <v>91</v>
      </c>
      <c r="E39" s="7">
        <v>3</v>
      </c>
      <c r="F39" s="22">
        <v>6335</v>
      </c>
      <c r="G39" s="22">
        <v>2963</v>
      </c>
      <c r="H39" s="23">
        <v>0</v>
      </c>
      <c r="I39" s="24">
        <v>0.5322809786898185</v>
      </c>
      <c r="J39" s="22">
        <f t="shared" si="10"/>
        <v>2963</v>
      </c>
      <c r="K39" s="25">
        <f t="shared" si="11"/>
        <v>8889</v>
      </c>
      <c r="M39" s="63">
        <v>7611</v>
      </c>
      <c r="N39" s="63">
        <f t="shared" si="12"/>
        <v>4648</v>
      </c>
      <c r="Q39" s="63">
        <v>13391</v>
      </c>
      <c r="R39" s="63">
        <v>2963</v>
      </c>
      <c r="S39" s="63">
        <v>2370.4</v>
      </c>
      <c r="T39" s="63">
        <v>2222.25</v>
      </c>
    </row>
    <row r="40" spans="1:20" ht="25.5" x14ac:dyDescent="0.25">
      <c r="A40" s="19">
        <v>136</v>
      </c>
      <c r="B40" s="20" t="s">
        <v>96</v>
      </c>
      <c r="C40" s="26" t="s">
        <v>97</v>
      </c>
      <c r="D40" s="20" t="s">
        <v>91</v>
      </c>
      <c r="E40" s="7">
        <v>1</v>
      </c>
      <c r="F40" s="22">
        <v>14706</v>
      </c>
      <c r="G40" s="22">
        <v>6056</v>
      </c>
      <c r="H40" s="23">
        <v>0</v>
      </c>
      <c r="I40" s="24">
        <v>0.58819529443764451</v>
      </c>
      <c r="J40" s="22">
        <f t="shared" si="10"/>
        <v>6056</v>
      </c>
      <c r="K40" s="25">
        <f t="shared" si="11"/>
        <v>6056</v>
      </c>
      <c r="M40" s="63">
        <v>13676</v>
      </c>
      <c r="N40" s="63">
        <f t="shared" si="12"/>
        <v>7620</v>
      </c>
      <c r="Q40" s="63">
        <v>16289</v>
      </c>
      <c r="R40" s="63">
        <v>6056</v>
      </c>
      <c r="S40" s="63">
        <v>4844.8</v>
      </c>
      <c r="T40" s="63">
        <v>4542</v>
      </c>
    </row>
    <row r="41" spans="1:20" ht="38.25" x14ac:dyDescent="0.25">
      <c r="A41" s="19">
        <v>143</v>
      </c>
      <c r="B41" s="20" t="s">
        <v>99</v>
      </c>
      <c r="C41" s="26" t="s">
        <v>100</v>
      </c>
      <c r="D41" s="20" t="s">
        <v>98</v>
      </c>
      <c r="E41" s="7">
        <v>35</v>
      </c>
      <c r="F41" s="22">
        <v>13688</v>
      </c>
      <c r="G41" s="22">
        <v>7056</v>
      </c>
      <c r="H41" s="23">
        <v>0</v>
      </c>
      <c r="I41" s="24">
        <v>0.48451198129748685</v>
      </c>
      <c r="J41" s="22">
        <f t="shared" si="10"/>
        <v>7056</v>
      </c>
      <c r="K41" s="25">
        <f t="shared" si="11"/>
        <v>246960</v>
      </c>
      <c r="M41" s="63">
        <v>15784</v>
      </c>
      <c r="N41" s="63">
        <f t="shared" si="12"/>
        <v>8728</v>
      </c>
      <c r="O41" s="64" t="s">
        <v>35</v>
      </c>
      <c r="Q41" s="63">
        <v>26978</v>
      </c>
      <c r="R41" s="63">
        <v>7056</v>
      </c>
      <c r="S41" s="63">
        <v>5644.8</v>
      </c>
      <c r="T41" s="63">
        <v>5292</v>
      </c>
    </row>
    <row r="42" spans="1:20" ht="51" x14ac:dyDescent="0.25">
      <c r="A42" s="19">
        <v>148</v>
      </c>
      <c r="B42" s="20" t="s">
        <v>101</v>
      </c>
      <c r="C42" s="21" t="s">
        <v>102</v>
      </c>
      <c r="D42" s="20" t="s">
        <v>98</v>
      </c>
      <c r="E42" s="7">
        <v>35</v>
      </c>
      <c r="F42" s="22">
        <v>35067</v>
      </c>
      <c r="G42" s="22">
        <v>16453</v>
      </c>
      <c r="H42" s="23">
        <v>0</v>
      </c>
      <c r="I42" s="24">
        <v>0.53081244474862399</v>
      </c>
      <c r="J42" s="22">
        <f t="shared" si="10"/>
        <v>16453</v>
      </c>
      <c r="K42" s="25">
        <f t="shared" si="11"/>
        <v>575855</v>
      </c>
      <c r="M42" s="63">
        <v>35588</v>
      </c>
      <c r="N42" s="63">
        <f t="shared" si="12"/>
        <v>19135</v>
      </c>
      <c r="O42" s="64" t="s">
        <v>35</v>
      </c>
      <c r="Q42" s="63">
        <v>58251</v>
      </c>
      <c r="R42" s="63">
        <v>16453</v>
      </c>
      <c r="S42" s="63">
        <v>13162.4</v>
      </c>
      <c r="T42" s="63">
        <v>12339.75</v>
      </c>
    </row>
    <row r="43" spans="1:20" ht="51" x14ac:dyDescent="0.25">
      <c r="A43" s="19">
        <v>155</v>
      </c>
      <c r="B43" s="20" t="s">
        <v>103</v>
      </c>
      <c r="C43" s="21" t="s">
        <v>104</v>
      </c>
      <c r="D43" s="20" t="s">
        <v>105</v>
      </c>
      <c r="E43" s="7">
        <v>6</v>
      </c>
      <c r="F43" s="22">
        <v>5090</v>
      </c>
      <c r="G43" s="22">
        <v>4430</v>
      </c>
      <c r="H43" s="23">
        <v>0</v>
      </c>
      <c r="I43" s="24">
        <v>0.12966601178781922</v>
      </c>
      <c r="J43" s="22">
        <f t="shared" si="10"/>
        <v>4430</v>
      </c>
      <c r="K43" s="25">
        <f t="shared" si="11"/>
        <v>26580</v>
      </c>
      <c r="M43" s="63">
        <v>10272</v>
      </c>
      <c r="N43" s="63">
        <f t="shared" si="12"/>
        <v>5842</v>
      </c>
      <c r="Q43" s="63">
        <v>12234</v>
      </c>
      <c r="R43" s="63">
        <v>4430</v>
      </c>
      <c r="S43" s="63">
        <v>3544</v>
      </c>
      <c r="T43" s="63">
        <v>3322.5</v>
      </c>
    </row>
    <row r="44" spans="1:20" ht="51" x14ac:dyDescent="0.25">
      <c r="A44" s="19">
        <v>157</v>
      </c>
      <c r="B44" s="20" t="s">
        <v>106</v>
      </c>
      <c r="C44" s="21" t="s">
        <v>107</v>
      </c>
      <c r="D44" s="20" t="s">
        <v>108</v>
      </c>
      <c r="E44" s="7">
        <v>7</v>
      </c>
      <c r="F44" s="22">
        <v>10068</v>
      </c>
      <c r="G44" s="22">
        <v>7289</v>
      </c>
      <c r="H44" s="23">
        <v>0</v>
      </c>
      <c r="I44" s="24">
        <v>0.27602304330552241</v>
      </c>
      <c r="J44" s="22">
        <f t="shared" si="10"/>
        <v>7289</v>
      </c>
      <c r="K44" s="25">
        <f t="shared" si="11"/>
        <v>51023</v>
      </c>
      <c r="M44" s="63">
        <v>14802</v>
      </c>
      <c r="N44" s="63">
        <f t="shared" si="12"/>
        <v>7513</v>
      </c>
      <c r="O44" s="64" t="s">
        <v>35</v>
      </c>
      <c r="Q44" s="63">
        <v>14095</v>
      </c>
      <c r="R44" s="63">
        <v>7289</v>
      </c>
      <c r="S44" s="63">
        <v>5831.2</v>
      </c>
      <c r="T44" s="63">
        <v>5466.75</v>
      </c>
    </row>
    <row r="45" spans="1:20" ht="38.25" x14ac:dyDescent="0.25">
      <c r="A45" s="19">
        <v>159</v>
      </c>
      <c r="B45" s="20" t="s">
        <v>109</v>
      </c>
      <c r="C45" s="21" t="s">
        <v>110</v>
      </c>
      <c r="D45" s="20" t="s">
        <v>111</v>
      </c>
      <c r="E45" s="7">
        <v>6</v>
      </c>
      <c r="F45" s="22">
        <v>7918</v>
      </c>
      <c r="G45" s="22">
        <v>2130</v>
      </c>
      <c r="H45" s="23">
        <v>0</v>
      </c>
      <c r="I45" s="24">
        <v>0.73099267491790854</v>
      </c>
      <c r="J45" s="22">
        <f t="shared" si="10"/>
        <v>2130</v>
      </c>
      <c r="K45" s="25">
        <f t="shared" si="11"/>
        <v>12780</v>
      </c>
      <c r="M45" s="63">
        <v>8989</v>
      </c>
      <c r="N45" s="63">
        <f t="shared" si="12"/>
        <v>6859</v>
      </c>
      <c r="O45" s="64" t="s">
        <v>35</v>
      </c>
      <c r="Q45" s="63">
        <v>13824</v>
      </c>
      <c r="R45" s="63">
        <v>2130</v>
      </c>
      <c r="S45" s="63">
        <v>1704</v>
      </c>
      <c r="T45" s="63">
        <v>1597.5</v>
      </c>
    </row>
    <row r="46" spans="1:20" ht="76.5" x14ac:dyDescent="0.25">
      <c r="A46" s="19">
        <v>162</v>
      </c>
      <c r="B46" s="20" t="s">
        <v>112</v>
      </c>
      <c r="C46" s="26" t="s">
        <v>113</v>
      </c>
      <c r="D46" s="20" t="s">
        <v>67</v>
      </c>
      <c r="E46" s="7">
        <v>1</v>
      </c>
      <c r="F46" s="22">
        <v>3507</v>
      </c>
      <c r="G46" s="22">
        <v>2262</v>
      </c>
      <c r="H46" s="23">
        <v>0</v>
      </c>
      <c r="I46" s="24">
        <v>0.35500427715996574</v>
      </c>
      <c r="J46" s="22">
        <f t="shared" ref="J46:J47" si="13">G46-(G46*H46)</f>
        <v>2262</v>
      </c>
      <c r="K46" s="25">
        <f t="shared" ref="K46:K47" si="14">J46*E46</f>
        <v>2262</v>
      </c>
      <c r="M46" s="63">
        <v>4335</v>
      </c>
      <c r="N46" s="63">
        <f t="shared" si="12"/>
        <v>2073</v>
      </c>
      <c r="O46" s="64" t="s">
        <v>35</v>
      </c>
      <c r="Q46" s="63">
        <v>16459</v>
      </c>
      <c r="R46" s="63">
        <v>2262</v>
      </c>
      <c r="S46" s="63">
        <v>1809.6</v>
      </c>
      <c r="T46" s="63">
        <v>1696.5</v>
      </c>
    </row>
    <row r="47" spans="1:20" ht="76.5" x14ac:dyDescent="0.25">
      <c r="A47" s="19">
        <v>163</v>
      </c>
      <c r="B47" s="20" t="s">
        <v>114</v>
      </c>
      <c r="C47" s="21" t="s">
        <v>115</v>
      </c>
      <c r="D47" s="20" t="s">
        <v>67</v>
      </c>
      <c r="E47" s="7">
        <v>1</v>
      </c>
      <c r="F47" s="22">
        <v>5995</v>
      </c>
      <c r="G47" s="22">
        <v>2262</v>
      </c>
      <c r="H47" s="23">
        <v>0</v>
      </c>
      <c r="I47" s="24">
        <v>0.62268557130942459</v>
      </c>
      <c r="J47" s="22">
        <f t="shared" si="13"/>
        <v>2262</v>
      </c>
      <c r="K47" s="25">
        <f t="shared" si="14"/>
        <v>2262</v>
      </c>
      <c r="M47" s="63">
        <v>7231</v>
      </c>
      <c r="N47" s="63">
        <f t="shared" si="12"/>
        <v>4969</v>
      </c>
      <c r="O47" s="64" t="s">
        <v>35</v>
      </c>
      <c r="Q47" s="63">
        <v>20588</v>
      </c>
      <c r="R47" s="63">
        <v>2262</v>
      </c>
      <c r="S47" s="63">
        <v>1809.6</v>
      </c>
      <c r="T47" s="63">
        <v>1696.5</v>
      </c>
    </row>
    <row r="48" spans="1:20" ht="38.25" x14ac:dyDescent="0.25">
      <c r="A48" s="19">
        <v>168</v>
      </c>
      <c r="B48" s="20" t="s">
        <v>116</v>
      </c>
      <c r="C48" s="21" t="s">
        <v>117</v>
      </c>
      <c r="D48" s="20" t="s">
        <v>67</v>
      </c>
      <c r="E48" s="7">
        <v>1</v>
      </c>
      <c r="F48" s="22">
        <v>34502</v>
      </c>
      <c r="G48" s="22">
        <v>23686</v>
      </c>
      <c r="H48" s="23">
        <v>0</v>
      </c>
      <c r="I48" s="24">
        <v>0.31348907309721175</v>
      </c>
      <c r="J48" s="22">
        <f t="shared" ref="J48:J53" si="15">G48-(G48*H48)</f>
        <v>23686</v>
      </c>
      <c r="K48" s="25">
        <f t="shared" ref="K48:K53" si="16">J48*E48</f>
        <v>23686</v>
      </c>
      <c r="M48" s="63">
        <v>46102</v>
      </c>
      <c r="N48" s="63">
        <f t="shared" si="12"/>
        <v>22416</v>
      </c>
      <c r="O48" s="64" t="s">
        <v>35</v>
      </c>
      <c r="Q48" s="63">
        <v>51691</v>
      </c>
      <c r="R48" s="63">
        <v>23686</v>
      </c>
      <c r="S48" s="63">
        <v>18948.8</v>
      </c>
      <c r="T48" s="63">
        <v>17764.5</v>
      </c>
    </row>
    <row r="49" spans="1:20" ht="114.75" x14ac:dyDescent="0.25">
      <c r="A49" s="19">
        <v>170</v>
      </c>
      <c r="B49" s="20" t="s">
        <v>118</v>
      </c>
      <c r="C49" s="21" t="s">
        <v>119</v>
      </c>
      <c r="D49" s="20" t="s">
        <v>120</v>
      </c>
      <c r="E49" s="7">
        <v>40</v>
      </c>
      <c r="F49" s="22">
        <v>42986</v>
      </c>
      <c r="G49" s="22">
        <v>13140</v>
      </c>
      <c r="H49" s="23">
        <v>0</v>
      </c>
      <c r="I49" s="24">
        <v>0.69431908063090308</v>
      </c>
      <c r="J49" s="22">
        <f t="shared" si="15"/>
        <v>13140</v>
      </c>
      <c r="K49" s="25">
        <f t="shared" si="16"/>
        <v>525600</v>
      </c>
      <c r="M49" s="63">
        <v>40808</v>
      </c>
      <c r="N49" s="63">
        <f t="shared" si="12"/>
        <v>27668</v>
      </c>
      <c r="O49" s="64" t="s">
        <v>35</v>
      </c>
      <c r="Q49" s="63">
        <v>66175</v>
      </c>
      <c r="R49" s="63">
        <v>13140</v>
      </c>
      <c r="S49" s="63">
        <v>10512</v>
      </c>
      <c r="T49" s="63">
        <v>9855</v>
      </c>
    </row>
    <row r="50" spans="1:20" ht="63.75" x14ac:dyDescent="0.25">
      <c r="A50" s="19">
        <v>175</v>
      </c>
      <c r="B50" s="20" t="s">
        <v>121</v>
      </c>
      <c r="C50" s="21" t="s">
        <v>122</v>
      </c>
      <c r="D50" s="20" t="s">
        <v>123</v>
      </c>
      <c r="E50" s="7">
        <v>35</v>
      </c>
      <c r="F50" s="22">
        <v>8936</v>
      </c>
      <c r="G50" s="22">
        <v>5692</v>
      </c>
      <c r="H50" s="23">
        <v>0</v>
      </c>
      <c r="I50" s="24">
        <v>0.36302596239928375</v>
      </c>
      <c r="J50" s="22">
        <f t="shared" si="15"/>
        <v>5692</v>
      </c>
      <c r="K50" s="25">
        <f t="shared" si="16"/>
        <v>199220</v>
      </c>
      <c r="M50" s="63">
        <v>12529</v>
      </c>
      <c r="N50" s="63">
        <f t="shared" si="12"/>
        <v>6837</v>
      </c>
      <c r="O50" s="64" t="s">
        <v>35</v>
      </c>
      <c r="Q50" s="63">
        <v>14220</v>
      </c>
      <c r="R50" s="63">
        <v>5692</v>
      </c>
      <c r="S50" s="63">
        <v>4553.6000000000004</v>
      </c>
      <c r="T50" s="63">
        <v>4269</v>
      </c>
    </row>
    <row r="51" spans="1:20" ht="51" x14ac:dyDescent="0.25">
      <c r="A51" s="19">
        <v>179</v>
      </c>
      <c r="B51" s="20" t="s">
        <v>124</v>
      </c>
      <c r="C51" s="21" t="s">
        <v>125</v>
      </c>
      <c r="D51" s="20" t="s">
        <v>126</v>
      </c>
      <c r="E51" s="7">
        <v>3</v>
      </c>
      <c r="F51" s="22">
        <v>31674</v>
      </c>
      <c r="G51" s="22">
        <v>8149</v>
      </c>
      <c r="H51" s="23">
        <v>0</v>
      </c>
      <c r="I51" s="24">
        <v>0.74272273789227761</v>
      </c>
      <c r="J51" s="22">
        <f t="shared" si="15"/>
        <v>8149</v>
      </c>
      <c r="K51" s="25">
        <f t="shared" si="16"/>
        <v>24447</v>
      </c>
      <c r="M51" s="63">
        <v>26423</v>
      </c>
      <c r="N51" s="63">
        <f t="shared" si="12"/>
        <v>18274</v>
      </c>
      <c r="O51" s="64" t="s">
        <v>35</v>
      </c>
      <c r="Q51" s="63">
        <v>55210</v>
      </c>
      <c r="R51" s="63">
        <v>8149</v>
      </c>
      <c r="S51" s="63">
        <v>6519.2</v>
      </c>
      <c r="T51" s="63">
        <v>6111.75</v>
      </c>
    </row>
    <row r="52" spans="1:20" ht="38.25" x14ac:dyDescent="0.25">
      <c r="A52" s="19">
        <v>184</v>
      </c>
      <c r="B52" s="20" t="s">
        <v>127</v>
      </c>
      <c r="C52" s="21" t="s">
        <v>128</v>
      </c>
      <c r="D52" s="20" t="s">
        <v>129</v>
      </c>
      <c r="E52" s="7">
        <v>30</v>
      </c>
      <c r="F52" s="22">
        <v>2715</v>
      </c>
      <c r="G52" s="22">
        <v>1187</v>
      </c>
      <c r="H52" s="23">
        <v>0</v>
      </c>
      <c r="I52" s="24">
        <v>0.56279926335174957</v>
      </c>
      <c r="J52" s="22">
        <f t="shared" si="15"/>
        <v>1187</v>
      </c>
      <c r="K52" s="25">
        <f t="shared" si="16"/>
        <v>35610</v>
      </c>
      <c r="M52" s="63">
        <v>2423</v>
      </c>
      <c r="N52" s="63">
        <f t="shared" si="12"/>
        <v>1236</v>
      </c>
      <c r="O52" s="64" t="s">
        <v>35</v>
      </c>
      <c r="Q52" s="63">
        <v>3675</v>
      </c>
      <c r="R52" s="63">
        <v>1187</v>
      </c>
      <c r="S52" s="63">
        <v>949.6</v>
      </c>
      <c r="T52" s="63">
        <v>890.25</v>
      </c>
    </row>
    <row r="53" spans="1:20" ht="38.25" x14ac:dyDescent="0.25">
      <c r="A53" s="19">
        <v>186</v>
      </c>
      <c r="B53" s="20" t="s">
        <v>130</v>
      </c>
      <c r="C53" s="21" t="s">
        <v>131</v>
      </c>
      <c r="D53" s="20" t="s">
        <v>132</v>
      </c>
      <c r="E53" s="7">
        <v>12</v>
      </c>
      <c r="F53" s="22">
        <v>13801</v>
      </c>
      <c r="G53" s="22">
        <v>8436</v>
      </c>
      <c r="H53" s="23">
        <v>0</v>
      </c>
      <c r="I53" s="24">
        <v>0.38873994638069709</v>
      </c>
      <c r="J53" s="22">
        <f t="shared" si="15"/>
        <v>8436</v>
      </c>
      <c r="K53" s="25">
        <f t="shared" si="16"/>
        <v>101232</v>
      </c>
      <c r="M53" s="63">
        <v>14171</v>
      </c>
      <c r="N53" s="63">
        <f t="shared" si="12"/>
        <v>5735</v>
      </c>
      <c r="O53" s="64" t="s">
        <v>35</v>
      </c>
      <c r="Q53" s="63">
        <v>24271</v>
      </c>
      <c r="R53" s="63">
        <v>8436</v>
      </c>
      <c r="S53" s="63">
        <v>6748.8</v>
      </c>
      <c r="T53" s="63">
        <v>6327</v>
      </c>
    </row>
    <row r="54" spans="1:20" ht="38.25" x14ac:dyDescent="0.25">
      <c r="A54" s="19">
        <v>188</v>
      </c>
      <c r="B54" s="20" t="s">
        <v>133</v>
      </c>
      <c r="C54" s="21" t="s">
        <v>128</v>
      </c>
      <c r="D54" s="20" t="s">
        <v>134</v>
      </c>
      <c r="E54" s="7">
        <v>18</v>
      </c>
      <c r="F54" s="22">
        <v>10181</v>
      </c>
      <c r="G54" s="22">
        <v>4038</v>
      </c>
      <c r="H54" s="23">
        <v>0</v>
      </c>
      <c r="I54" s="24">
        <v>0.60337884294273647</v>
      </c>
      <c r="J54" s="22">
        <f t="shared" ref="J54:J55" si="17">G54-(G54*H54)</f>
        <v>4038</v>
      </c>
      <c r="K54" s="25">
        <f t="shared" ref="K54:K55" si="18">J54*E54</f>
        <v>72684</v>
      </c>
      <c r="M54" s="63">
        <v>11000</v>
      </c>
      <c r="N54" s="63">
        <f t="shared" si="12"/>
        <v>6962</v>
      </c>
      <c r="Q54" s="63">
        <v>14200</v>
      </c>
      <c r="R54" s="63">
        <v>4038</v>
      </c>
      <c r="S54" s="63">
        <v>3230.4</v>
      </c>
      <c r="T54" s="63">
        <v>3028.5</v>
      </c>
    </row>
    <row r="55" spans="1:20" ht="38.25" x14ac:dyDescent="0.25">
      <c r="A55" s="19">
        <v>189</v>
      </c>
      <c r="B55" s="20" t="s">
        <v>135</v>
      </c>
      <c r="C55" s="21" t="s">
        <v>136</v>
      </c>
      <c r="D55" s="20" t="s">
        <v>134</v>
      </c>
      <c r="E55" s="7">
        <v>10</v>
      </c>
      <c r="F55" s="22">
        <v>10181</v>
      </c>
      <c r="G55" s="22">
        <v>1941</v>
      </c>
      <c r="H55" s="23">
        <v>0</v>
      </c>
      <c r="I55" s="24">
        <v>0.80935075139966606</v>
      </c>
      <c r="J55" s="22">
        <f t="shared" si="17"/>
        <v>1941</v>
      </c>
      <c r="K55" s="25">
        <f t="shared" si="18"/>
        <v>19410</v>
      </c>
      <c r="M55" s="63">
        <v>14000</v>
      </c>
      <c r="N55" s="63">
        <f t="shared" si="12"/>
        <v>12059</v>
      </c>
      <c r="O55" s="64" t="s">
        <v>35</v>
      </c>
      <c r="Q55" s="63">
        <v>22743</v>
      </c>
      <c r="R55" s="63">
        <v>1941</v>
      </c>
      <c r="S55" s="63">
        <v>1552.8</v>
      </c>
      <c r="T55" s="63">
        <v>1455.75</v>
      </c>
    </row>
    <row r="56" spans="1:20" ht="63.75" x14ac:dyDescent="0.25">
      <c r="A56" s="19">
        <v>201</v>
      </c>
      <c r="B56" s="20" t="s">
        <v>137</v>
      </c>
      <c r="C56" s="21" t="s">
        <v>138</v>
      </c>
      <c r="D56" s="20" t="s">
        <v>67</v>
      </c>
      <c r="E56" s="7">
        <v>1</v>
      </c>
      <c r="F56" s="22">
        <v>4751</v>
      </c>
      <c r="G56" s="22">
        <v>1915</v>
      </c>
      <c r="H56" s="23">
        <v>0</v>
      </c>
      <c r="I56" s="24">
        <v>0.59692696274468537</v>
      </c>
      <c r="J56" s="22">
        <f t="shared" ref="J56:J57" si="19">G56-(G56*H56)</f>
        <v>1915</v>
      </c>
      <c r="K56" s="25">
        <f t="shared" ref="K56:K57" si="20">J56*E56</f>
        <v>1915</v>
      </c>
      <c r="M56" s="63">
        <v>4368</v>
      </c>
      <c r="N56" s="63">
        <f t="shared" ref="N56:N63" si="21">M56-J56</f>
        <v>2453</v>
      </c>
      <c r="Q56" s="63">
        <v>7353</v>
      </c>
      <c r="R56" s="63">
        <v>1915</v>
      </c>
      <c r="S56" s="63">
        <v>1532</v>
      </c>
      <c r="T56" s="63">
        <v>1436.25</v>
      </c>
    </row>
    <row r="57" spans="1:20" ht="51" x14ac:dyDescent="0.25">
      <c r="A57" s="19">
        <v>202</v>
      </c>
      <c r="B57" s="20" t="s">
        <v>139</v>
      </c>
      <c r="C57" s="21" t="s">
        <v>140</v>
      </c>
      <c r="D57" s="20" t="s">
        <v>67</v>
      </c>
      <c r="E57" s="7">
        <v>3</v>
      </c>
      <c r="F57" s="22">
        <v>10633</v>
      </c>
      <c r="G57" s="22">
        <v>4444</v>
      </c>
      <c r="H57" s="23">
        <v>0</v>
      </c>
      <c r="I57" s="24">
        <v>0.58205586382018248</v>
      </c>
      <c r="J57" s="22">
        <f t="shared" si="19"/>
        <v>4444</v>
      </c>
      <c r="K57" s="25">
        <f t="shared" si="20"/>
        <v>13332</v>
      </c>
      <c r="M57" s="63">
        <v>12181</v>
      </c>
      <c r="N57" s="63">
        <f t="shared" si="21"/>
        <v>7737</v>
      </c>
      <c r="Q57" s="63">
        <v>24833</v>
      </c>
      <c r="R57" s="63">
        <v>4444</v>
      </c>
      <c r="S57" s="63">
        <v>3555.2</v>
      </c>
      <c r="T57" s="63">
        <v>3333</v>
      </c>
    </row>
    <row r="58" spans="1:20" ht="38.25" x14ac:dyDescent="0.25">
      <c r="A58" s="19">
        <v>205</v>
      </c>
      <c r="B58" s="20" t="s">
        <v>141</v>
      </c>
      <c r="C58" s="21" t="s">
        <v>142</v>
      </c>
      <c r="D58" s="20" t="s">
        <v>67</v>
      </c>
      <c r="E58" s="7">
        <v>2</v>
      </c>
      <c r="F58" s="22">
        <v>5430</v>
      </c>
      <c r="G58" s="22">
        <v>1873</v>
      </c>
      <c r="H58" s="23">
        <v>0</v>
      </c>
      <c r="I58" s="24">
        <v>0.65506445672191527</v>
      </c>
      <c r="J58" s="22">
        <f t="shared" ref="J58:J78" si="22">G58-(G58*H58)</f>
        <v>1873</v>
      </c>
      <c r="K58" s="25">
        <f t="shared" ref="K58:K78" si="23">J58*E58</f>
        <v>3746</v>
      </c>
      <c r="M58" s="63">
        <v>6147</v>
      </c>
      <c r="N58" s="63">
        <f t="shared" si="21"/>
        <v>4274</v>
      </c>
      <c r="O58" s="64" t="s">
        <v>35</v>
      </c>
      <c r="Q58" s="63">
        <v>12547</v>
      </c>
      <c r="R58" s="63">
        <v>1873</v>
      </c>
      <c r="S58" s="63">
        <v>1498.4</v>
      </c>
      <c r="T58" s="63">
        <v>1404.75</v>
      </c>
    </row>
    <row r="59" spans="1:20" ht="51" x14ac:dyDescent="0.25">
      <c r="A59" s="19">
        <v>207</v>
      </c>
      <c r="B59" s="20" t="s">
        <v>143</v>
      </c>
      <c r="C59" s="21" t="s">
        <v>144</v>
      </c>
      <c r="D59" s="20" t="s">
        <v>67</v>
      </c>
      <c r="E59" s="7">
        <v>2</v>
      </c>
      <c r="F59" s="22">
        <v>2828</v>
      </c>
      <c r="G59" s="22">
        <v>1433</v>
      </c>
      <c r="H59" s="23">
        <v>0</v>
      </c>
      <c r="I59" s="24">
        <v>0.49328147100424324</v>
      </c>
      <c r="J59" s="22">
        <f t="shared" si="22"/>
        <v>1433</v>
      </c>
      <c r="K59" s="25">
        <f t="shared" si="23"/>
        <v>2866</v>
      </c>
      <c r="M59" s="63">
        <v>4529</v>
      </c>
      <c r="N59" s="63">
        <f t="shared" si="21"/>
        <v>3096</v>
      </c>
      <c r="Q59" s="63">
        <v>4846</v>
      </c>
      <c r="R59" s="63">
        <v>1433</v>
      </c>
      <c r="S59" s="63">
        <v>1146.4000000000001</v>
      </c>
      <c r="T59" s="63">
        <v>1074.75</v>
      </c>
    </row>
    <row r="60" spans="1:20" ht="38.25" x14ac:dyDescent="0.25">
      <c r="A60" s="19">
        <v>212</v>
      </c>
      <c r="B60" s="20" t="s">
        <v>145</v>
      </c>
      <c r="C60" s="21" t="s">
        <v>146</v>
      </c>
      <c r="D60" s="20" t="s">
        <v>67</v>
      </c>
      <c r="E60" s="7">
        <v>100</v>
      </c>
      <c r="F60" s="22">
        <v>905</v>
      </c>
      <c r="G60" s="22">
        <v>226</v>
      </c>
      <c r="H60" s="23">
        <v>0</v>
      </c>
      <c r="I60" s="24">
        <v>0.75027624309392271</v>
      </c>
      <c r="J60" s="22">
        <f t="shared" si="22"/>
        <v>226</v>
      </c>
      <c r="K60" s="25">
        <f t="shared" si="23"/>
        <v>22600</v>
      </c>
      <c r="M60" s="63">
        <v>1011</v>
      </c>
      <c r="N60" s="63">
        <f t="shared" si="21"/>
        <v>785</v>
      </c>
      <c r="Q60" s="63">
        <v>6106</v>
      </c>
      <c r="R60" s="63">
        <v>226</v>
      </c>
      <c r="S60" s="63">
        <v>180.8</v>
      </c>
      <c r="T60" s="63">
        <v>169.5</v>
      </c>
    </row>
    <row r="61" spans="1:20" ht="38.25" x14ac:dyDescent="0.25">
      <c r="A61" s="19">
        <v>239</v>
      </c>
      <c r="B61" s="20" t="s">
        <v>148</v>
      </c>
      <c r="C61" s="27" t="s">
        <v>149</v>
      </c>
      <c r="D61" s="20" t="s">
        <v>67</v>
      </c>
      <c r="E61" s="7">
        <v>4</v>
      </c>
      <c r="F61" s="22">
        <v>4525</v>
      </c>
      <c r="G61" s="22">
        <v>699</v>
      </c>
      <c r="H61" s="23">
        <v>0</v>
      </c>
      <c r="I61" s="24">
        <v>0.84552486187845299</v>
      </c>
      <c r="J61" s="22">
        <f t="shared" si="22"/>
        <v>699</v>
      </c>
      <c r="K61" s="25">
        <f t="shared" si="23"/>
        <v>2796</v>
      </c>
      <c r="M61" s="63">
        <v>5596</v>
      </c>
      <c r="N61" s="63">
        <f t="shared" si="21"/>
        <v>4897</v>
      </c>
      <c r="Q61" s="63">
        <v>29126</v>
      </c>
      <c r="R61" s="63">
        <v>699</v>
      </c>
      <c r="S61" s="63">
        <v>559.20000000000005</v>
      </c>
      <c r="T61" s="63">
        <v>524.25</v>
      </c>
    </row>
    <row r="62" spans="1:20" ht="76.5" x14ac:dyDescent="0.25">
      <c r="A62" s="19">
        <v>248</v>
      </c>
      <c r="B62" s="20" t="s">
        <v>150</v>
      </c>
      <c r="C62" s="27" t="s">
        <v>151</v>
      </c>
      <c r="D62" s="20" t="s">
        <v>67</v>
      </c>
      <c r="E62" s="7">
        <v>4</v>
      </c>
      <c r="F62" s="22">
        <v>2262</v>
      </c>
      <c r="G62" s="22">
        <v>345</v>
      </c>
      <c r="H62" s="23">
        <v>0</v>
      </c>
      <c r="I62" s="24">
        <v>0.84748010610079572</v>
      </c>
      <c r="J62" s="22">
        <f t="shared" si="22"/>
        <v>345</v>
      </c>
      <c r="K62" s="25">
        <f t="shared" si="23"/>
        <v>1380</v>
      </c>
      <c r="M62" s="63">
        <v>1941</v>
      </c>
      <c r="N62" s="63">
        <f t="shared" si="21"/>
        <v>1596</v>
      </c>
      <c r="O62" s="64" t="s">
        <v>35</v>
      </c>
      <c r="Q62" s="63">
        <v>9015</v>
      </c>
      <c r="R62" s="63">
        <v>345</v>
      </c>
      <c r="S62" s="63">
        <v>276</v>
      </c>
      <c r="T62" s="63">
        <v>258.75</v>
      </c>
    </row>
    <row r="63" spans="1:20" ht="63.75" x14ac:dyDescent="0.25">
      <c r="A63" s="19">
        <v>254</v>
      </c>
      <c r="B63" s="20" t="s">
        <v>152</v>
      </c>
      <c r="C63" s="27" t="s">
        <v>153</v>
      </c>
      <c r="D63" s="20" t="s">
        <v>147</v>
      </c>
      <c r="E63" s="7">
        <v>100</v>
      </c>
      <c r="F63" s="22">
        <v>5656</v>
      </c>
      <c r="G63" s="22">
        <v>482</v>
      </c>
      <c r="H63" s="23">
        <v>0</v>
      </c>
      <c r="I63" s="24">
        <v>0.91478076379066475</v>
      </c>
      <c r="J63" s="22">
        <f t="shared" si="22"/>
        <v>482</v>
      </c>
      <c r="K63" s="25">
        <f t="shared" si="23"/>
        <v>48200</v>
      </c>
      <c r="M63" s="63">
        <v>4994</v>
      </c>
      <c r="N63" s="63">
        <f t="shared" si="21"/>
        <v>4512</v>
      </c>
      <c r="Q63" s="63">
        <v>37300</v>
      </c>
      <c r="R63" s="63">
        <v>482</v>
      </c>
      <c r="S63" s="63">
        <v>385.6</v>
      </c>
      <c r="T63" s="63">
        <v>361.5</v>
      </c>
    </row>
    <row r="64" spans="1:20" ht="38.25" x14ac:dyDescent="0.25">
      <c r="A64" s="19">
        <v>266</v>
      </c>
      <c r="B64" s="20" t="s">
        <v>154</v>
      </c>
      <c r="C64" s="27" t="s">
        <v>155</v>
      </c>
      <c r="D64" s="20" t="s">
        <v>67</v>
      </c>
      <c r="E64" s="7">
        <v>3</v>
      </c>
      <c r="F64" s="22">
        <v>18099</v>
      </c>
      <c r="G64" s="22">
        <v>964</v>
      </c>
      <c r="H64" s="23">
        <v>0</v>
      </c>
      <c r="I64" s="24">
        <v>0.94673738880601133</v>
      </c>
      <c r="J64" s="22">
        <f t="shared" si="22"/>
        <v>964</v>
      </c>
      <c r="K64" s="25">
        <f t="shared" si="23"/>
        <v>2892</v>
      </c>
      <c r="M64" s="63">
        <v>20934</v>
      </c>
      <c r="N64" s="63">
        <f t="shared" ref="N64:N69" si="24">M64-J64</f>
        <v>19970</v>
      </c>
      <c r="Q64" s="63">
        <v>35633</v>
      </c>
      <c r="R64" s="63">
        <v>964</v>
      </c>
      <c r="S64" s="63">
        <v>771.2</v>
      </c>
      <c r="T64" s="63">
        <v>723</v>
      </c>
    </row>
    <row r="65" spans="1:20" ht="51" x14ac:dyDescent="0.25">
      <c r="A65" s="19">
        <v>287</v>
      </c>
      <c r="B65" s="20" t="s">
        <v>156</v>
      </c>
      <c r="C65" s="27" t="s">
        <v>157</v>
      </c>
      <c r="D65" s="20" t="s">
        <v>67</v>
      </c>
      <c r="E65" s="7">
        <v>2</v>
      </c>
      <c r="F65" s="22">
        <v>90496</v>
      </c>
      <c r="G65" s="22">
        <v>20718</v>
      </c>
      <c r="H65" s="23">
        <v>0</v>
      </c>
      <c r="I65" s="24">
        <v>0.77106170438472421</v>
      </c>
      <c r="J65" s="22">
        <f t="shared" si="22"/>
        <v>20718</v>
      </c>
      <c r="K65" s="25">
        <f t="shared" si="23"/>
        <v>41436</v>
      </c>
      <c r="M65" s="63">
        <v>176714</v>
      </c>
      <c r="N65" s="63">
        <f t="shared" si="24"/>
        <v>155996</v>
      </c>
      <c r="O65" s="64" t="s">
        <v>35</v>
      </c>
      <c r="Q65" s="63">
        <v>274316</v>
      </c>
      <c r="R65" s="63">
        <v>20718</v>
      </c>
      <c r="S65" s="63">
        <v>16574.400000000001</v>
      </c>
      <c r="T65" s="63">
        <v>15538.5</v>
      </c>
    </row>
    <row r="66" spans="1:20" ht="38.25" x14ac:dyDescent="0.25">
      <c r="A66" s="19">
        <v>293</v>
      </c>
      <c r="B66" s="20" t="s">
        <v>158</v>
      </c>
      <c r="C66" s="27" t="s">
        <v>159</v>
      </c>
      <c r="D66" s="20" t="s">
        <v>67</v>
      </c>
      <c r="E66" s="7">
        <v>1</v>
      </c>
      <c r="F66" s="22">
        <v>39592</v>
      </c>
      <c r="G66" s="22">
        <v>6565</v>
      </c>
      <c r="H66" s="23">
        <v>0</v>
      </c>
      <c r="I66" s="24">
        <v>0.83418367346938771</v>
      </c>
      <c r="J66" s="22">
        <f t="shared" si="22"/>
        <v>6565</v>
      </c>
      <c r="K66" s="25">
        <f t="shared" si="23"/>
        <v>6565</v>
      </c>
      <c r="M66" s="63">
        <v>67934</v>
      </c>
      <c r="N66" s="63">
        <f t="shared" si="24"/>
        <v>61369</v>
      </c>
      <c r="Q66" s="63">
        <v>147056</v>
      </c>
      <c r="R66" s="63">
        <v>6565</v>
      </c>
      <c r="S66" s="63">
        <v>5252</v>
      </c>
      <c r="T66" s="63">
        <v>4923.75</v>
      </c>
    </row>
    <row r="67" spans="1:20" ht="38.25" x14ac:dyDescent="0.25">
      <c r="A67" s="19">
        <v>295</v>
      </c>
      <c r="B67" s="20" t="s">
        <v>160</v>
      </c>
      <c r="C67" s="27" t="s">
        <v>161</v>
      </c>
      <c r="D67" s="20" t="s">
        <v>67</v>
      </c>
      <c r="E67" s="7">
        <v>1</v>
      </c>
      <c r="F67" s="22">
        <v>48642</v>
      </c>
      <c r="G67" s="22">
        <v>9608</v>
      </c>
      <c r="H67" s="23">
        <v>0</v>
      </c>
      <c r="I67" s="24">
        <v>0.80247522716993547</v>
      </c>
      <c r="J67" s="22">
        <f t="shared" si="22"/>
        <v>9608</v>
      </c>
      <c r="K67" s="25">
        <f t="shared" si="23"/>
        <v>9608</v>
      </c>
      <c r="M67" s="63">
        <v>112111</v>
      </c>
      <c r="N67" s="63">
        <f t="shared" si="24"/>
        <v>102503</v>
      </c>
      <c r="Q67" s="63">
        <v>164024</v>
      </c>
      <c r="R67" s="63">
        <v>9608</v>
      </c>
      <c r="S67" s="63">
        <v>7686.4</v>
      </c>
      <c r="T67" s="63">
        <v>7206</v>
      </c>
    </row>
    <row r="68" spans="1:20" ht="51" x14ac:dyDescent="0.25">
      <c r="A68" s="19">
        <v>301</v>
      </c>
      <c r="B68" s="20" t="s">
        <v>162</v>
      </c>
      <c r="C68" s="27" t="s">
        <v>163</v>
      </c>
      <c r="D68" s="20" t="s">
        <v>67</v>
      </c>
      <c r="E68" s="7">
        <v>1</v>
      </c>
      <c r="F68" s="22">
        <v>21493</v>
      </c>
      <c r="G68" s="22">
        <v>3733</v>
      </c>
      <c r="H68" s="23">
        <v>0</v>
      </c>
      <c r="I68" s="24">
        <v>0.82631554459591494</v>
      </c>
      <c r="J68" s="22">
        <f t="shared" si="22"/>
        <v>3733</v>
      </c>
      <c r="K68" s="25">
        <f t="shared" si="23"/>
        <v>3733</v>
      </c>
      <c r="M68" s="63">
        <v>41533</v>
      </c>
      <c r="N68" s="63">
        <f t="shared" si="24"/>
        <v>37800</v>
      </c>
      <c r="Q68" s="63">
        <v>70237</v>
      </c>
      <c r="R68" s="63">
        <v>3733</v>
      </c>
      <c r="S68" s="63">
        <v>2986.4</v>
      </c>
      <c r="T68" s="63">
        <v>2799.75</v>
      </c>
    </row>
    <row r="69" spans="1:20" ht="76.5" x14ac:dyDescent="0.25">
      <c r="A69" s="19">
        <v>314</v>
      </c>
      <c r="B69" s="20" t="s">
        <v>164</v>
      </c>
      <c r="C69" s="27" t="s">
        <v>165</v>
      </c>
      <c r="D69" s="20" t="s">
        <v>67</v>
      </c>
      <c r="E69" s="7">
        <v>5</v>
      </c>
      <c r="F69" s="22">
        <v>58822</v>
      </c>
      <c r="G69" s="22">
        <v>2272</v>
      </c>
      <c r="H69" s="23">
        <v>0</v>
      </c>
      <c r="I69" s="24">
        <v>0.96137499574988949</v>
      </c>
      <c r="J69" s="22">
        <f t="shared" si="22"/>
        <v>2272</v>
      </c>
      <c r="K69" s="25">
        <f t="shared" si="23"/>
        <v>11360</v>
      </c>
      <c r="M69" s="63">
        <v>138159</v>
      </c>
      <c r="N69" s="63">
        <f t="shared" si="24"/>
        <v>135887</v>
      </c>
      <c r="O69" s="64" t="s">
        <v>35</v>
      </c>
      <c r="Q69" s="63">
        <v>152938</v>
      </c>
      <c r="R69" s="63">
        <v>2272</v>
      </c>
      <c r="S69" s="63">
        <v>1817.6</v>
      </c>
      <c r="T69" s="63">
        <v>1704</v>
      </c>
    </row>
    <row r="70" spans="1:20" ht="63.75" x14ac:dyDescent="0.25">
      <c r="A70" s="19">
        <v>323</v>
      </c>
      <c r="B70" s="20" t="s">
        <v>166</v>
      </c>
      <c r="C70" s="27" t="s">
        <v>167</v>
      </c>
      <c r="D70" s="20" t="s">
        <v>67</v>
      </c>
      <c r="E70" s="7">
        <v>1</v>
      </c>
      <c r="F70" s="22">
        <v>576912</v>
      </c>
      <c r="G70" s="22">
        <v>15590</v>
      </c>
      <c r="H70" s="23">
        <v>0</v>
      </c>
      <c r="I70" s="24">
        <v>0.97297681448817153</v>
      </c>
      <c r="J70" s="22">
        <f t="shared" si="22"/>
        <v>15590</v>
      </c>
      <c r="K70" s="25">
        <f t="shared" si="23"/>
        <v>15590</v>
      </c>
      <c r="M70" s="63">
        <v>813596</v>
      </c>
      <c r="N70" s="63">
        <f t="shared" ref="N70:N77" si="25">M70-J70</f>
        <v>798006</v>
      </c>
      <c r="Q70" s="63">
        <v>989800</v>
      </c>
      <c r="R70" s="63">
        <v>15590</v>
      </c>
      <c r="S70" s="63">
        <v>12472</v>
      </c>
      <c r="T70" s="63">
        <v>11692.5</v>
      </c>
    </row>
    <row r="71" spans="1:20" ht="51" x14ac:dyDescent="0.25">
      <c r="A71" s="19">
        <v>342</v>
      </c>
      <c r="B71" s="20" t="s">
        <v>168</v>
      </c>
      <c r="C71" s="27" t="s">
        <v>169</v>
      </c>
      <c r="D71" s="20" t="s">
        <v>67</v>
      </c>
      <c r="E71" s="7">
        <v>17</v>
      </c>
      <c r="F71" s="22">
        <v>28506</v>
      </c>
      <c r="G71" s="22">
        <v>742</v>
      </c>
      <c r="H71" s="23">
        <v>0</v>
      </c>
      <c r="I71" s="24">
        <v>0.97397039219813375</v>
      </c>
      <c r="J71" s="22">
        <f t="shared" si="22"/>
        <v>742</v>
      </c>
      <c r="K71" s="25">
        <f t="shared" si="23"/>
        <v>12614</v>
      </c>
      <c r="M71" s="63">
        <v>84503</v>
      </c>
      <c r="N71" s="63">
        <f t="shared" si="25"/>
        <v>83761</v>
      </c>
      <c r="O71" s="64" t="s">
        <v>35</v>
      </c>
      <c r="Q71" s="63">
        <v>81708</v>
      </c>
      <c r="R71" s="63">
        <v>742</v>
      </c>
      <c r="S71" s="63">
        <v>593.6</v>
      </c>
      <c r="T71" s="63">
        <v>556.5</v>
      </c>
    </row>
    <row r="72" spans="1:20" ht="89.25" x14ac:dyDescent="0.25">
      <c r="A72" s="19">
        <v>350</v>
      </c>
      <c r="B72" s="20" t="s">
        <v>170</v>
      </c>
      <c r="C72" s="27" t="s">
        <v>171</v>
      </c>
      <c r="D72" s="20" t="s">
        <v>67</v>
      </c>
      <c r="E72" s="7">
        <v>3</v>
      </c>
      <c r="F72" s="22">
        <v>49660</v>
      </c>
      <c r="G72" s="22">
        <v>1258</v>
      </c>
      <c r="H72" s="23">
        <v>0</v>
      </c>
      <c r="I72" s="24">
        <v>0.974667740636327</v>
      </c>
      <c r="J72" s="22">
        <f t="shared" si="22"/>
        <v>1258</v>
      </c>
      <c r="K72" s="25">
        <f t="shared" si="23"/>
        <v>3774</v>
      </c>
      <c r="M72" s="63">
        <v>181173</v>
      </c>
      <c r="N72" s="63">
        <f t="shared" si="25"/>
        <v>179915</v>
      </c>
      <c r="O72" s="64" t="s">
        <v>35</v>
      </c>
      <c r="Q72" s="63">
        <v>315273</v>
      </c>
      <c r="R72" s="63">
        <v>1258</v>
      </c>
      <c r="S72" s="63">
        <v>1006.4</v>
      </c>
      <c r="T72" s="63">
        <v>943.5</v>
      </c>
    </row>
    <row r="73" spans="1:20" ht="114.75" x14ac:dyDescent="0.25">
      <c r="A73" s="19">
        <v>352</v>
      </c>
      <c r="B73" s="20" t="s">
        <v>172</v>
      </c>
      <c r="C73" s="27" t="s">
        <v>173</v>
      </c>
      <c r="D73" s="20" t="s">
        <v>67</v>
      </c>
      <c r="E73" s="7">
        <v>3</v>
      </c>
      <c r="F73" s="22">
        <v>117532</v>
      </c>
      <c r="G73" s="22">
        <v>13158</v>
      </c>
      <c r="H73" s="23">
        <v>0</v>
      </c>
      <c r="I73" s="24">
        <v>0.888047510465235</v>
      </c>
      <c r="J73" s="22">
        <f t="shared" si="22"/>
        <v>13158</v>
      </c>
      <c r="K73" s="25">
        <f t="shared" si="23"/>
        <v>39474</v>
      </c>
      <c r="M73" s="63">
        <v>401368</v>
      </c>
      <c r="N73" s="63">
        <f t="shared" si="25"/>
        <v>388210</v>
      </c>
      <c r="O73" s="64" t="s">
        <v>35</v>
      </c>
      <c r="Q73" s="63">
        <v>554175</v>
      </c>
      <c r="R73" s="63">
        <v>13158</v>
      </c>
      <c r="S73" s="63">
        <v>10526.4</v>
      </c>
      <c r="T73" s="63">
        <v>9868.5</v>
      </c>
    </row>
    <row r="74" spans="1:20" ht="89.25" x14ac:dyDescent="0.25">
      <c r="A74" s="19">
        <v>355</v>
      </c>
      <c r="B74" s="20" t="s">
        <v>174</v>
      </c>
      <c r="C74" s="27" t="s">
        <v>175</v>
      </c>
      <c r="D74" s="20" t="s">
        <v>67</v>
      </c>
      <c r="E74" s="7">
        <v>9</v>
      </c>
      <c r="F74" s="22">
        <v>26696</v>
      </c>
      <c r="G74" s="22">
        <v>880</v>
      </c>
      <c r="H74" s="23">
        <v>0</v>
      </c>
      <c r="I74" s="24">
        <v>0.96703626011387478</v>
      </c>
      <c r="J74" s="22">
        <f t="shared" si="22"/>
        <v>880</v>
      </c>
      <c r="K74" s="25">
        <f t="shared" si="23"/>
        <v>7920</v>
      </c>
      <c r="M74" s="63">
        <v>178159</v>
      </c>
      <c r="N74" s="63">
        <f t="shared" si="25"/>
        <v>177279</v>
      </c>
      <c r="O74" s="64" t="s">
        <v>35</v>
      </c>
      <c r="Q74" s="63">
        <v>313584</v>
      </c>
      <c r="R74" s="63">
        <v>880</v>
      </c>
      <c r="S74" s="63">
        <v>704</v>
      </c>
      <c r="T74" s="63">
        <v>660</v>
      </c>
    </row>
    <row r="75" spans="1:20" ht="63.75" x14ac:dyDescent="0.25">
      <c r="A75" s="19">
        <v>361</v>
      </c>
      <c r="B75" s="20" t="s">
        <v>176</v>
      </c>
      <c r="C75" s="27" t="s">
        <v>177</v>
      </c>
      <c r="D75" s="20" t="s">
        <v>67</v>
      </c>
      <c r="E75" s="7">
        <v>3</v>
      </c>
      <c r="F75" s="22">
        <v>1583454</v>
      </c>
      <c r="G75" s="22">
        <v>46071</v>
      </c>
      <c r="H75" s="23">
        <v>0</v>
      </c>
      <c r="I75" s="24">
        <v>0.97090474368058688</v>
      </c>
      <c r="J75" s="22">
        <f t="shared" si="22"/>
        <v>46071</v>
      </c>
      <c r="K75" s="25">
        <f t="shared" si="23"/>
        <v>138213</v>
      </c>
      <c r="M75" s="63">
        <v>2112935</v>
      </c>
      <c r="N75" s="63">
        <f t="shared" si="25"/>
        <v>2066864</v>
      </c>
      <c r="Q75" s="63">
        <v>3096064</v>
      </c>
      <c r="R75" s="63">
        <v>46071</v>
      </c>
      <c r="S75" s="63">
        <v>36856.800000000003</v>
      </c>
      <c r="T75" s="63">
        <v>34553.25</v>
      </c>
    </row>
    <row r="76" spans="1:20" ht="102" x14ac:dyDescent="0.25">
      <c r="A76" s="19">
        <v>367</v>
      </c>
      <c r="B76" s="20" t="s">
        <v>178</v>
      </c>
      <c r="C76" s="27" t="s">
        <v>179</v>
      </c>
      <c r="D76" s="20" t="s">
        <v>67</v>
      </c>
      <c r="E76" s="7">
        <v>1</v>
      </c>
      <c r="F76" s="22">
        <v>89365</v>
      </c>
      <c r="G76" s="22">
        <v>20984</v>
      </c>
      <c r="H76" s="23">
        <v>0</v>
      </c>
      <c r="I76" s="24">
        <v>0.76518771331058022</v>
      </c>
      <c r="J76" s="22">
        <f t="shared" si="22"/>
        <v>20984</v>
      </c>
      <c r="K76" s="25">
        <f t="shared" si="23"/>
        <v>20984</v>
      </c>
      <c r="M76" s="63">
        <v>277936</v>
      </c>
      <c r="N76" s="63">
        <f t="shared" si="25"/>
        <v>256952</v>
      </c>
      <c r="O76" s="64" t="s">
        <v>35</v>
      </c>
      <c r="Q76" s="63">
        <v>373296</v>
      </c>
      <c r="R76" s="63">
        <v>20984</v>
      </c>
      <c r="S76" s="63">
        <v>16787.2</v>
      </c>
      <c r="T76" s="63">
        <v>15738</v>
      </c>
    </row>
    <row r="77" spans="1:20" ht="76.5" x14ac:dyDescent="0.25">
      <c r="A77" s="19">
        <v>380</v>
      </c>
      <c r="B77" s="20" t="s">
        <v>180</v>
      </c>
      <c r="C77" s="27" t="s">
        <v>181</v>
      </c>
      <c r="D77" s="20" t="s">
        <v>67</v>
      </c>
      <c r="E77" s="7">
        <v>1</v>
      </c>
      <c r="F77" s="22">
        <v>95021</v>
      </c>
      <c r="G77" s="22">
        <v>14732</v>
      </c>
      <c r="H77" s="23">
        <v>0</v>
      </c>
      <c r="I77" s="24">
        <v>0.84496058765957005</v>
      </c>
      <c r="J77" s="22">
        <f t="shared" si="22"/>
        <v>14732</v>
      </c>
      <c r="K77" s="25">
        <f t="shared" si="23"/>
        <v>14732</v>
      </c>
      <c r="M77" s="63">
        <v>122939</v>
      </c>
      <c r="N77" s="63">
        <f t="shared" si="25"/>
        <v>108207</v>
      </c>
      <c r="O77" s="64" t="s">
        <v>35</v>
      </c>
      <c r="Q77" s="63">
        <v>271488</v>
      </c>
      <c r="R77" s="63">
        <v>14732</v>
      </c>
      <c r="S77" s="63">
        <v>11785.6</v>
      </c>
      <c r="T77" s="63">
        <v>11049</v>
      </c>
    </row>
    <row r="78" spans="1:20" ht="15.75" x14ac:dyDescent="0.25">
      <c r="A78" s="28" t="s">
        <v>182</v>
      </c>
      <c r="B78" s="29" t="s">
        <v>182</v>
      </c>
      <c r="C78" s="29" t="s">
        <v>182</v>
      </c>
      <c r="D78" s="29" t="s">
        <v>182</v>
      </c>
      <c r="E78" s="29" t="s">
        <v>182</v>
      </c>
      <c r="F78" s="29" t="s">
        <v>182</v>
      </c>
      <c r="G78" s="29"/>
      <c r="H78" s="29"/>
      <c r="I78" s="29"/>
      <c r="J78" s="22">
        <f t="shared" si="22"/>
        <v>0</v>
      </c>
      <c r="K78" s="25" t="e">
        <f t="shared" si="23"/>
        <v>#VALUE!</v>
      </c>
    </row>
  </sheetData>
  <autoFilter ref="A13:K78" xr:uid="{DCC52A69-F884-467A-970B-E431DFAC87E0}"/>
  <mergeCells count="11">
    <mergeCell ref="A2:K2"/>
    <mergeCell ref="A3:E3"/>
    <mergeCell ref="A4:K4"/>
    <mergeCell ref="A5:B5"/>
    <mergeCell ref="A6:B6"/>
    <mergeCell ref="F6:I6"/>
    <mergeCell ref="A7:B9"/>
    <mergeCell ref="C7:C9"/>
    <mergeCell ref="F7:I7"/>
    <mergeCell ref="F8:I8"/>
    <mergeCell ref="F9:I9"/>
  </mergeCells>
  <conditionalFormatting sqref="C5:C6 E14:E77">
    <cfRule type="cellIs" dxfId="14" priority="3" operator="equal">
      <formula>0</formula>
    </cfRule>
  </conditionalFormatting>
  <conditionalFormatting sqref="F14:H77 J14:J78">
    <cfRule type="expression" dxfId="13" priority="8">
      <formula>ISERROR($K14)</formula>
    </cfRule>
  </conditionalFormatting>
  <conditionalFormatting sqref="J6:K9">
    <cfRule type="cellIs" dxfId="12" priority="1" operator="equal">
      <formula>0</formula>
    </cfRule>
  </conditionalFormatting>
  <conditionalFormatting sqref="K14:K78">
    <cfRule type="expression" dxfId="11" priority="6">
      <formula>ISERROR(K14)</formula>
    </cfRule>
  </conditionalFormatting>
  <dataValidations count="3">
    <dataValidation type="decimal" allowBlank="1" showInputMessage="1" showErrorMessage="1" errorTitle="Descuento no valido" error="Solo la mitad de los items pueden tener un descuento máximo del 25%._x000a__x000a_La otra mitad puede tener un descuento máximo del 20%." sqref="H14:H77" xr:uid="{8FB3A2F9-1177-45B3-8076-A245A5EEEAD5}">
      <formula1>-1</formula1>
      <formula2>$J$11</formula2>
    </dataValidation>
    <dataValidation type="custom" allowBlank="1" showInputMessage="1" showErrorMessage="1" errorTitle="Descuento no valido" error="Por favor verifique en la columna &quot;Descuento sobre precio minimo&quot;:_x000a_- La mitad de los items pueden tener un descuento máximo del 25%_x000a_- La otra mitad puede tener un descuento máximo del 20%" promptTitle="Reglas de Descuento" prompt="Ingrese un descuento entre el 0 % y 100%. Tenga en cuenta en la columna &quot;Descuento sobre precio minimo&quot;:_x000a_- La mitad de los items pueden tener un descuento máximo del 25%_x000a_- La otra mitad puede tener un descuento máximo del 20%" sqref="I14:I77" xr:uid="{2E5B9CD1-85BA-47F1-96EE-C3E8D66E3A8E}">
      <formula1>H14&lt;$J$11</formula1>
    </dataValidation>
    <dataValidation operator="lessThan" allowBlank="1" showErrorMessage="1" errorTitle="Error" error="El valor es menor que el minimo permitido" sqref="J14:J78" xr:uid="{1E657632-8F61-4B10-ABD0-980A7B7221F6}"/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C727-18CA-44F7-9002-47AD3FB475CC}">
  <sheetPr>
    <tabColor rgb="FF0070C0"/>
  </sheetPr>
  <dimension ref="A1:S89"/>
  <sheetViews>
    <sheetView showGridLines="0" topLeftCell="F73" zoomScale="70" zoomScaleNormal="70" workbookViewId="0">
      <selection activeCell="D4" sqref="D4:M4"/>
    </sheetView>
  </sheetViews>
  <sheetFormatPr baseColWidth="10" defaultColWidth="11.42578125" defaultRowHeight="35.25" customHeight="1" x14ac:dyDescent="0.2"/>
  <cols>
    <col min="1" max="1" width="4.42578125" style="32" customWidth="1"/>
    <col min="2" max="2" width="6.42578125" style="30" customWidth="1"/>
    <col min="3" max="3" width="28.5703125" style="30" customWidth="1"/>
    <col min="4" max="4" width="29" style="30" customWidth="1"/>
    <col min="5" max="5" width="39.42578125" style="30" customWidth="1"/>
    <col min="6" max="6" width="20.140625" style="30" customWidth="1"/>
    <col min="7" max="7" width="17.42578125" style="30" customWidth="1"/>
    <col min="8" max="8" width="10.42578125" style="30" customWidth="1"/>
    <col min="9" max="9" width="17.42578125" style="30" customWidth="1"/>
    <col min="10" max="10" width="24.42578125" style="30" customWidth="1"/>
    <col min="11" max="11" width="13.85546875" style="30" customWidth="1"/>
    <col min="12" max="12" width="25.42578125" style="30" customWidth="1"/>
    <col min="13" max="13" width="28.5703125" style="30" customWidth="1"/>
    <col min="14" max="14" width="27.5703125" style="30" customWidth="1"/>
    <col min="15" max="15" width="31.85546875" style="30" customWidth="1"/>
    <col min="16" max="16" width="28.42578125" style="30" customWidth="1"/>
    <col min="17" max="17" width="39.42578125" style="30" customWidth="1"/>
    <col min="18" max="18" width="12.85546875" style="30" hidden="1" customWidth="1"/>
    <col min="19" max="19" width="15.140625" style="31" bestFit="1" customWidth="1"/>
    <col min="20" max="20" width="15.85546875" style="30" bestFit="1" customWidth="1"/>
    <col min="21" max="22" width="15.42578125" style="30" bestFit="1" customWidth="1"/>
    <col min="23" max="23" width="16.42578125" style="30" bestFit="1" customWidth="1"/>
    <col min="24" max="24" width="15.85546875" style="30" bestFit="1" customWidth="1"/>
    <col min="25" max="16384" width="11.42578125" style="30"/>
  </cols>
  <sheetData>
    <row r="1" spans="1:19" ht="68.849999999999994" customHeight="1" x14ac:dyDescent="0.2">
      <c r="A1" s="72"/>
      <c r="B1" s="98" t="s">
        <v>218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9" ht="22.15" customHeight="1" x14ac:dyDescent="0.25">
      <c r="B2" s="73" t="s">
        <v>219</v>
      </c>
      <c r="F2" s="33"/>
    </row>
    <row r="3" spans="1:19" ht="35.25" customHeight="1" x14ac:dyDescent="0.25">
      <c r="B3" s="99" t="s">
        <v>183</v>
      </c>
      <c r="C3" s="100"/>
      <c r="D3" s="101">
        <f>'[1]Solicitud de Cotización General'!H9</f>
        <v>5</v>
      </c>
      <c r="E3" s="102"/>
      <c r="F3"/>
      <c r="G3"/>
      <c r="H3"/>
      <c r="I3"/>
      <c r="J3"/>
      <c r="K3"/>
      <c r="L3"/>
      <c r="M3"/>
      <c r="N3"/>
      <c r="O3"/>
      <c r="P3"/>
      <c r="Q3"/>
      <c r="R3" s="34"/>
    </row>
    <row r="4" spans="1:19" ht="35.25" customHeight="1" x14ac:dyDescent="0.2">
      <c r="B4" s="67" t="s">
        <v>184</v>
      </c>
      <c r="C4" s="68"/>
      <c r="D4" s="103" t="s">
        <v>220</v>
      </c>
      <c r="E4" s="104"/>
      <c r="F4" s="104"/>
      <c r="G4" s="104"/>
      <c r="H4" s="104"/>
      <c r="I4" s="104"/>
      <c r="J4" s="104"/>
      <c r="K4" s="104"/>
      <c r="L4" s="104"/>
      <c r="M4" s="105"/>
    </row>
    <row r="5" spans="1:19" ht="12.75" customHeight="1" x14ac:dyDescent="0.2"/>
    <row r="6" spans="1:19" ht="35.25" customHeight="1" x14ac:dyDescent="0.2">
      <c r="B6" s="106" t="s">
        <v>185</v>
      </c>
      <c r="C6" s="106"/>
      <c r="D6" s="106"/>
      <c r="E6" s="106"/>
      <c r="F6" s="106"/>
      <c r="G6" s="106"/>
      <c r="H6" s="106"/>
      <c r="I6" s="107"/>
      <c r="J6" s="108" t="s">
        <v>186</v>
      </c>
      <c r="K6" s="106"/>
      <c r="L6" s="106"/>
      <c r="M6" s="106"/>
      <c r="N6" s="106"/>
      <c r="O6" s="106"/>
      <c r="P6" s="106"/>
      <c r="Q6" s="106"/>
      <c r="R6" s="34"/>
    </row>
    <row r="7" spans="1:19" ht="47.25" customHeight="1" x14ac:dyDescent="0.2">
      <c r="B7" s="35" t="s">
        <v>187</v>
      </c>
      <c r="C7" s="35" t="s">
        <v>188</v>
      </c>
      <c r="D7" s="35" t="s">
        <v>189</v>
      </c>
      <c r="E7" s="35" t="s">
        <v>190</v>
      </c>
      <c r="F7" s="35" t="s">
        <v>191</v>
      </c>
      <c r="G7" s="35" t="s">
        <v>192</v>
      </c>
      <c r="H7" s="35" t="s">
        <v>67</v>
      </c>
      <c r="I7" s="35" t="s">
        <v>193</v>
      </c>
      <c r="J7" s="35" t="s">
        <v>194</v>
      </c>
      <c r="K7" s="35" t="s">
        <v>22</v>
      </c>
      <c r="L7" s="35" t="s">
        <v>23</v>
      </c>
      <c r="M7" s="35" t="s">
        <v>195</v>
      </c>
      <c r="N7" s="35" t="s">
        <v>196</v>
      </c>
      <c r="O7" s="35" t="s">
        <v>197</v>
      </c>
      <c r="P7" s="35" t="s">
        <v>198</v>
      </c>
      <c r="Q7" s="35" t="s">
        <v>199</v>
      </c>
      <c r="R7" s="34" t="s">
        <v>200</v>
      </c>
    </row>
    <row r="8" spans="1:19" s="41" customFormat="1" ht="35.25" customHeight="1" x14ac:dyDescent="0.2">
      <c r="A8" s="32" t="b">
        <v>1</v>
      </c>
      <c r="B8" s="36">
        <v>1</v>
      </c>
      <c r="C8" s="36" t="s">
        <v>201</v>
      </c>
      <c r="D8" s="36" t="s">
        <v>202</v>
      </c>
      <c r="E8" s="36" t="s">
        <v>202</v>
      </c>
      <c r="F8" s="36" t="s">
        <v>203</v>
      </c>
      <c r="G8" s="36">
        <v>4</v>
      </c>
      <c r="H8" s="36" t="s">
        <v>204</v>
      </c>
      <c r="I8" s="36">
        <v>9</v>
      </c>
      <c r="J8" s="37">
        <v>2200293</v>
      </c>
      <c r="K8" s="38"/>
      <c r="L8" s="37">
        <v>2200293</v>
      </c>
      <c r="M8" s="37">
        <v>2222518.1800000002</v>
      </c>
      <c r="N8" s="37">
        <v>8890072.7200000007</v>
      </c>
      <c r="O8" s="39"/>
      <c r="P8" s="37"/>
      <c r="Q8" s="40">
        <f t="shared" ref="Q8:Q71" si="0">I8*N8</f>
        <v>80010654.480000004</v>
      </c>
      <c r="R8" s="41" t="s">
        <v>200</v>
      </c>
      <c r="S8" s="42"/>
    </row>
    <row r="9" spans="1:19" s="41" customFormat="1" ht="35.25" customHeight="1" x14ac:dyDescent="0.2">
      <c r="A9" s="32" t="b">
        <v>1</v>
      </c>
      <c r="B9" s="36">
        <v>2</v>
      </c>
      <c r="C9" s="36" t="s">
        <v>201</v>
      </c>
      <c r="D9" s="36" t="s">
        <v>205</v>
      </c>
      <c r="E9" s="36" t="s">
        <v>205</v>
      </c>
      <c r="F9" s="36" t="s">
        <v>203</v>
      </c>
      <c r="G9" s="36">
        <v>1</v>
      </c>
      <c r="H9" s="36" t="s">
        <v>204</v>
      </c>
      <c r="I9" s="36">
        <v>9</v>
      </c>
      <c r="J9" s="37">
        <v>2200293</v>
      </c>
      <c r="K9" s="38"/>
      <c r="L9" s="37">
        <v>2200293</v>
      </c>
      <c r="M9" s="37">
        <v>2222518.1800000002</v>
      </c>
      <c r="N9" s="37">
        <v>2222518.1800000002</v>
      </c>
      <c r="O9" s="39"/>
      <c r="P9" s="37"/>
      <c r="Q9" s="40">
        <f t="shared" si="0"/>
        <v>20002663.620000001</v>
      </c>
      <c r="R9" s="41" t="s">
        <v>200</v>
      </c>
      <c r="S9" s="42"/>
    </row>
    <row r="10" spans="1:19" s="41" customFormat="1" ht="35.25" customHeight="1" x14ac:dyDescent="0.2">
      <c r="A10" s="32" t="b">
        <v>1</v>
      </c>
      <c r="B10" s="36">
        <v>3</v>
      </c>
      <c r="C10" s="36" t="s">
        <v>201</v>
      </c>
      <c r="D10" s="36" t="s">
        <v>221</v>
      </c>
      <c r="E10" s="36" t="s">
        <v>221</v>
      </c>
      <c r="F10" s="36" t="s">
        <v>203</v>
      </c>
      <c r="G10" s="36">
        <v>0</v>
      </c>
      <c r="H10" s="36" t="s">
        <v>204</v>
      </c>
      <c r="I10" s="36">
        <v>9</v>
      </c>
      <c r="J10" s="37">
        <v>2200293</v>
      </c>
      <c r="K10" s="38"/>
      <c r="L10" s="37">
        <v>2200293</v>
      </c>
      <c r="M10" s="37">
        <v>2222518.1800000002</v>
      </c>
      <c r="N10" s="37">
        <v>0</v>
      </c>
      <c r="O10" s="39"/>
      <c r="P10" s="37"/>
      <c r="Q10" s="40">
        <f t="shared" si="0"/>
        <v>0</v>
      </c>
      <c r="R10" s="41" t="s">
        <v>200</v>
      </c>
      <c r="S10" s="42"/>
    </row>
    <row r="11" spans="1:19" s="41" customFormat="1" ht="35.25" customHeight="1" x14ac:dyDescent="0.2">
      <c r="A11" s="32"/>
      <c r="B11" s="36">
        <v>4</v>
      </c>
      <c r="C11" s="36" t="s">
        <v>206</v>
      </c>
      <c r="D11" s="36" t="s">
        <v>32</v>
      </c>
      <c r="E11" s="36" t="s">
        <v>32</v>
      </c>
      <c r="F11" s="36"/>
      <c r="G11" s="36">
        <v>4</v>
      </c>
      <c r="H11" s="36" t="s">
        <v>207</v>
      </c>
      <c r="I11" s="36">
        <v>9</v>
      </c>
      <c r="J11" s="37">
        <v>11878</v>
      </c>
      <c r="K11" s="43">
        <v>0.50496716618959425</v>
      </c>
      <c r="L11" s="37">
        <v>5879.9999999999991</v>
      </c>
      <c r="M11" s="37">
        <v>5939.39</v>
      </c>
      <c r="N11" s="37">
        <v>23757.56</v>
      </c>
      <c r="O11" s="39"/>
      <c r="P11" s="37"/>
      <c r="Q11" s="40">
        <f t="shared" si="0"/>
        <v>213818.04</v>
      </c>
      <c r="R11" s="41" t="s">
        <v>200</v>
      </c>
      <c r="S11" s="42"/>
    </row>
    <row r="12" spans="1:19" s="41" customFormat="1" ht="35.25" customHeight="1" x14ac:dyDescent="0.2">
      <c r="A12" s="32"/>
      <c r="B12" s="36">
        <v>5</v>
      </c>
      <c r="C12" s="36" t="s">
        <v>206</v>
      </c>
      <c r="D12" s="36" t="s">
        <v>36</v>
      </c>
      <c r="E12" s="36" t="s">
        <v>36</v>
      </c>
      <c r="F12" s="36"/>
      <c r="G12" s="36">
        <v>3</v>
      </c>
      <c r="H12" s="36" t="s">
        <v>207</v>
      </c>
      <c r="I12" s="36">
        <v>9</v>
      </c>
      <c r="J12" s="37">
        <v>18665</v>
      </c>
      <c r="K12" s="43">
        <v>0.65164746852397537</v>
      </c>
      <c r="L12" s="37">
        <v>6502</v>
      </c>
      <c r="M12" s="37">
        <v>6567.68</v>
      </c>
      <c r="N12" s="37">
        <v>19703.04</v>
      </c>
      <c r="O12" s="39"/>
      <c r="P12" s="37"/>
      <c r="Q12" s="40">
        <f t="shared" si="0"/>
        <v>177327.36000000002</v>
      </c>
      <c r="R12" s="41" t="s">
        <v>200</v>
      </c>
      <c r="S12" s="42"/>
    </row>
    <row r="13" spans="1:19" s="41" customFormat="1" ht="35.25" customHeight="1" x14ac:dyDescent="0.2">
      <c r="A13" s="32"/>
      <c r="B13" s="36">
        <v>6</v>
      </c>
      <c r="C13" s="36" t="s">
        <v>206</v>
      </c>
      <c r="D13" s="36" t="s">
        <v>39</v>
      </c>
      <c r="E13" s="36" t="s">
        <v>39</v>
      </c>
      <c r="F13" s="36"/>
      <c r="G13" s="36">
        <v>1</v>
      </c>
      <c r="H13" s="36" t="s">
        <v>207</v>
      </c>
      <c r="I13" s="36">
        <v>9</v>
      </c>
      <c r="J13" s="37">
        <v>12443</v>
      </c>
      <c r="K13" s="43">
        <v>0.54600980470947524</v>
      </c>
      <c r="L13" s="37">
        <v>5648.9999999999991</v>
      </c>
      <c r="M13" s="37">
        <v>5706.06</v>
      </c>
      <c r="N13" s="37">
        <v>5706.06</v>
      </c>
      <c r="O13" s="39"/>
      <c r="P13" s="37"/>
      <c r="Q13" s="40">
        <f t="shared" si="0"/>
        <v>51354.54</v>
      </c>
      <c r="R13" s="41" t="s">
        <v>200</v>
      </c>
      <c r="S13" s="42"/>
    </row>
    <row r="14" spans="1:19" s="41" customFormat="1" ht="35.25" customHeight="1" x14ac:dyDescent="0.2">
      <c r="A14" s="32"/>
      <c r="B14" s="36">
        <v>7</v>
      </c>
      <c r="C14" s="36" t="s">
        <v>206</v>
      </c>
      <c r="D14" s="36" t="s">
        <v>42</v>
      </c>
      <c r="E14" s="36" t="s">
        <v>42</v>
      </c>
      <c r="F14" s="36"/>
      <c r="G14" s="36">
        <v>2</v>
      </c>
      <c r="H14" s="36" t="s">
        <v>207</v>
      </c>
      <c r="I14" s="36">
        <v>9</v>
      </c>
      <c r="J14" s="37">
        <v>27149</v>
      </c>
      <c r="K14" s="43">
        <v>0.70102029540682897</v>
      </c>
      <c r="L14" s="37">
        <v>8117</v>
      </c>
      <c r="M14" s="37">
        <v>8198.99</v>
      </c>
      <c r="N14" s="37">
        <v>16397.98</v>
      </c>
      <c r="O14" s="39"/>
      <c r="P14" s="37"/>
      <c r="Q14" s="40">
        <f t="shared" si="0"/>
        <v>147581.82</v>
      </c>
      <c r="R14" s="41" t="s">
        <v>200</v>
      </c>
      <c r="S14" s="42"/>
    </row>
    <row r="15" spans="1:19" s="41" customFormat="1" ht="35.25" customHeight="1" x14ac:dyDescent="0.2">
      <c r="A15" s="32"/>
      <c r="B15" s="36">
        <v>8</v>
      </c>
      <c r="C15" s="36" t="s">
        <v>206</v>
      </c>
      <c r="D15" s="36" t="s">
        <v>46</v>
      </c>
      <c r="E15" s="36" t="s">
        <v>46</v>
      </c>
      <c r="F15" s="36"/>
      <c r="G15" s="36">
        <v>1</v>
      </c>
      <c r="H15" s="36" t="s">
        <v>207</v>
      </c>
      <c r="I15" s="36">
        <v>9</v>
      </c>
      <c r="J15" s="37">
        <v>10860</v>
      </c>
      <c r="K15" s="43">
        <v>0.59659300184162056</v>
      </c>
      <c r="L15" s="37">
        <v>4381.0000000000009</v>
      </c>
      <c r="M15" s="37">
        <v>4425.25</v>
      </c>
      <c r="N15" s="37">
        <v>4425.25</v>
      </c>
      <c r="O15" s="39"/>
      <c r="P15" s="37"/>
      <c r="Q15" s="40">
        <f t="shared" si="0"/>
        <v>39827.25</v>
      </c>
      <c r="R15" s="41" t="s">
        <v>200</v>
      </c>
      <c r="S15" s="42"/>
    </row>
    <row r="16" spans="1:19" s="41" customFormat="1" ht="35.25" customHeight="1" x14ac:dyDescent="0.2">
      <c r="A16" s="32"/>
      <c r="B16" s="36">
        <v>9</v>
      </c>
      <c r="C16" s="36" t="s">
        <v>206</v>
      </c>
      <c r="D16" s="36" t="s">
        <v>48</v>
      </c>
      <c r="E16" s="36" t="s">
        <v>48</v>
      </c>
      <c r="F16" s="36"/>
      <c r="G16" s="36">
        <v>6</v>
      </c>
      <c r="H16" s="36" t="s">
        <v>207</v>
      </c>
      <c r="I16" s="36">
        <v>9</v>
      </c>
      <c r="J16" s="37">
        <v>9615</v>
      </c>
      <c r="K16" s="43">
        <v>0.51502860114404569</v>
      </c>
      <c r="L16" s="37">
        <v>4663.0000000000009</v>
      </c>
      <c r="M16" s="37">
        <v>4710.1000000000004</v>
      </c>
      <c r="N16" s="37">
        <v>28260.600000000002</v>
      </c>
      <c r="O16" s="39"/>
      <c r="P16" s="37"/>
      <c r="Q16" s="40">
        <f t="shared" si="0"/>
        <v>254345.40000000002</v>
      </c>
      <c r="R16" s="41" t="s">
        <v>200</v>
      </c>
      <c r="S16" s="42"/>
    </row>
    <row r="17" spans="1:19" s="41" customFormat="1" ht="35.25" customHeight="1" x14ac:dyDescent="0.2">
      <c r="A17" s="32"/>
      <c r="B17" s="36">
        <v>10</v>
      </c>
      <c r="C17" s="36" t="s">
        <v>206</v>
      </c>
      <c r="D17" s="36" t="s">
        <v>50</v>
      </c>
      <c r="E17" s="36" t="s">
        <v>50</v>
      </c>
      <c r="F17" s="36"/>
      <c r="G17" s="36">
        <v>2</v>
      </c>
      <c r="H17" s="36" t="s">
        <v>207</v>
      </c>
      <c r="I17" s="36">
        <v>9</v>
      </c>
      <c r="J17" s="37">
        <v>29977</v>
      </c>
      <c r="K17" s="43">
        <v>0.58938519531640932</v>
      </c>
      <c r="L17" s="37">
        <v>12308.999999999998</v>
      </c>
      <c r="M17" s="37">
        <v>12433.33</v>
      </c>
      <c r="N17" s="37">
        <v>24866.66</v>
      </c>
      <c r="O17" s="39"/>
      <c r="P17" s="37"/>
      <c r="Q17" s="40">
        <f t="shared" si="0"/>
        <v>223799.94</v>
      </c>
      <c r="R17" s="41" t="s">
        <v>200</v>
      </c>
      <c r="S17" s="42"/>
    </row>
    <row r="18" spans="1:19" s="41" customFormat="1" ht="35.25" customHeight="1" x14ac:dyDescent="0.2">
      <c r="A18" s="32"/>
      <c r="B18" s="36">
        <v>11</v>
      </c>
      <c r="C18" s="36" t="s">
        <v>206</v>
      </c>
      <c r="D18" s="36" t="s">
        <v>52</v>
      </c>
      <c r="E18" s="36" t="s">
        <v>52</v>
      </c>
      <c r="F18" s="36"/>
      <c r="G18" s="36">
        <v>1</v>
      </c>
      <c r="H18" s="36" t="s">
        <v>207</v>
      </c>
      <c r="I18" s="36">
        <v>9</v>
      </c>
      <c r="J18" s="37">
        <v>22285</v>
      </c>
      <c r="K18" s="43">
        <v>0.78420462194301099</v>
      </c>
      <c r="L18" s="37">
        <v>4809</v>
      </c>
      <c r="M18" s="37">
        <v>4857.58</v>
      </c>
      <c r="N18" s="37">
        <v>4857.58</v>
      </c>
      <c r="O18" s="39"/>
      <c r="P18" s="37"/>
      <c r="Q18" s="40">
        <f t="shared" si="0"/>
        <v>43718.22</v>
      </c>
      <c r="R18" s="41" t="s">
        <v>200</v>
      </c>
      <c r="S18" s="42"/>
    </row>
    <row r="19" spans="1:19" s="41" customFormat="1" ht="35.25" customHeight="1" x14ac:dyDescent="0.2">
      <c r="A19" s="32"/>
      <c r="B19" s="36">
        <v>12</v>
      </c>
      <c r="C19" s="36" t="s">
        <v>206</v>
      </c>
      <c r="D19" s="36" t="s">
        <v>54</v>
      </c>
      <c r="E19" s="36" t="s">
        <v>54</v>
      </c>
      <c r="F19" s="36"/>
      <c r="G19" s="36">
        <v>1</v>
      </c>
      <c r="H19" s="36" t="s">
        <v>207</v>
      </c>
      <c r="I19" s="36">
        <v>9</v>
      </c>
      <c r="J19" s="37">
        <v>6222</v>
      </c>
      <c r="K19" s="43">
        <v>0.52298296367727426</v>
      </c>
      <c r="L19" s="37">
        <v>2967.9999999999995</v>
      </c>
      <c r="M19" s="37">
        <v>2997.98</v>
      </c>
      <c r="N19" s="37">
        <v>2997.98</v>
      </c>
      <c r="O19" s="39"/>
      <c r="P19" s="37"/>
      <c r="Q19" s="40">
        <f t="shared" si="0"/>
        <v>26981.82</v>
      </c>
      <c r="R19" s="41" t="s">
        <v>200</v>
      </c>
      <c r="S19" s="42"/>
    </row>
    <row r="20" spans="1:19" s="41" customFormat="1" ht="35.25" customHeight="1" x14ac:dyDescent="0.2">
      <c r="A20" s="32"/>
      <c r="B20" s="36">
        <v>13</v>
      </c>
      <c r="C20" s="36" t="s">
        <v>206</v>
      </c>
      <c r="D20" s="36" t="s">
        <v>58</v>
      </c>
      <c r="E20" s="36" t="s">
        <v>58</v>
      </c>
      <c r="F20" s="36"/>
      <c r="G20" s="36">
        <v>6</v>
      </c>
      <c r="H20" s="36" t="s">
        <v>207</v>
      </c>
      <c r="I20" s="36">
        <v>9</v>
      </c>
      <c r="J20" s="37">
        <v>18665</v>
      </c>
      <c r="K20" s="43">
        <v>0.64168229306188052</v>
      </c>
      <c r="L20" s="37">
        <v>6688</v>
      </c>
      <c r="M20" s="37">
        <v>6755.56</v>
      </c>
      <c r="N20" s="37">
        <v>40533.360000000001</v>
      </c>
      <c r="O20" s="39"/>
      <c r="P20" s="37"/>
      <c r="Q20" s="40">
        <f t="shared" si="0"/>
        <v>364800.24</v>
      </c>
      <c r="R20" s="41" t="s">
        <v>200</v>
      </c>
      <c r="S20" s="42"/>
    </row>
    <row r="21" spans="1:19" s="41" customFormat="1" ht="35.25" customHeight="1" x14ac:dyDescent="0.2">
      <c r="A21" s="32"/>
      <c r="B21" s="36">
        <v>14</v>
      </c>
      <c r="C21" s="36" t="s">
        <v>206</v>
      </c>
      <c r="D21" s="36" t="s">
        <v>60</v>
      </c>
      <c r="E21" s="36" t="s">
        <v>60</v>
      </c>
      <c r="F21" s="36"/>
      <c r="G21" s="36">
        <v>6</v>
      </c>
      <c r="H21" s="36" t="s">
        <v>207</v>
      </c>
      <c r="I21" s="36">
        <v>9</v>
      </c>
      <c r="J21" s="37">
        <v>13461</v>
      </c>
      <c r="K21" s="43">
        <v>0.57001708639774162</v>
      </c>
      <c r="L21" s="37">
        <v>5788</v>
      </c>
      <c r="M21" s="37">
        <v>5846.46</v>
      </c>
      <c r="N21" s="37">
        <v>35078.76</v>
      </c>
      <c r="O21" s="39"/>
      <c r="P21" s="37"/>
      <c r="Q21" s="40">
        <f t="shared" si="0"/>
        <v>315708.84000000003</v>
      </c>
      <c r="R21" s="41" t="s">
        <v>200</v>
      </c>
      <c r="S21" s="42"/>
    </row>
    <row r="22" spans="1:19" s="41" customFormat="1" ht="35.25" customHeight="1" x14ac:dyDescent="0.2">
      <c r="A22" s="32"/>
      <c r="B22" s="36">
        <v>15</v>
      </c>
      <c r="C22" s="36" t="s">
        <v>206</v>
      </c>
      <c r="D22" s="36" t="s">
        <v>62</v>
      </c>
      <c r="E22" s="36" t="s">
        <v>62</v>
      </c>
      <c r="F22" s="36"/>
      <c r="G22" s="36">
        <v>9</v>
      </c>
      <c r="H22" s="36" t="s">
        <v>207</v>
      </c>
      <c r="I22" s="36">
        <v>9</v>
      </c>
      <c r="J22" s="37">
        <v>13688</v>
      </c>
      <c r="K22" s="43">
        <v>0.44571887784921094</v>
      </c>
      <c r="L22" s="37">
        <v>7587.0000000000009</v>
      </c>
      <c r="M22" s="37">
        <v>7663.64</v>
      </c>
      <c r="N22" s="37">
        <v>68972.760000000009</v>
      </c>
      <c r="O22" s="39"/>
      <c r="P22" s="37"/>
      <c r="Q22" s="40">
        <f t="shared" si="0"/>
        <v>620754.84000000008</v>
      </c>
      <c r="R22" s="41" t="s">
        <v>200</v>
      </c>
      <c r="S22" s="42"/>
    </row>
    <row r="23" spans="1:19" s="41" customFormat="1" ht="35.25" customHeight="1" x14ac:dyDescent="0.2">
      <c r="A23" s="32"/>
      <c r="B23" s="36">
        <v>16</v>
      </c>
      <c r="C23" s="36" t="s">
        <v>206</v>
      </c>
      <c r="D23" s="36" t="s">
        <v>65</v>
      </c>
      <c r="E23" s="36" t="s">
        <v>65</v>
      </c>
      <c r="F23" s="36"/>
      <c r="G23" s="36">
        <v>2</v>
      </c>
      <c r="H23" s="36" t="s">
        <v>207</v>
      </c>
      <c r="I23" s="36">
        <v>9</v>
      </c>
      <c r="J23" s="37">
        <v>5090</v>
      </c>
      <c r="K23" s="43">
        <v>0.76385068762278974</v>
      </c>
      <c r="L23" s="37">
        <v>1202.0000000000002</v>
      </c>
      <c r="M23" s="37">
        <v>1214.1400000000001</v>
      </c>
      <c r="N23" s="37">
        <v>2428.2800000000002</v>
      </c>
      <c r="O23" s="39"/>
      <c r="P23" s="37"/>
      <c r="Q23" s="40">
        <f t="shared" si="0"/>
        <v>21854.52</v>
      </c>
      <c r="R23" s="41" t="s">
        <v>200</v>
      </c>
      <c r="S23" s="42"/>
    </row>
    <row r="24" spans="1:19" s="41" customFormat="1" ht="35.25" customHeight="1" x14ac:dyDescent="0.2">
      <c r="A24" s="32"/>
      <c r="B24" s="36">
        <v>17</v>
      </c>
      <c r="C24" s="36" t="s">
        <v>206</v>
      </c>
      <c r="D24" s="36" t="s">
        <v>68</v>
      </c>
      <c r="E24" s="36" t="s">
        <v>68</v>
      </c>
      <c r="F24" s="36"/>
      <c r="G24" s="36">
        <v>3</v>
      </c>
      <c r="H24" s="36" t="s">
        <v>207</v>
      </c>
      <c r="I24" s="36">
        <v>9</v>
      </c>
      <c r="J24" s="37">
        <v>8597</v>
      </c>
      <c r="K24" s="43">
        <v>0.82738164475979992</v>
      </c>
      <c r="L24" s="37">
        <v>1484.0000000000002</v>
      </c>
      <c r="M24" s="37">
        <v>1498.99</v>
      </c>
      <c r="N24" s="37">
        <v>4496.97</v>
      </c>
      <c r="O24" s="39"/>
      <c r="P24" s="37"/>
      <c r="Q24" s="40">
        <f t="shared" si="0"/>
        <v>40472.730000000003</v>
      </c>
      <c r="R24" s="41" t="s">
        <v>200</v>
      </c>
      <c r="S24" s="42"/>
    </row>
    <row r="25" spans="1:19" s="41" customFormat="1" ht="35.25" customHeight="1" x14ac:dyDescent="0.2">
      <c r="A25" s="32"/>
      <c r="B25" s="36">
        <v>18</v>
      </c>
      <c r="C25" s="36" t="s">
        <v>206</v>
      </c>
      <c r="D25" s="36" t="s">
        <v>70</v>
      </c>
      <c r="E25" s="36" t="s">
        <v>70</v>
      </c>
      <c r="F25" s="36"/>
      <c r="G25" s="36">
        <v>3</v>
      </c>
      <c r="H25" s="36" t="s">
        <v>207</v>
      </c>
      <c r="I25" s="36">
        <v>9</v>
      </c>
      <c r="J25" s="37">
        <v>8597</v>
      </c>
      <c r="K25" s="43">
        <v>0.82738164475979992</v>
      </c>
      <c r="L25" s="37">
        <v>1484.0000000000002</v>
      </c>
      <c r="M25" s="37">
        <v>1498.99</v>
      </c>
      <c r="N25" s="37">
        <v>4496.97</v>
      </c>
      <c r="O25" s="39"/>
      <c r="P25" s="37"/>
      <c r="Q25" s="40">
        <f t="shared" si="0"/>
        <v>40472.730000000003</v>
      </c>
      <c r="R25" s="41" t="s">
        <v>200</v>
      </c>
      <c r="S25" s="42"/>
    </row>
    <row r="26" spans="1:19" s="41" customFormat="1" ht="35.25" customHeight="1" x14ac:dyDescent="0.2">
      <c r="A26" s="32"/>
      <c r="B26" s="36">
        <v>19</v>
      </c>
      <c r="C26" s="36" t="s">
        <v>206</v>
      </c>
      <c r="D26" s="36" t="s">
        <v>72</v>
      </c>
      <c r="E26" s="36" t="s">
        <v>72</v>
      </c>
      <c r="F26" s="36"/>
      <c r="G26" s="36">
        <v>4</v>
      </c>
      <c r="H26" s="36" t="s">
        <v>207</v>
      </c>
      <c r="I26" s="36">
        <v>9</v>
      </c>
      <c r="J26" s="37">
        <v>1244</v>
      </c>
      <c r="K26" s="43">
        <v>0.49919614147909963</v>
      </c>
      <c r="L26" s="37">
        <v>623.00000000000011</v>
      </c>
      <c r="M26" s="37">
        <v>629.29</v>
      </c>
      <c r="N26" s="37">
        <v>2517.16</v>
      </c>
      <c r="O26" s="39"/>
      <c r="P26" s="37"/>
      <c r="Q26" s="40">
        <f t="shared" si="0"/>
        <v>22654.44</v>
      </c>
      <c r="R26" s="41" t="s">
        <v>200</v>
      </c>
      <c r="S26" s="42"/>
    </row>
    <row r="27" spans="1:19" s="41" customFormat="1" ht="35.25" customHeight="1" x14ac:dyDescent="0.2">
      <c r="A27" s="32"/>
      <c r="B27" s="36">
        <v>20</v>
      </c>
      <c r="C27" s="36" t="s">
        <v>206</v>
      </c>
      <c r="D27" s="36" t="s">
        <v>74</v>
      </c>
      <c r="E27" s="36" t="s">
        <v>74</v>
      </c>
      <c r="F27" s="36"/>
      <c r="G27" s="36">
        <v>10</v>
      </c>
      <c r="H27" s="36" t="s">
        <v>207</v>
      </c>
      <c r="I27" s="36">
        <v>9</v>
      </c>
      <c r="J27" s="37">
        <v>667</v>
      </c>
      <c r="K27" s="43">
        <v>0.6071964017991005</v>
      </c>
      <c r="L27" s="37">
        <v>261.99999999999994</v>
      </c>
      <c r="M27" s="37">
        <v>264.64999999999998</v>
      </c>
      <c r="N27" s="37">
        <v>2646.5</v>
      </c>
      <c r="O27" s="39"/>
      <c r="P27" s="37"/>
      <c r="Q27" s="40">
        <f t="shared" si="0"/>
        <v>23818.5</v>
      </c>
      <c r="R27" s="41" t="s">
        <v>200</v>
      </c>
      <c r="S27" s="42"/>
    </row>
    <row r="28" spans="1:19" s="41" customFormat="1" ht="35.25" customHeight="1" x14ac:dyDescent="0.2">
      <c r="A28" s="32"/>
      <c r="B28" s="36">
        <v>21</v>
      </c>
      <c r="C28" s="36" t="s">
        <v>206</v>
      </c>
      <c r="D28" s="36" t="s">
        <v>76</v>
      </c>
      <c r="E28" s="36" t="s">
        <v>76</v>
      </c>
      <c r="F28" s="36"/>
      <c r="G28" s="36">
        <v>3</v>
      </c>
      <c r="H28" s="36" t="s">
        <v>207</v>
      </c>
      <c r="I28" s="36">
        <v>9</v>
      </c>
      <c r="J28" s="37">
        <v>6561</v>
      </c>
      <c r="K28" s="43">
        <v>0.66697149824721835</v>
      </c>
      <c r="L28" s="37">
        <v>2185.0000000000005</v>
      </c>
      <c r="M28" s="37">
        <v>2207.0700000000002</v>
      </c>
      <c r="N28" s="37">
        <v>6621.2100000000009</v>
      </c>
      <c r="O28" s="39"/>
      <c r="P28" s="37"/>
      <c r="Q28" s="40">
        <f t="shared" si="0"/>
        <v>59590.890000000007</v>
      </c>
      <c r="R28" s="41" t="s">
        <v>200</v>
      </c>
      <c r="S28" s="42"/>
    </row>
    <row r="29" spans="1:19" s="41" customFormat="1" ht="35.25" customHeight="1" x14ac:dyDescent="0.2">
      <c r="A29" s="32"/>
      <c r="B29" s="36">
        <v>22</v>
      </c>
      <c r="C29" s="36" t="s">
        <v>206</v>
      </c>
      <c r="D29" s="36" t="s">
        <v>78</v>
      </c>
      <c r="E29" s="36" t="s">
        <v>78</v>
      </c>
      <c r="F29" s="36"/>
      <c r="G29" s="36">
        <v>4</v>
      </c>
      <c r="H29" s="36" t="s">
        <v>207</v>
      </c>
      <c r="I29" s="36">
        <v>9</v>
      </c>
      <c r="J29" s="37">
        <v>10860</v>
      </c>
      <c r="K29" s="43">
        <v>0.48922651933701655</v>
      </c>
      <c r="L29" s="37">
        <v>5547</v>
      </c>
      <c r="M29" s="37">
        <v>5603.03</v>
      </c>
      <c r="N29" s="37">
        <v>22412.12</v>
      </c>
      <c r="O29" s="39"/>
      <c r="P29" s="37"/>
      <c r="Q29" s="40">
        <f t="shared" si="0"/>
        <v>201709.08</v>
      </c>
      <c r="R29" s="41" t="s">
        <v>200</v>
      </c>
      <c r="S29" s="42"/>
    </row>
    <row r="30" spans="1:19" s="41" customFormat="1" ht="35.25" customHeight="1" x14ac:dyDescent="0.2">
      <c r="A30" s="32"/>
      <c r="B30" s="36">
        <v>23</v>
      </c>
      <c r="C30" s="36" t="s">
        <v>206</v>
      </c>
      <c r="D30" s="36" t="s">
        <v>80</v>
      </c>
      <c r="E30" s="36" t="s">
        <v>80</v>
      </c>
      <c r="F30" s="36"/>
      <c r="G30" s="36">
        <v>37</v>
      </c>
      <c r="H30" s="36" t="s">
        <v>207</v>
      </c>
      <c r="I30" s="36">
        <v>9</v>
      </c>
      <c r="J30" s="37">
        <v>1244</v>
      </c>
      <c r="K30" s="43">
        <v>0.53858520900321549</v>
      </c>
      <c r="L30" s="37">
        <v>573.99999999999989</v>
      </c>
      <c r="M30" s="37">
        <v>579.79999999999995</v>
      </c>
      <c r="N30" s="37">
        <v>21452.6</v>
      </c>
      <c r="O30" s="39"/>
      <c r="P30" s="37"/>
      <c r="Q30" s="40">
        <f t="shared" si="0"/>
        <v>193073.4</v>
      </c>
      <c r="R30" s="41" t="s">
        <v>200</v>
      </c>
      <c r="S30" s="42"/>
    </row>
    <row r="31" spans="1:19" s="41" customFormat="1" ht="35.25" customHeight="1" x14ac:dyDescent="0.2">
      <c r="A31" s="32"/>
      <c r="B31" s="36">
        <v>24</v>
      </c>
      <c r="C31" s="36" t="s">
        <v>206</v>
      </c>
      <c r="D31" s="36" t="s">
        <v>83</v>
      </c>
      <c r="E31" s="36" t="s">
        <v>83</v>
      </c>
      <c r="F31" s="36"/>
      <c r="G31" s="36">
        <v>40</v>
      </c>
      <c r="H31" s="36" t="s">
        <v>207</v>
      </c>
      <c r="I31" s="36">
        <v>9</v>
      </c>
      <c r="J31" s="37">
        <v>2376</v>
      </c>
      <c r="K31" s="43">
        <v>0.48569023569023573</v>
      </c>
      <c r="L31" s="37">
        <v>1222</v>
      </c>
      <c r="M31" s="37">
        <v>1234.3399999999999</v>
      </c>
      <c r="N31" s="37">
        <v>49373.599999999999</v>
      </c>
      <c r="O31" s="39"/>
      <c r="P31" s="37"/>
      <c r="Q31" s="40">
        <f t="shared" si="0"/>
        <v>444362.39999999997</v>
      </c>
      <c r="R31" s="41" t="s">
        <v>200</v>
      </c>
      <c r="S31" s="42"/>
    </row>
    <row r="32" spans="1:19" s="41" customFormat="1" ht="35.25" customHeight="1" x14ac:dyDescent="0.2">
      <c r="A32" s="32"/>
      <c r="B32" s="36">
        <v>25</v>
      </c>
      <c r="C32" s="36" t="s">
        <v>206</v>
      </c>
      <c r="D32" s="36" t="s">
        <v>85</v>
      </c>
      <c r="E32" s="36" t="s">
        <v>85</v>
      </c>
      <c r="F32" s="36"/>
      <c r="G32" s="36">
        <v>20</v>
      </c>
      <c r="H32" s="36" t="s">
        <v>207</v>
      </c>
      <c r="I32" s="36">
        <v>9</v>
      </c>
      <c r="J32" s="37">
        <v>2715</v>
      </c>
      <c r="K32" s="43">
        <v>0.52265193370165752</v>
      </c>
      <c r="L32" s="37">
        <v>1295.9999999999998</v>
      </c>
      <c r="M32" s="37">
        <v>1309.0899999999999</v>
      </c>
      <c r="N32" s="37">
        <v>26181.8</v>
      </c>
      <c r="O32" s="39"/>
      <c r="P32" s="37"/>
      <c r="Q32" s="40">
        <f t="shared" si="0"/>
        <v>235636.19999999998</v>
      </c>
      <c r="R32" s="41" t="s">
        <v>200</v>
      </c>
      <c r="S32" s="42"/>
    </row>
    <row r="33" spans="1:19" s="41" customFormat="1" ht="35.25" customHeight="1" x14ac:dyDescent="0.2">
      <c r="A33" s="32"/>
      <c r="B33" s="36">
        <v>26</v>
      </c>
      <c r="C33" s="36" t="s">
        <v>206</v>
      </c>
      <c r="D33" s="36" t="s">
        <v>87</v>
      </c>
      <c r="E33" s="36" t="s">
        <v>87</v>
      </c>
      <c r="F33" s="36"/>
      <c r="G33" s="36">
        <v>20</v>
      </c>
      <c r="H33" s="36" t="s">
        <v>207</v>
      </c>
      <c r="I33" s="36">
        <v>9</v>
      </c>
      <c r="J33" s="37">
        <v>2715</v>
      </c>
      <c r="K33" s="43">
        <v>0.52265193370165752</v>
      </c>
      <c r="L33" s="37">
        <v>1295.9999999999998</v>
      </c>
      <c r="M33" s="37">
        <v>1309.0899999999999</v>
      </c>
      <c r="N33" s="37">
        <v>26181.8</v>
      </c>
      <c r="O33" s="39"/>
      <c r="P33" s="37"/>
      <c r="Q33" s="40">
        <f t="shared" si="0"/>
        <v>235636.19999999998</v>
      </c>
      <c r="R33" s="41" t="s">
        <v>200</v>
      </c>
      <c r="S33" s="42"/>
    </row>
    <row r="34" spans="1:19" s="41" customFormat="1" ht="35.25" customHeight="1" x14ac:dyDescent="0.2">
      <c r="A34" s="32"/>
      <c r="B34" s="36">
        <v>27</v>
      </c>
      <c r="C34" s="36" t="s">
        <v>206</v>
      </c>
      <c r="D34" s="36" t="s">
        <v>89</v>
      </c>
      <c r="E34" s="36" t="s">
        <v>89</v>
      </c>
      <c r="F34" s="36"/>
      <c r="G34" s="36">
        <v>1</v>
      </c>
      <c r="H34" s="36" t="s">
        <v>207</v>
      </c>
      <c r="I34" s="36">
        <v>9</v>
      </c>
      <c r="J34" s="37">
        <v>4299</v>
      </c>
      <c r="K34" s="43">
        <v>0.5894394045126774</v>
      </c>
      <c r="L34" s="37">
        <v>1764.9999999999998</v>
      </c>
      <c r="M34" s="37">
        <v>1782.83</v>
      </c>
      <c r="N34" s="37">
        <v>1782.83</v>
      </c>
      <c r="O34" s="39"/>
      <c r="P34" s="37"/>
      <c r="Q34" s="40">
        <f t="shared" si="0"/>
        <v>16045.47</v>
      </c>
      <c r="R34" s="41" t="s">
        <v>200</v>
      </c>
      <c r="S34" s="42"/>
    </row>
    <row r="35" spans="1:19" s="41" customFormat="1" ht="35.25" customHeight="1" x14ac:dyDescent="0.2">
      <c r="A35" s="32"/>
      <c r="B35" s="36">
        <v>28</v>
      </c>
      <c r="C35" s="36" t="s">
        <v>206</v>
      </c>
      <c r="D35" s="36" t="s">
        <v>92</v>
      </c>
      <c r="E35" s="36" t="s">
        <v>92</v>
      </c>
      <c r="F35" s="36"/>
      <c r="G35" s="36">
        <v>1</v>
      </c>
      <c r="H35" s="36" t="s">
        <v>207</v>
      </c>
      <c r="I35" s="36">
        <v>9</v>
      </c>
      <c r="J35" s="37">
        <v>5656</v>
      </c>
      <c r="K35" s="43">
        <v>0.37075671852899572</v>
      </c>
      <c r="L35" s="37">
        <v>3559</v>
      </c>
      <c r="M35" s="37">
        <v>3594.95</v>
      </c>
      <c r="N35" s="37">
        <v>3594.95</v>
      </c>
      <c r="O35" s="39"/>
      <c r="P35" s="37"/>
      <c r="Q35" s="40">
        <f t="shared" si="0"/>
        <v>32354.55</v>
      </c>
      <c r="R35" s="41" t="s">
        <v>200</v>
      </c>
      <c r="S35" s="42"/>
    </row>
    <row r="36" spans="1:19" s="41" customFormat="1" ht="35.25" customHeight="1" x14ac:dyDescent="0.2">
      <c r="A36" s="32"/>
      <c r="B36" s="36">
        <v>29</v>
      </c>
      <c r="C36" s="36" t="s">
        <v>206</v>
      </c>
      <c r="D36" s="36" t="s">
        <v>94</v>
      </c>
      <c r="E36" s="36" t="s">
        <v>94</v>
      </c>
      <c r="F36" s="36"/>
      <c r="G36" s="36">
        <v>3</v>
      </c>
      <c r="H36" s="36" t="s">
        <v>207</v>
      </c>
      <c r="I36" s="36">
        <v>9</v>
      </c>
      <c r="J36" s="37">
        <v>6335</v>
      </c>
      <c r="K36" s="43">
        <v>0.5322809786898185</v>
      </c>
      <c r="L36" s="37">
        <v>2963</v>
      </c>
      <c r="M36" s="37">
        <v>2992.93</v>
      </c>
      <c r="N36" s="37">
        <v>8978.7899999999991</v>
      </c>
      <c r="O36" s="39"/>
      <c r="P36" s="37"/>
      <c r="Q36" s="40">
        <f t="shared" si="0"/>
        <v>80809.109999999986</v>
      </c>
      <c r="R36" s="41" t="s">
        <v>200</v>
      </c>
      <c r="S36" s="42"/>
    </row>
    <row r="37" spans="1:19" s="41" customFormat="1" ht="35.25" customHeight="1" x14ac:dyDescent="0.2">
      <c r="A37" s="32"/>
      <c r="B37" s="36">
        <v>30</v>
      </c>
      <c r="C37" s="36" t="s">
        <v>206</v>
      </c>
      <c r="D37" s="36" t="s">
        <v>96</v>
      </c>
      <c r="E37" s="36" t="s">
        <v>96</v>
      </c>
      <c r="F37" s="36"/>
      <c r="G37" s="36">
        <v>1</v>
      </c>
      <c r="H37" s="36" t="s">
        <v>207</v>
      </c>
      <c r="I37" s="36">
        <v>9</v>
      </c>
      <c r="J37" s="37">
        <v>14706</v>
      </c>
      <c r="K37" s="43">
        <v>0.58819529443764451</v>
      </c>
      <c r="L37" s="37">
        <v>6056</v>
      </c>
      <c r="M37" s="37">
        <v>6117.17</v>
      </c>
      <c r="N37" s="37">
        <v>6117.17</v>
      </c>
      <c r="O37" s="39"/>
      <c r="P37" s="37"/>
      <c r="Q37" s="40">
        <f t="shared" si="0"/>
        <v>55054.53</v>
      </c>
      <c r="R37" s="41" t="s">
        <v>200</v>
      </c>
      <c r="S37" s="42"/>
    </row>
    <row r="38" spans="1:19" s="41" customFormat="1" ht="35.25" customHeight="1" x14ac:dyDescent="0.2">
      <c r="A38" s="32"/>
      <c r="B38" s="36">
        <v>31</v>
      </c>
      <c r="C38" s="36" t="s">
        <v>206</v>
      </c>
      <c r="D38" s="36" t="s">
        <v>99</v>
      </c>
      <c r="E38" s="36" t="s">
        <v>99</v>
      </c>
      <c r="F38" s="36"/>
      <c r="G38" s="36">
        <v>35</v>
      </c>
      <c r="H38" s="36" t="s">
        <v>207</v>
      </c>
      <c r="I38" s="36">
        <v>9</v>
      </c>
      <c r="J38" s="37">
        <v>13688</v>
      </c>
      <c r="K38" s="43">
        <v>0.48451198129748685</v>
      </c>
      <c r="L38" s="37">
        <v>7056</v>
      </c>
      <c r="M38" s="37">
        <v>7127.27</v>
      </c>
      <c r="N38" s="37">
        <v>249454.45</v>
      </c>
      <c r="O38" s="39"/>
      <c r="P38" s="37"/>
      <c r="Q38" s="40">
        <f t="shared" si="0"/>
        <v>2245090.0500000003</v>
      </c>
      <c r="R38" s="41" t="s">
        <v>200</v>
      </c>
      <c r="S38" s="42"/>
    </row>
    <row r="39" spans="1:19" s="41" customFormat="1" ht="35.25" customHeight="1" x14ac:dyDescent="0.2">
      <c r="A39" s="32"/>
      <c r="B39" s="36">
        <v>32</v>
      </c>
      <c r="C39" s="36" t="s">
        <v>206</v>
      </c>
      <c r="D39" s="36" t="s">
        <v>101</v>
      </c>
      <c r="E39" s="36" t="s">
        <v>101</v>
      </c>
      <c r="F39" s="36"/>
      <c r="G39" s="36">
        <v>35</v>
      </c>
      <c r="H39" s="36" t="s">
        <v>207</v>
      </c>
      <c r="I39" s="36">
        <v>9</v>
      </c>
      <c r="J39" s="37">
        <v>35067</v>
      </c>
      <c r="K39" s="43">
        <v>0.53081244474862399</v>
      </c>
      <c r="L39" s="37">
        <v>16453.000000000004</v>
      </c>
      <c r="M39" s="37">
        <v>16619.189999999999</v>
      </c>
      <c r="N39" s="37">
        <v>581671.64999999991</v>
      </c>
      <c r="O39" s="39"/>
      <c r="P39" s="37"/>
      <c r="Q39" s="40">
        <f t="shared" si="0"/>
        <v>5235044.8499999996</v>
      </c>
      <c r="R39" s="41" t="s">
        <v>200</v>
      </c>
      <c r="S39" s="42"/>
    </row>
    <row r="40" spans="1:19" s="41" customFormat="1" ht="35.25" customHeight="1" x14ac:dyDescent="0.2">
      <c r="A40" s="32"/>
      <c r="B40" s="36">
        <v>33</v>
      </c>
      <c r="C40" s="36" t="s">
        <v>206</v>
      </c>
      <c r="D40" s="36" t="s">
        <v>103</v>
      </c>
      <c r="E40" s="36" t="s">
        <v>103</v>
      </c>
      <c r="F40" s="36"/>
      <c r="G40" s="36">
        <v>6</v>
      </c>
      <c r="H40" s="36" t="s">
        <v>207</v>
      </c>
      <c r="I40" s="36">
        <v>9</v>
      </c>
      <c r="J40" s="37">
        <v>5090</v>
      </c>
      <c r="K40" s="43">
        <v>0.12966601178781922</v>
      </c>
      <c r="L40" s="37">
        <v>4430</v>
      </c>
      <c r="M40" s="37">
        <v>4474.75</v>
      </c>
      <c r="N40" s="37">
        <v>26848.5</v>
      </c>
      <c r="O40" s="39"/>
      <c r="P40" s="37"/>
      <c r="Q40" s="40">
        <f t="shared" si="0"/>
        <v>241636.5</v>
      </c>
      <c r="R40" s="41" t="s">
        <v>200</v>
      </c>
      <c r="S40" s="42"/>
    </row>
    <row r="41" spans="1:19" s="41" customFormat="1" ht="35.25" customHeight="1" x14ac:dyDescent="0.2">
      <c r="A41" s="32"/>
      <c r="B41" s="36">
        <v>34</v>
      </c>
      <c r="C41" s="36" t="s">
        <v>206</v>
      </c>
      <c r="D41" s="36" t="s">
        <v>106</v>
      </c>
      <c r="E41" s="36" t="s">
        <v>106</v>
      </c>
      <c r="F41" s="36"/>
      <c r="G41" s="36">
        <v>7</v>
      </c>
      <c r="H41" s="36" t="s">
        <v>207</v>
      </c>
      <c r="I41" s="36">
        <v>9</v>
      </c>
      <c r="J41" s="37">
        <v>10068</v>
      </c>
      <c r="K41" s="43">
        <v>0.27602304330552241</v>
      </c>
      <c r="L41" s="37">
        <v>7289</v>
      </c>
      <c r="M41" s="37">
        <v>7362.63</v>
      </c>
      <c r="N41" s="37">
        <v>51538.41</v>
      </c>
      <c r="O41" s="39"/>
      <c r="P41" s="37"/>
      <c r="Q41" s="40">
        <f t="shared" si="0"/>
        <v>463845.69000000006</v>
      </c>
      <c r="R41" s="41" t="s">
        <v>200</v>
      </c>
      <c r="S41" s="42"/>
    </row>
    <row r="42" spans="1:19" s="41" customFormat="1" ht="35.25" customHeight="1" x14ac:dyDescent="0.2">
      <c r="A42" s="32"/>
      <c r="B42" s="36">
        <v>35</v>
      </c>
      <c r="C42" s="36" t="s">
        <v>206</v>
      </c>
      <c r="D42" s="36" t="s">
        <v>109</v>
      </c>
      <c r="E42" s="36" t="s">
        <v>109</v>
      </c>
      <c r="F42" s="36"/>
      <c r="G42" s="36">
        <v>6</v>
      </c>
      <c r="H42" s="36" t="s">
        <v>207</v>
      </c>
      <c r="I42" s="36">
        <v>9</v>
      </c>
      <c r="J42" s="37">
        <v>7918</v>
      </c>
      <c r="K42" s="43">
        <v>0.73099267491790854</v>
      </c>
      <c r="L42" s="37">
        <v>2130</v>
      </c>
      <c r="M42" s="37">
        <v>2151.52</v>
      </c>
      <c r="N42" s="37">
        <v>12909.119999999999</v>
      </c>
      <c r="O42" s="39"/>
      <c r="P42" s="37"/>
      <c r="Q42" s="40">
        <f t="shared" si="0"/>
        <v>116182.07999999999</v>
      </c>
      <c r="R42" s="41" t="s">
        <v>200</v>
      </c>
      <c r="S42" s="42"/>
    </row>
    <row r="43" spans="1:19" s="41" customFormat="1" ht="35.25" customHeight="1" x14ac:dyDescent="0.2">
      <c r="A43" s="32"/>
      <c r="B43" s="36">
        <v>36</v>
      </c>
      <c r="C43" s="36" t="s">
        <v>206</v>
      </c>
      <c r="D43" s="36" t="s">
        <v>112</v>
      </c>
      <c r="E43" s="36" t="s">
        <v>112</v>
      </c>
      <c r="F43" s="36"/>
      <c r="G43" s="36">
        <v>1</v>
      </c>
      <c r="H43" s="36" t="s">
        <v>207</v>
      </c>
      <c r="I43" s="36">
        <v>9</v>
      </c>
      <c r="J43" s="37">
        <v>3507</v>
      </c>
      <c r="K43" s="43">
        <v>0.35500427715996574</v>
      </c>
      <c r="L43" s="37">
        <v>2262</v>
      </c>
      <c r="M43" s="37">
        <v>2284.85</v>
      </c>
      <c r="N43" s="37">
        <v>2284.85</v>
      </c>
      <c r="O43" s="39"/>
      <c r="P43" s="37"/>
      <c r="Q43" s="40">
        <f t="shared" si="0"/>
        <v>20563.649999999998</v>
      </c>
      <c r="R43" s="41" t="s">
        <v>200</v>
      </c>
      <c r="S43" s="42"/>
    </row>
    <row r="44" spans="1:19" s="41" customFormat="1" ht="35.25" customHeight="1" x14ac:dyDescent="0.2">
      <c r="A44" s="32"/>
      <c r="B44" s="36">
        <v>37</v>
      </c>
      <c r="C44" s="36" t="s">
        <v>206</v>
      </c>
      <c r="D44" s="36" t="s">
        <v>114</v>
      </c>
      <c r="E44" s="36" t="s">
        <v>114</v>
      </c>
      <c r="F44" s="36"/>
      <c r="G44" s="36">
        <v>1</v>
      </c>
      <c r="H44" s="36" t="s">
        <v>207</v>
      </c>
      <c r="I44" s="36">
        <v>9</v>
      </c>
      <c r="J44" s="37">
        <v>5995</v>
      </c>
      <c r="K44" s="43">
        <v>0.62268557130942459</v>
      </c>
      <c r="L44" s="37">
        <v>2261.9999999999995</v>
      </c>
      <c r="M44" s="37">
        <v>2284.85</v>
      </c>
      <c r="N44" s="37">
        <v>2284.85</v>
      </c>
      <c r="O44" s="39"/>
      <c r="P44" s="37"/>
      <c r="Q44" s="40">
        <f t="shared" si="0"/>
        <v>20563.649999999998</v>
      </c>
      <c r="R44" s="41" t="s">
        <v>200</v>
      </c>
      <c r="S44" s="42"/>
    </row>
    <row r="45" spans="1:19" s="41" customFormat="1" ht="35.25" customHeight="1" x14ac:dyDescent="0.2">
      <c r="A45" s="32"/>
      <c r="B45" s="36">
        <v>38</v>
      </c>
      <c r="C45" s="36" t="s">
        <v>206</v>
      </c>
      <c r="D45" s="36" t="s">
        <v>116</v>
      </c>
      <c r="E45" s="36" t="s">
        <v>116</v>
      </c>
      <c r="F45" s="36"/>
      <c r="G45" s="36">
        <v>1</v>
      </c>
      <c r="H45" s="36" t="s">
        <v>207</v>
      </c>
      <c r="I45" s="36">
        <v>9</v>
      </c>
      <c r="J45" s="37">
        <v>34502</v>
      </c>
      <c r="K45" s="43">
        <v>0.31348907309721175</v>
      </c>
      <c r="L45" s="37">
        <v>23686</v>
      </c>
      <c r="M45" s="37">
        <v>23925.25</v>
      </c>
      <c r="N45" s="37">
        <v>23925.25</v>
      </c>
      <c r="O45" s="39"/>
      <c r="P45" s="37"/>
      <c r="Q45" s="40">
        <f t="shared" si="0"/>
        <v>215327.25</v>
      </c>
      <c r="R45" s="41" t="s">
        <v>200</v>
      </c>
      <c r="S45" s="42"/>
    </row>
    <row r="46" spans="1:19" s="41" customFormat="1" ht="35.25" customHeight="1" x14ac:dyDescent="0.2">
      <c r="A46" s="32"/>
      <c r="B46" s="36">
        <v>39</v>
      </c>
      <c r="C46" s="36" t="s">
        <v>206</v>
      </c>
      <c r="D46" s="36" t="s">
        <v>118</v>
      </c>
      <c r="E46" s="36" t="s">
        <v>118</v>
      </c>
      <c r="F46" s="36"/>
      <c r="G46" s="36">
        <v>40</v>
      </c>
      <c r="H46" s="36" t="s">
        <v>207</v>
      </c>
      <c r="I46" s="36">
        <v>9</v>
      </c>
      <c r="J46" s="37">
        <v>42986</v>
      </c>
      <c r="K46" s="43">
        <v>0.69431908063090308</v>
      </c>
      <c r="L46" s="37">
        <v>13140</v>
      </c>
      <c r="M46" s="37">
        <v>13272.73</v>
      </c>
      <c r="N46" s="37">
        <v>530909.19999999995</v>
      </c>
      <c r="O46" s="39"/>
      <c r="P46" s="37"/>
      <c r="Q46" s="40">
        <f t="shared" si="0"/>
        <v>4778182.8</v>
      </c>
      <c r="R46" s="41" t="s">
        <v>200</v>
      </c>
      <c r="S46" s="42"/>
    </row>
    <row r="47" spans="1:19" s="41" customFormat="1" ht="35.25" customHeight="1" x14ac:dyDescent="0.2">
      <c r="A47" s="32"/>
      <c r="B47" s="36">
        <v>40</v>
      </c>
      <c r="C47" s="36" t="s">
        <v>206</v>
      </c>
      <c r="D47" s="36" t="s">
        <v>121</v>
      </c>
      <c r="E47" s="36" t="s">
        <v>121</v>
      </c>
      <c r="F47" s="36"/>
      <c r="G47" s="36">
        <v>35</v>
      </c>
      <c r="H47" s="36" t="s">
        <v>207</v>
      </c>
      <c r="I47" s="36">
        <v>9</v>
      </c>
      <c r="J47" s="37">
        <v>8936</v>
      </c>
      <c r="K47" s="43">
        <v>0.36302596239928375</v>
      </c>
      <c r="L47" s="37">
        <v>5692</v>
      </c>
      <c r="M47" s="37">
        <v>5749.49</v>
      </c>
      <c r="N47" s="37">
        <v>201232.15</v>
      </c>
      <c r="O47" s="39"/>
      <c r="P47" s="37"/>
      <c r="Q47" s="40">
        <f t="shared" si="0"/>
        <v>1811089.3499999999</v>
      </c>
      <c r="R47" s="41" t="s">
        <v>200</v>
      </c>
      <c r="S47" s="42"/>
    </row>
    <row r="48" spans="1:19" s="41" customFormat="1" ht="35.25" customHeight="1" x14ac:dyDescent="0.2">
      <c r="A48" s="32"/>
      <c r="B48" s="36">
        <v>41</v>
      </c>
      <c r="C48" s="36" t="s">
        <v>206</v>
      </c>
      <c r="D48" s="36" t="s">
        <v>124</v>
      </c>
      <c r="E48" s="36" t="s">
        <v>124</v>
      </c>
      <c r="F48" s="36"/>
      <c r="G48" s="36">
        <v>3</v>
      </c>
      <c r="H48" s="36" t="s">
        <v>207</v>
      </c>
      <c r="I48" s="36">
        <v>9</v>
      </c>
      <c r="J48" s="37">
        <v>31674</v>
      </c>
      <c r="K48" s="43">
        <v>0.74272273789227761</v>
      </c>
      <c r="L48" s="37">
        <v>8148.9999999999991</v>
      </c>
      <c r="M48" s="37">
        <v>8231.31</v>
      </c>
      <c r="N48" s="37">
        <v>24693.93</v>
      </c>
      <c r="O48" s="39"/>
      <c r="P48" s="37"/>
      <c r="Q48" s="40">
        <f t="shared" si="0"/>
        <v>222245.37</v>
      </c>
      <c r="R48" s="41" t="s">
        <v>200</v>
      </c>
      <c r="S48" s="42"/>
    </row>
    <row r="49" spans="1:19" s="41" customFormat="1" ht="35.25" customHeight="1" x14ac:dyDescent="0.2">
      <c r="A49" s="32"/>
      <c r="B49" s="36">
        <v>42</v>
      </c>
      <c r="C49" s="36" t="s">
        <v>206</v>
      </c>
      <c r="D49" s="36" t="s">
        <v>127</v>
      </c>
      <c r="E49" s="36" t="s">
        <v>127</v>
      </c>
      <c r="F49" s="36"/>
      <c r="G49" s="36">
        <v>30</v>
      </c>
      <c r="H49" s="36" t="s">
        <v>207</v>
      </c>
      <c r="I49" s="36">
        <v>9</v>
      </c>
      <c r="J49" s="37">
        <v>2715</v>
      </c>
      <c r="K49" s="43">
        <v>0.56279926335174957</v>
      </c>
      <c r="L49" s="37">
        <v>1187</v>
      </c>
      <c r="M49" s="37">
        <v>1198.99</v>
      </c>
      <c r="N49" s="37">
        <v>35969.699999999997</v>
      </c>
      <c r="O49" s="39"/>
      <c r="P49" s="37"/>
      <c r="Q49" s="40">
        <f t="shared" si="0"/>
        <v>323727.3</v>
      </c>
      <c r="R49" s="41" t="s">
        <v>200</v>
      </c>
      <c r="S49" s="42"/>
    </row>
    <row r="50" spans="1:19" s="41" customFormat="1" ht="35.25" customHeight="1" x14ac:dyDescent="0.2">
      <c r="A50" s="32"/>
      <c r="B50" s="36">
        <v>43</v>
      </c>
      <c r="C50" s="36" t="s">
        <v>206</v>
      </c>
      <c r="D50" s="36" t="s">
        <v>130</v>
      </c>
      <c r="E50" s="36" t="s">
        <v>130</v>
      </c>
      <c r="F50" s="36"/>
      <c r="G50" s="36">
        <v>12</v>
      </c>
      <c r="H50" s="36" t="s">
        <v>207</v>
      </c>
      <c r="I50" s="36">
        <v>9</v>
      </c>
      <c r="J50" s="37">
        <v>13801</v>
      </c>
      <c r="K50" s="43">
        <v>0.38873994638069709</v>
      </c>
      <c r="L50" s="37">
        <v>8436</v>
      </c>
      <c r="M50" s="37">
        <v>8521.2099999999991</v>
      </c>
      <c r="N50" s="37">
        <v>102254.51999999999</v>
      </c>
      <c r="O50" s="39"/>
      <c r="P50" s="37"/>
      <c r="Q50" s="40">
        <f t="shared" si="0"/>
        <v>920290.67999999993</v>
      </c>
      <c r="R50" s="41" t="s">
        <v>200</v>
      </c>
      <c r="S50" s="42"/>
    </row>
    <row r="51" spans="1:19" s="41" customFormat="1" ht="35.25" customHeight="1" x14ac:dyDescent="0.2">
      <c r="A51" s="32"/>
      <c r="B51" s="36">
        <v>44</v>
      </c>
      <c r="C51" s="36" t="s">
        <v>206</v>
      </c>
      <c r="D51" s="36" t="s">
        <v>133</v>
      </c>
      <c r="E51" s="36" t="s">
        <v>133</v>
      </c>
      <c r="F51" s="36"/>
      <c r="G51" s="36">
        <v>18</v>
      </c>
      <c r="H51" s="36" t="s">
        <v>207</v>
      </c>
      <c r="I51" s="36">
        <v>9</v>
      </c>
      <c r="J51" s="37">
        <v>10181</v>
      </c>
      <c r="K51" s="43">
        <v>0.60337884294273647</v>
      </c>
      <c r="L51" s="37">
        <v>4038</v>
      </c>
      <c r="M51" s="37">
        <v>4078.79</v>
      </c>
      <c r="N51" s="37">
        <v>73418.22</v>
      </c>
      <c r="O51" s="39"/>
      <c r="P51" s="37"/>
      <c r="Q51" s="40">
        <f t="shared" si="0"/>
        <v>660763.98</v>
      </c>
      <c r="R51" s="41" t="s">
        <v>200</v>
      </c>
      <c r="S51" s="42"/>
    </row>
    <row r="52" spans="1:19" s="41" customFormat="1" ht="35.25" customHeight="1" x14ac:dyDescent="0.2">
      <c r="A52" s="32"/>
      <c r="B52" s="36">
        <v>45</v>
      </c>
      <c r="C52" s="36" t="s">
        <v>206</v>
      </c>
      <c r="D52" s="36" t="s">
        <v>135</v>
      </c>
      <c r="E52" s="36" t="s">
        <v>135</v>
      </c>
      <c r="F52" s="36"/>
      <c r="G52" s="36">
        <v>10</v>
      </c>
      <c r="H52" s="36" t="s">
        <v>207</v>
      </c>
      <c r="I52" s="36">
        <v>9</v>
      </c>
      <c r="J52" s="37">
        <v>10181</v>
      </c>
      <c r="K52" s="43">
        <v>0.80935075139966606</v>
      </c>
      <c r="L52" s="37">
        <v>1940.9999999999998</v>
      </c>
      <c r="M52" s="37">
        <v>1960.61</v>
      </c>
      <c r="N52" s="37">
        <v>19606.099999999999</v>
      </c>
      <c r="O52" s="39"/>
      <c r="P52" s="37"/>
      <c r="Q52" s="40">
        <f t="shared" si="0"/>
        <v>176454.9</v>
      </c>
      <c r="R52" s="41" t="s">
        <v>200</v>
      </c>
      <c r="S52" s="42"/>
    </row>
    <row r="53" spans="1:19" s="41" customFormat="1" ht="35.25" customHeight="1" x14ac:dyDescent="0.2">
      <c r="A53" s="32"/>
      <c r="B53" s="36">
        <v>46</v>
      </c>
      <c r="C53" s="36" t="s">
        <v>206</v>
      </c>
      <c r="D53" s="36" t="s">
        <v>137</v>
      </c>
      <c r="E53" s="36" t="s">
        <v>137</v>
      </c>
      <c r="F53" s="36"/>
      <c r="G53" s="36">
        <v>1</v>
      </c>
      <c r="H53" s="36" t="s">
        <v>207</v>
      </c>
      <c r="I53" s="36">
        <v>9</v>
      </c>
      <c r="J53" s="37">
        <v>4751</v>
      </c>
      <c r="K53" s="43">
        <v>0.59692696274468537</v>
      </c>
      <c r="L53" s="37">
        <v>1914.9999999999998</v>
      </c>
      <c r="M53" s="37">
        <v>1934.34</v>
      </c>
      <c r="N53" s="37">
        <v>1934.34</v>
      </c>
      <c r="O53" s="39"/>
      <c r="P53" s="37"/>
      <c r="Q53" s="40">
        <f t="shared" si="0"/>
        <v>17409.059999999998</v>
      </c>
      <c r="R53" s="41" t="s">
        <v>200</v>
      </c>
      <c r="S53" s="42"/>
    </row>
    <row r="54" spans="1:19" s="41" customFormat="1" ht="35.25" customHeight="1" x14ac:dyDescent="0.2">
      <c r="A54" s="32"/>
      <c r="B54" s="36">
        <v>47</v>
      </c>
      <c r="C54" s="36" t="s">
        <v>206</v>
      </c>
      <c r="D54" s="36" t="s">
        <v>139</v>
      </c>
      <c r="E54" s="36" t="s">
        <v>139</v>
      </c>
      <c r="F54" s="36"/>
      <c r="G54" s="36">
        <v>3</v>
      </c>
      <c r="H54" s="36" t="s">
        <v>207</v>
      </c>
      <c r="I54" s="36">
        <v>9</v>
      </c>
      <c r="J54" s="37">
        <v>10633</v>
      </c>
      <c r="K54" s="43">
        <v>0.58205586382018248</v>
      </c>
      <c r="L54" s="37">
        <v>4444</v>
      </c>
      <c r="M54" s="37">
        <v>4488.8900000000003</v>
      </c>
      <c r="N54" s="37">
        <v>13466.670000000002</v>
      </c>
      <c r="O54" s="39"/>
      <c r="P54" s="37"/>
      <c r="Q54" s="40">
        <f t="shared" si="0"/>
        <v>121200.03000000001</v>
      </c>
      <c r="R54" s="41" t="s">
        <v>200</v>
      </c>
      <c r="S54" s="42"/>
    </row>
    <row r="55" spans="1:19" s="41" customFormat="1" ht="35.25" customHeight="1" x14ac:dyDescent="0.2">
      <c r="A55" s="32"/>
      <c r="B55" s="36">
        <v>48</v>
      </c>
      <c r="C55" s="36" t="s">
        <v>206</v>
      </c>
      <c r="D55" s="36" t="s">
        <v>141</v>
      </c>
      <c r="E55" s="36" t="s">
        <v>141</v>
      </c>
      <c r="F55" s="36"/>
      <c r="G55" s="36">
        <v>2</v>
      </c>
      <c r="H55" s="36" t="s">
        <v>207</v>
      </c>
      <c r="I55" s="36">
        <v>9</v>
      </c>
      <c r="J55" s="37">
        <v>5430</v>
      </c>
      <c r="K55" s="43">
        <v>0.65506445672191527</v>
      </c>
      <c r="L55" s="37">
        <v>1873</v>
      </c>
      <c r="M55" s="37">
        <v>1891.92</v>
      </c>
      <c r="N55" s="37">
        <v>3783.84</v>
      </c>
      <c r="O55" s="39"/>
      <c r="P55" s="37"/>
      <c r="Q55" s="40">
        <f t="shared" si="0"/>
        <v>34054.559999999998</v>
      </c>
      <c r="R55" s="41" t="s">
        <v>200</v>
      </c>
      <c r="S55" s="42"/>
    </row>
    <row r="56" spans="1:19" s="41" customFormat="1" ht="35.25" customHeight="1" x14ac:dyDescent="0.2">
      <c r="A56" s="32"/>
      <c r="B56" s="36">
        <v>49</v>
      </c>
      <c r="C56" s="36" t="s">
        <v>206</v>
      </c>
      <c r="D56" s="36" t="s">
        <v>143</v>
      </c>
      <c r="E56" s="36" t="s">
        <v>143</v>
      </c>
      <c r="F56" s="36"/>
      <c r="G56" s="36">
        <v>2</v>
      </c>
      <c r="H56" s="36" t="s">
        <v>207</v>
      </c>
      <c r="I56" s="36">
        <v>9</v>
      </c>
      <c r="J56" s="37">
        <v>2828</v>
      </c>
      <c r="K56" s="43">
        <v>0.49328147100424324</v>
      </c>
      <c r="L56" s="37">
        <v>1433</v>
      </c>
      <c r="M56" s="37">
        <v>1447.47</v>
      </c>
      <c r="N56" s="37">
        <v>2894.94</v>
      </c>
      <c r="O56" s="39"/>
      <c r="P56" s="37"/>
      <c r="Q56" s="40">
        <f t="shared" si="0"/>
        <v>26054.46</v>
      </c>
      <c r="R56" s="41" t="s">
        <v>200</v>
      </c>
      <c r="S56" s="42"/>
    </row>
    <row r="57" spans="1:19" s="41" customFormat="1" ht="35.25" customHeight="1" x14ac:dyDescent="0.2">
      <c r="A57" s="32"/>
      <c r="B57" s="36">
        <v>50</v>
      </c>
      <c r="C57" s="36" t="s">
        <v>206</v>
      </c>
      <c r="D57" s="36" t="s">
        <v>145</v>
      </c>
      <c r="E57" s="36" t="s">
        <v>145</v>
      </c>
      <c r="F57" s="36"/>
      <c r="G57" s="36">
        <v>100</v>
      </c>
      <c r="H57" s="36" t="s">
        <v>207</v>
      </c>
      <c r="I57" s="36">
        <v>9</v>
      </c>
      <c r="J57" s="37">
        <v>905</v>
      </c>
      <c r="K57" s="43">
        <v>0.75027624309392271</v>
      </c>
      <c r="L57" s="37">
        <v>225.99999999999994</v>
      </c>
      <c r="M57" s="37">
        <v>228.28</v>
      </c>
      <c r="N57" s="37">
        <v>22828</v>
      </c>
      <c r="O57" s="39"/>
      <c r="P57" s="37"/>
      <c r="Q57" s="40">
        <f t="shared" si="0"/>
        <v>205452</v>
      </c>
      <c r="R57" s="41" t="s">
        <v>200</v>
      </c>
      <c r="S57" s="42"/>
    </row>
    <row r="58" spans="1:19" s="41" customFormat="1" ht="35.25" customHeight="1" x14ac:dyDescent="0.2">
      <c r="A58" s="32"/>
      <c r="B58" s="36">
        <v>51</v>
      </c>
      <c r="C58" s="36" t="s">
        <v>206</v>
      </c>
      <c r="D58" s="36" t="s">
        <v>148</v>
      </c>
      <c r="E58" s="36" t="s">
        <v>148</v>
      </c>
      <c r="F58" s="36"/>
      <c r="G58" s="36">
        <v>4</v>
      </c>
      <c r="H58" s="36" t="s">
        <v>207</v>
      </c>
      <c r="I58" s="36">
        <v>9</v>
      </c>
      <c r="J58" s="37">
        <v>4525</v>
      </c>
      <c r="K58" s="43">
        <v>0.84552486187845299</v>
      </c>
      <c r="L58" s="37">
        <v>699.00000000000023</v>
      </c>
      <c r="M58" s="37">
        <v>706.06</v>
      </c>
      <c r="N58" s="37">
        <v>2824.24</v>
      </c>
      <c r="O58" s="39"/>
      <c r="P58" s="37"/>
      <c r="Q58" s="40">
        <f t="shared" si="0"/>
        <v>25418.159999999996</v>
      </c>
      <c r="R58" s="41" t="s">
        <v>200</v>
      </c>
      <c r="S58" s="42"/>
    </row>
    <row r="59" spans="1:19" s="41" customFormat="1" ht="35.25" customHeight="1" x14ac:dyDescent="0.2">
      <c r="A59" s="32"/>
      <c r="B59" s="36">
        <v>52</v>
      </c>
      <c r="C59" s="36" t="s">
        <v>206</v>
      </c>
      <c r="D59" s="36" t="s">
        <v>150</v>
      </c>
      <c r="E59" s="36" t="s">
        <v>150</v>
      </c>
      <c r="F59" s="36"/>
      <c r="G59" s="36">
        <v>4</v>
      </c>
      <c r="H59" s="36" t="s">
        <v>207</v>
      </c>
      <c r="I59" s="36">
        <v>9</v>
      </c>
      <c r="J59" s="37">
        <v>2262</v>
      </c>
      <c r="K59" s="43">
        <v>0.84748010610079572</v>
      </c>
      <c r="L59" s="37">
        <v>345.00000000000011</v>
      </c>
      <c r="M59" s="37">
        <v>348.48</v>
      </c>
      <c r="N59" s="37">
        <v>1393.92</v>
      </c>
      <c r="O59" s="39"/>
      <c r="P59" s="37"/>
      <c r="Q59" s="40">
        <f t="shared" si="0"/>
        <v>12545.28</v>
      </c>
      <c r="R59" s="41" t="s">
        <v>200</v>
      </c>
      <c r="S59" s="42"/>
    </row>
    <row r="60" spans="1:19" s="41" customFormat="1" ht="35.25" customHeight="1" x14ac:dyDescent="0.2">
      <c r="A60" s="32"/>
      <c r="B60" s="36">
        <v>53</v>
      </c>
      <c r="C60" s="36" t="s">
        <v>206</v>
      </c>
      <c r="D60" s="36" t="s">
        <v>152</v>
      </c>
      <c r="E60" s="36" t="s">
        <v>152</v>
      </c>
      <c r="F60" s="36"/>
      <c r="G60" s="36">
        <v>100</v>
      </c>
      <c r="H60" s="36" t="s">
        <v>207</v>
      </c>
      <c r="I60" s="36">
        <v>9</v>
      </c>
      <c r="J60" s="37">
        <v>5656</v>
      </c>
      <c r="K60" s="43">
        <v>0.91478076379066475</v>
      </c>
      <c r="L60" s="37">
        <v>482.00000000000017</v>
      </c>
      <c r="M60" s="37">
        <v>486.87</v>
      </c>
      <c r="N60" s="37">
        <v>48687</v>
      </c>
      <c r="O60" s="39"/>
      <c r="P60" s="37"/>
      <c r="Q60" s="40">
        <f t="shared" si="0"/>
        <v>438183</v>
      </c>
      <c r="R60" s="41" t="s">
        <v>200</v>
      </c>
      <c r="S60" s="42"/>
    </row>
    <row r="61" spans="1:19" s="41" customFormat="1" ht="35.25" customHeight="1" x14ac:dyDescent="0.2">
      <c r="A61" s="32"/>
      <c r="B61" s="36">
        <v>54</v>
      </c>
      <c r="C61" s="36" t="s">
        <v>206</v>
      </c>
      <c r="D61" s="36" t="s">
        <v>154</v>
      </c>
      <c r="E61" s="36" t="s">
        <v>154</v>
      </c>
      <c r="F61" s="36"/>
      <c r="G61" s="36">
        <v>3</v>
      </c>
      <c r="H61" s="36" t="s">
        <v>207</v>
      </c>
      <c r="I61" s="36">
        <v>9</v>
      </c>
      <c r="J61" s="37">
        <v>18099</v>
      </c>
      <c r="K61" s="43">
        <v>0.94673738880601133</v>
      </c>
      <c r="L61" s="37">
        <v>964.00000000000102</v>
      </c>
      <c r="M61" s="37">
        <v>973.74</v>
      </c>
      <c r="N61" s="37">
        <v>2921.2200000000003</v>
      </c>
      <c r="O61" s="39"/>
      <c r="P61" s="37"/>
      <c r="Q61" s="40">
        <f t="shared" si="0"/>
        <v>26290.980000000003</v>
      </c>
      <c r="R61" s="41" t="s">
        <v>200</v>
      </c>
      <c r="S61" s="42"/>
    </row>
    <row r="62" spans="1:19" s="41" customFormat="1" ht="35.25" customHeight="1" x14ac:dyDescent="0.2">
      <c r="A62" s="32"/>
      <c r="B62" s="36">
        <v>55</v>
      </c>
      <c r="C62" s="36" t="s">
        <v>206</v>
      </c>
      <c r="D62" s="36" t="s">
        <v>156</v>
      </c>
      <c r="E62" s="36" t="s">
        <v>156</v>
      </c>
      <c r="F62" s="36"/>
      <c r="G62" s="36">
        <v>2</v>
      </c>
      <c r="H62" s="36" t="s">
        <v>207</v>
      </c>
      <c r="I62" s="36">
        <v>9</v>
      </c>
      <c r="J62" s="37">
        <v>90496</v>
      </c>
      <c r="K62" s="43">
        <v>0.77106170438472421</v>
      </c>
      <c r="L62" s="37">
        <v>20717.999999999996</v>
      </c>
      <c r="M62" s="37">
        <v>20927.27</v>
      </c>
      <c r="N62" s="37">
        <v>41854.54</v>
      </c>
      <c r="O62" s="39"/>
      <c r="P62" s="37"/>
      <c r="Q62" s="40">
        <f t="shared" si="0"/>
        <v>376690.86</v>
      </c>
      <c r="R62" s="41" t="s">
        <v>200</v>
      </c>
      <c r="S62" s="42"/>
    </row>
    <row r="63" spans="1:19" s="41" customFormat="1" ht="35.25" customHeight="1" x14ac:dyDescent="0.2">
      <c r="A63" s="32"/>
      <c r="B63" s="36">
        <v>56</v>
      </c>
      <c r="C63" s="36" t="s">
        <v>206</v>
      </c>
      <c r="D63" s="36" t="s">
        <v>158</v>
      </c>
      <c r="E63" s="36" t="s">
        <v>158</v>
      </c>
      <c r="F63" s="36"/>
      <c r="G63" s="36">
        <v>1</v>
      </c>
      <c r="H63" s="36" t="s">
        <v>207</v>
      </c>
      <c r="I63" s="36">
        <v>9</v>
      </c>
      <c r="J63" s="37">
        <v>39592</v>
      </c>
      <c r="K63" s="43">
        <v>0.83418367346938771</v>
      </c>
      <c r="L63" s="37">
        <v>6565.0000000000018</v>
      </c>
      <c r="M63" s="37">
        <v>6631.31</v>
      </c>
      <c r="N63" s="37">
        <v>6631.31</v>
      </c>
      <c r="O63" s="39"/>
      <c r="P63" s="37"/>
      <c r="Q63" s="40">
        <f t="shared" si="0"/>
        <v>59681.79</v>
      </c>
      <c r="R63" s="41" t="s">
        <v>200</v>
      </c>
      <c r="S63" s="42"/>
    </row>
    <row r="64" spans="1:19" s="41" customFormat="1" ht="35.25" customHeight="1" x14ac:dyDescent="0.2">
      <c r="A64" s="32"/>
      <c r="B64" s="36">
        <v>57</v>
      </c>
      <c r="C64" s="36" t="s">
        <v>206</v>
      </c>
      <c r="D64" s="36" t="s">
        <v>160</v>
      </c>
      <c r="E64" s="36" t="s">
        <v>160</v>
      </c>
      <c r="F64" s="36"/>
      <c r="G64" s="36">
        <v>1</v>
      </c>
      <c r="H64" s="36" t="s">
        <v>207</v>
      </c>
      <c r="I64" s="36">
        <v>9</v>
      </c>
      <c r="J64" s="37">
        <v>48642</v>
      </c>
      <c r="K64" s="43">
        <v>0.80247522716993547</v>
      </c>
      <c r="L64" s="37">
        <v>9607.9999999999982</v>
      </c>
      <c r="M64" s="37">
        <v>9705.0499999999993</v>
      </c>
      <c r="N64" s="37">
        <v>9705.0499999999993</v>
      </c>
      <c r="O64" s="39"/>
      <c r="P64" s="37"/>
      <c r="Q64" s="40">
        <f t="shared" si="0"/>
        <v>87345.45</v>
      </c>
      <c r="R64" s="41" t="s">
        <v>200</v>
      </c>
      <c r="S64" s="42"/>
    </row>
    <row r="65" spans="1:19" s="41" customFormat="1" ht="35.25" customHeight="1" x14ac:dyDescent="0.2">
      <c r="A65" s="32"/>
      <c r="B65" s="36">
        <v>58</v>
      </c>
      <c r="C65" s="36" t="s">
        <v>206</v>
      </c>
      <c r="D65" s="36" t="s">
        <v>162</v>
      </c>
      <c r="E65" s="36" t="s">
        <v>162</v>
      </c>
      <c r="F65" s="36"/>
      <c r="G65" s="36">
        <v>1</v>
      </c>
      <c r="H65" s="36" t="s">
        <v>207</v>
      </c>
      <c r="I65" s="36">
        <v>9</v>
      </c>
      <c r="J65" s="37">
        <v>21493</v>
      </c>
      <c r="K65" s="43">
        <v>0.82631554459591494</v>
      </c>
      <c r="L65" s="37">
        <v>3733</v>
      </c>
      <c r="M65" s="37">
        <v>3770.71</v>
      </c>
      <c r="N65" s="37">
        <v>3770.71</v>
      </c>
      <c r="O65" s="39"/>
      <c r="P65" s="37"/>
      <c r="Q65" s="40">
        <f t="shared" si="0"/>
        <v>33936.39</v>
      </c>
      <c r="R65" s="41" t="s">
        <v>200</v>
      </c>
      <c r="S65" s="42"/>
    </row>
    <row r="66" spans="1:19" s="41" customFormat="1" ht="35.25" customHeight="1" x14ac:dyDescent="0.2">
      <c r="A66" s="32"/>
      <c r="B66" s="36">
        <v>59</v>
      </c>
      <c r="C66" s="36" t="s">
        <v>206</v>
      </c>
      <c r="D66" s="36" t="s">
        <v>164</v>
      </c>
      <c r="E66" s="36" t="s">
        <v>164</v>
      </c>
      <c r="F66" s="36"/>
      <c r="G66" s="36">
        <v>5</v>
      </c>
      <c r="H66" s="36" t="s">
        <v>207</v>
      </c>
      <c r="I66" s="36">
        <v>9</v>
      </c>
      <c r="J66" s="37">
        <v>58822</v>
      </c>
      <c r="K66" s="43">
        <v>0.96137499574988949</v>
      </c>
      <c r="L66" s="37">
        <v>2272</v>
      </c>
      <c r="M66" s="37">
        <v>2294.9499999999998</v>
      </c>
      <c r="N66" s="37">
        <v>11474.75</v>
      </c>
      <c r="O66" s="39"/>
      <c r="P66" s="37"/>
      <c r="Q66" s="40">
        <f t="shared" si="0"/>
        <v>103272.75</v>
      </c>
      <c r="R66" s="41" t="s">
        <v>200</v>
      </c>
      <c r="S66" s="42"/>
    </row>
    <row r="67" spans="1:19" s="41" customFormat="1" ht="35.25" customHeight="1" x14ac:dyDescent="0.2">
      <c r="A67" s="32"/>
      <c r="B67" s="36">
        <v>60</v>
      </c>
      <c r="C67" s="36" t="s">
        <v>206</v>
      </c>
      <c r="D67" s="36" t="s">
        <v>166</v>
      </c>
      <c r="E67" s="36" t="s">
        <v>166</v>
      </c>
      <c r="F67" s="36"/>
      <c r="G67" s="36">
        <v>1</v>
      </c>
      <c r="H67" s="36" t="s">
        <v>207</v>
      </c>
      <c r="I67" s="36">
        <v>9</v>
      </c>
      <c r="J67" s="37">
        <v>576912</v>
      </c>
      <c r="K67" s="43">
        <v>0.97297681448817153</v>
      </c>
      <c r="L67" s="37">
        <v>15589.999999999989</v>
      </c>
      <c r="M67" s="37">
        <v>15747.47</v>
      </c>
      <c r="N67" s="37">
        <v>15747.47</v>
      </c>
      <c r="O67" s="39"/>
      <c r="P67" s="37"/>
      <c r="Q67" s="40">
        <f t="shared" si="0"/>
        <v>141727.22999999998</v>
      </c>
      <c r="R67" s="41" t="s">
        <v>200</v>
      </c>
      <c r="S67" s="42"/>
    </row>
    <row r="68" spans="1:19" s="41" customFormat="1" ht="35.25" customHeight="1" x14ac:dyDescent="0.2">
      <c r="A68" s="32"/>
      <c r="B68" s="36">
        <v>61</v>
      </c>
      <c r="C68" s="36" t="s">
        <v>206</v>
      </c>
      <c r="D68" s="36" t="s">
        <v>168</v>
      </c>
      <c r="E68" s="36" t="s">
        <v>168</v>
      </c>
      <c r="F68" s="36"/>
      <c r="G68" s="36">
        <v>17</v>
      </c>
      <c r="H68" s="36" t="s">
        <v>207</v>
      </c>
      <c r="I68" s="36">
        <v>9</v>
      </c>
      <c r="J68" s="37">
        <v>28506</v>
      </c>
      <c r="K68" s="43">
        <v>0.97397039219813375</v>
      </c>
      <c r="L68" s="37">
        <v>741.99999999999932</v>
      </c>
      <c r="M68" s="37">
        <v>749.49</v>
      </c>
      <c r="N68" s="37">
        <v>12741.33</v>
      </c>
      <c r="O68" s="39"/>
      <c r="P68" s="37"/>
      <c r="Q68" s="40">
        <f t="shared" si="0"/>
        <v>114671.97</v>
      </c>
      <c r="R68" s="41" t="s">
        <v>200</v>
      </c>
      <c r="S68" s="42"/>
    </row>
    <row r="69" spans="1:19" s="41" customFormat="1" ht="35.25" customHeight="1" x14ac:dyDescent="0.2">
      <c r="A69" s="32"/>
      <c r="B69" s="36">
        <v>62</v>
      </c>
      <c r="C69" s="36" t="s">
        <v>206</v>
      </c>
      <c r="D69" s="36" t="s">
        <v>170</v>
      </c>
      <c r="E69" s="36" t="s">
        <v>170</v>
      </c>
      <c r="F69" s="36"/>
      <c r="G69" s="36">
        <v>3</v>
      </c>
      <c r="H69" s="36" t="s">
        <v>207</v>
      </c>
      <c r="I69" s="36">
        <v>9</v>
      </c>
      <c r="J69" s="37">
        <v>49660</v>
      </c>
      <c r="K69" s="43">
        <v>0.974667740636327</v>
      </c>
      <c r="L69" s="37">
        <v>1258.0000000000014</v>
      </c>
      <c r="M69" s="37">
        <v>1270.71</v>
      </c>
      <c r="N69" s="37">
        <v>3812.13</v>
      </c>
      <c r="O69" s="39"/>
      <c r="P69" s="37"/>
      <c r="Q69" s="40">
        <f t="shared" si="0"/>
        <v>34309.17</v>
      </c>
      <c r="R69" s="41" t="s">
        <v>200</v>
      </c>
      <c r="S69" s="42"/>
    </row>
    <row r="70" spans="1:19" s="41" customFormat="1" ht="35.25" customHeight="1" x14ac:dyDescent="0.2">
      <c r="A70" s="32"/>
      <c r="B70" s="36">
        <v>63</v>
      </c>
      <c r="C70" s="36" t="s">
        <v>206</v>
      </c>
      <c r="D70" s="36" t="s">
        <v>172</v>
      </c>
      <c r="E70" s="36" t="s">
        <v>172</v>
      </c>
      <c r="F70" s="36"/>
      <c r="G70" s="36">
        <v>3</v>
      </c>
      <c r="H70" s="36" t="s">
        <v>207</v>
      </c>
      <c r="I70" s="36">
        <v>9</v>
      </c>
      <c r="J70" s="37">
        <v>117532</v>
      </c>
      <c r="K70" s="43">
        <v>0.888047510465235</v>
      </c>
      <c r="L70" s="37">
        <v>13158</v>
      </c>
      <c r="M70" s="37">
        <v>13290.91</v>
      </c>
      <c r="N70" s="37">
        <v>39872.729999999996</v>
      </c>
      <c r="O70" s="39"/>
      <c r="P70" s="37"/>
      <c r="Q70" s="40">
        <f t="shared" si="0"/>
        <v>358854.56999999995</v>
      </c>
      <c r="R70" s="41" t="s">
        <v>200</v>
      </c>
      <c r="S70" s="42"/>
    </row>
    <row r="71" spans="1:19" s="41" customFormat="1" ht="35.25" customHeight="1" x14ac:dyDescent="0.2">
      <c r="A71" s="32"/>
      <c r="B71" s="36">
        <v>64</v>
      </c>
      <c r="C71" s="36" t="s">
        <v>206</v>
      </c>
      <c r="D71" s="36" t="s">
        <v>174</v>
      </c>
      <c r="E71" s="36" t="s">
        <v>174</v>
      </c>
      <c r="F71" s="36"/>
      <c r="G71" s="36">
        <v>9</v>
      </c>
      <c r="H71" s="36" t="s">
        <v>207</v>
      </c>
      <c r="I71" s="36">
        <v>9</v>
      </c>
      <c r="J71" s="37">
        <v>26696</v>
      </c>
      <c r="K71" s="43">
        <v>0.96703626011387478</v>
      </c>
      <c r="L71" s="37">
        <v>879.99999999999886</v>
      </c>
      <c r="M71" s="37">
        <v>888.89</v>
      </c>
      <c r="N71" s="37">
        <v>8000.01</v>
      </c>
      <c r="O71" s="39"/>
      <c r="P71" s="37"/>
      <c r="Q71" s="40">
        <f t="shared" si="0"/>
        <v>72000.09</v>
      </c>
      <c r="R71" s="41" t="s">
        <v>200</v>
      </c>
      <c r="S71" s="42"/>
    </row>
    <row r="72" spans="1:19" s="41" customFormat="1" ht="35.25" customHeight="1" x14ac:dyDescent="0.2">
      <c r="A72" s="32"/>
      <c r="B72" s="36">
        <v>65</v>
      </c>
      <c r="C72" s="36" t="s">
        <v>206</v>
      </c>
      <c r="D72" s="36" t="s">
        <v>176</v>
      </c>
      <c r="E72" s="36" t="s">
        <v>176</v>
      </c>
      <c r="F72" s="36"/>
      <c r="G72" s="36">
        <v>3</v>
      </c>
      <c r="H72" s="36" t="s">
        <v>207</v>
      </c>
      <c r="I72" s="36">
        <v>9</v>
      </c>
      <c r="J72" s="37">
        <v>1583454</v>
      </c>
      <c r="K72" s="43">
        <v>0.97090474368058688</v>
      </c>
      <c r="L72" s="37">
        <v>46070.999999999985</v>
      </c>
      <c r="M72" s="37">
        <v>46536.36</v>
      </c>
      <c r="N72" s="37">
        <v>139609.08000000002</v>
      </c>
      <c r="O72" s="39"/>
      <c r="P72" s="37"/>
      <c r="Q72" s="40">
        <f t="shared" ref="Q72:Q74" si="1">I72*N72</f>
        <v>1256481.7200000002</v>
      </c>
      <c r="R72" s="41" t="s">
        <v>200</v>
      </c>
      <c r="S72" s="42"/>
    </row>
    <row r="73" spans="1:19" s="41" customFormat="1" ht="35.25" customHeight="1" x14ac:dyDescent="0.2">
      <c r="A73" s="32"/>
      <c r="B73" s="36">
        <v>66</v>
      </c>
      <c r="C73" s="36" t="s">
        <v>206</v>
      </c>
      <c r="D73" s="36" t="s">
        <v>178</v>
      </c>
      <c r="E73" s="36" t="s">
        <v>178</v>
      </c>
      <c r="F73" s="36"/>
      <c r="G73" s="36">
        <v>1</v>
      </c>
      <c r="H73" s="36" t="s">
        <v>207</v>
      </c>
      <c r="I73" s="36">
        <v>9</v>
      </c>
      <c r="J73" s="37">
        <v>89365</v>
      </c>
      <c r="K73" s="43">
        <v>0.76518771331058022</v>
      </c>
      <c r="L73" s="37">
        <v>20984</v>
      </c>
      <c r="M73" s="37">
        <v>21195.96</v>
      </c>
      <c r="N73" s="37">
        <v>21195.96</v>
      </c>
      <c r="O73" s="39"/>
      <c r="P73" s="37"/>
      <c r="Q73" s="40">
        <f t="shared" si="1"/>
        <v>190763.63999999998</v>
      </c>
      <c r="R73" s="41" t="s">
        <v>200</v>
      </c>
      <c r="S73" s="42"/>
    </row>
    <row r="74" spans="1:19" s="41" customFormat="1" ht="35.25" customHeight="1" thickBot="1" x14ac:dyDescent="0.25">
      <c r="A74" s="32"/>
      <c r="B74" s="36">
        <v>67</v>
      </c>
      <c r="C74" s="36" t="s">
        <v>206</v>
      </c>
      <c r="D74" s="36" t="s">
        <v>180</v>
      </c>
      <c r="E74" s="36" t="s">
        <v>180</v>
      </c>
      <c r="F74" s="36"/>
      <c r="G74" s="36">
        <v>1</v>
      </c>
      <c r="H74" s="36" t="s">
        <v>207</v>
      </c>
      <c r="I74" s="36">
        <v>9</v>
      </c>
      <c r="J74" s="37">
        <v>95021</v>
      </c>
      <c r="K74" s="43">
        <v>0.84496058765957005</v>
      </c>
      <c r="L74" s="37">
        <v>14731.999999999995</v>
      </c>
      <c r="M74" s="37">
        <v>14880.81</v>
      </c>
      <c r="N74" s="37">
        <v>14880.81</v>
      </c>
      <c r="O74" s="39"/>
      <c r="P74" s="37"/>
      <c r="Q74" s="40">
        <f t="shared" si="1"/>
        <v>133927.29</v>
      </c>
      <c r="R74" s="41" t="s">
        <v>200</v>
      </c>
      <c r="S74" s="42"/>
    </row>
    <row r="75" spans="1:19" ht="35.25" customHeight="1" thickBot="1" x14ac:dyDescent="0.25">
      <c r="B75" s="32" t="s">
        <v>208</v>
      </c>
      <c r="J75" s="32">
        <v>0</v>
      </c>
      <c r="M75" s="44"/>
      <c r="O75" s="109" t="s">
        <v>209</v>
      </c>
      <c r="P75" s="110"/>
      <c r="Q75" s="45">
        <v>0</v>
      </c>
      <c r="R75" s="46"/>
    </row>
    <row r="76" spans="1:19" ht="35.25" customHeight="1" x14ac:dyDescent="0.2">
      <c r="B76" s="47" t="s">
        <v>210</v>
      </c>
      <c r="C76" s="48"/>
      <c r="D76" s="48"/>
      <c r="E76" s="48"/>
      <c r="F76" s="48"/>
      <c r="G76" s="48"/>
      <c r="H76" s="48"/>
      <c r="I76" s="48"/>
      <c r="O76" s="109" t="s">
        <v>198</v>
      </c>
      <c r="P76" s="110"/>
      <c r="Q76" s="45">
        <v>0</v>
      </c>
      <c r="R76" s="34"/>
    </row>
    <row r="77" spans="1:19" ht="35.25" customHeight="1" x14ac:dyDescent="0.2">
      <c r="B77" s="49"/>
      <c r="C77" s="49"/>
      <c r="D77" s="49"/>
      <c r="E77" s="49"/>
      <c r="F77" s="49"/>
      <c r="G77" s="49"/>
      <c r="O77" s="93" t="s">
        <v>211</v>
      </c>
      <c r="P77" s="93"/>
      <c r="Q77" s="50">
        <v>125518159.70999999</v>
      </c>
      <c r="R77" s="34"/>
    </row>
    <row r="78" spans="1:19" ht="35.25" customHeight="1" x14ac:dyDescent="0.2">
      <c r="B78" s="51" t="s">
        <v>212</v>
      </c>
      <c r="C78" s="52"/>
      <c r="D78" s="52"/>
      <c r="E78" s="52"/>
      <c r="F78" s="52"/>
      <c r="G78" s="52"/>
      <c r="O78" s="69" t="s">
        <v>213</v>
      </c>
      <c r="P78" s="53">
        <v>0.1</v>
      </c>
      <c r="Q78" s="50">
        <v>12551815.970000001</v>
      </c>
      <c r="R78" s="34" t="e">
        <v>#N/A</v>
      </c>
    </row>
    <row r="79" spans="1:19" ht="35.25" customHeight="1" x14ac:dyDescent="0.2">
      <c r="B79" s="54" t="s">
        <v>214</v>
      </c>
      <c r="C79" s="111" t="s">
        <v>215</v>
      </c>
      <c r="D79" s="112"/>
      <c r="E79" s="112"/>
      <c r="F79" s="113"/>
      <c r="G79" s="54" t="s">
        <v>4</v>
      </c>
      <c r="O79" s="93" t="s">
        <v>216</v>
      </c>
      <c r="P79" s="93"/>
      <c r="Q79" s="55">
        <v>2384845.0299999998</v>
      </c>
      <c r="R79" s="34"/>
    </row>
    <row r="80" spans="1:19" ht="35.25" customHeight="1" x14ac:dyDescent="0.2">
      <c r="B80" s="56">
        <v>1</v>
      </c>
      <c r="C80" s="92" t="s">
        <v>222</v>
      </c>
      <c r="D80" s="92"/>
      <c r="E80" s="92"/>
      <c r="F80" s="92"/>
      <c r="G80" s="74">
        <v>5.0000000000000001E-3</v>
      </c>
      <c r="M80" s="96" t="s">
        <v>26</v>
      </c>
      <c r="N80" s="97"/>
      <c r="O80" s="93" t="s">
        <v>24</v>
      </c>
      <c r="P80" s="93"/>
      <c r="Q80" s="75">
        <v>140454820.71000001</v>
      </c>
      <c r="R80" s="34"/>
    </row>
    <row r="81" spans="2:18" ht="35.25" customHeight="1" x14ac:dyDescent="0.2">
      <c r="B81" s="56">
        <v>2</v>
      </c>
      <c r="C81" s="92" t="s">
        <v>223</v>
      </c>
      <c r="D81" s="92"/>
      <c r="E81" s="92"/>
      <c r="F81" s="92"/>
      <c r="G81" s="74">
        <v>5.0000000000000001E-3</v>
      </c>
    </row>
    <row r="82" spans="2:18" ht="35.25" customHeight="1" x14ac:dyDescent="0.2">
      <c r="B82" s="49"/>
      <c r="C82" s="49"/>
      <c r="D82" s="49"/>
      <c r="E82" s="94" t="s">
        <v>217</v>
      </c>
      <c r="F82" s="95"/>
      <c r="G82" s="57">
        <v>0.01</v>
      </c>
    </row>
    <row r="83" spans="2:18" ht="35.25" customHeight="1" x14ac:dyDescent="0.2">
      <c r="O83" s="58"/>
    </row>
    <row r="89" spans="2:18" ht="35.25" customHeight="1" x14ac:dyDescent="0.2">
      <c r="Q89" s="59"/>
      <c r="R89" s="59"/>
    </row>
  </sheetData>
  <mergeCells count="16">
    <mergeCell ref="O75:P75"/>
    <mergeCell ref="O76:P76"/>
    <mergeCell ref="O77:P77"/>
    <mergeCell ref="C79:F79"/>
    <mergeCell ref="O79:P79"/>
    <mergeCell ref="B1:Q1"/>
    <mergeCell ref="B3:C3"/>
    <mergeCell ref="D3:E3"/>
    <mergeCell ref="D4:M4"/>
    <mergeCell ref="B6:I6"/>
    <mergeCell ref="J6:Q6"/>
    <mergeCell ref="C80:F80"/>
    <mergeCell ref="O80:P80"/>
    <mergeCell ref="C81:F81"/>
    <mergeCell ref="E82:F82"/>
    <mergeCell ref="M80:N80"/>
  </mergeCells>
  <conditionalFormatting sqref="R75">
    <cfRule type="expression" dxfId="10" priority="8">
      <formula>ISERROR($J75)</formula>
    </cfRule>
  </conditionalFormatting>
  <conditionalFormatting sqref="Q77">
    <cfRule type="expression" dxfId="9" priority="7">
      <formula>ISERROR($Q77)</formula>
    </cfRule>
  </conditionalFormatting>
  <conditionalFormatting sqref="Q77">
    <cfRule type="expression" dxfId="8" priority="6">
      <formula>ISERROR($J75)</formula>
    </cfRule>
  </conditionalFormatting>
  <conditionalFormatting sqref="Q80">
    <cfRule type="expression" dxfId="7" priority="5">
      <formula>ISERROR($Q80)</formula>
    </cfRule>
  </conditionalFormatting>
  <conditionalFormatting sqref="Q80">
    <cfRule type="expression" dxfId="6" priority="4">
      <formula>ISERROR($Q80)</formula>
    </cfRule>
  </conditionalFormatting>
  <conditionalFormatting sqref="Q80">
    <cfRule type="expression" dxfId="5" priority="3">
      <formula>ISERROR($Q80)</formula>
    </cfRule>
  </conditionalFormatting>
  <conditionalFormatting sqref="Q80">
    <cfRule type="expression" dxfId="4" priority="9">
      <formula>ISERROR($J81)</formula>
    </cfRule>
  </conditionalFormatting>
  <conditionalFormatting sqref="Q75">
    <cfRule type="expression" dxfId="3" priority="10">
      <formula>ISERROR($G76)</formula>
    </cfRule>
  </conditionalFormatting>
  <conditionalFormatting sqref="D3:E3">
    <cfRule type="cellIs" dxfId="2" priority="2" operator="equal">
      <formula>0</formula>
    </cfRule>
  </conditionalFormatting>
  <conditionalFormatting sqref="Q79">
    <cfRule type="expression" dxfId="1" priority="1">
      <formula>ISERROR($Q79)</formula>
    </cfRule>
  </conditionalFormatting>
  <conditionalFormatting sqref="Q78">
    <cfRule type="expression" dxfId="0" priority="11">
      <formula>ISERROR($Q78)</formula>
    </cfRule>
  </conditionalFormatting>
  <dataValidations count="11">
    <dataValidation type="decimal" allowBlank="1" showInputMessage="1" showErrorMessage="1" sqref="G80:G81" xr:uid="{79458FF6-FC91-482C-BE82-E4C436102A49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78" xr:uid="{72AEFAFD-78A5-4C15-851C-B9F95DBC86D1}">
      <formula1>0.01</formula1>
      <formula2>R78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10" xr:uid="{8D76A40E-690F-4DE5-9F16-AD0905EDD65A}">
      <formula1>A8</formula1>
    </dataValidation>
    <dataValidation operator="greaterThanOrEqual" allowBlank="1" showInputMessage="1" showErrorMessage="1" sqref="K11:K74" xr:uid="{B4C7B4E2-5A0F-46E0-8E7E-31249E0DA9A3}"/>
    <dataValidation type="decimal" allowBlank="1" showInputMessage="1" showErrorMessage="1" errorTitle="Error" error="Mayor a 1" promptTitle="Porcentaje de AIU" prompt="Mayor a 1" sqref="XEP75:XFD75" xr:uid="{536431D9-EE36-44BC-B978-B492159CDDC0}">
      <formula1>0.011</formula1>
      <formula2>A78</formula2>
    </dataValidation>
    <dataValidation type="decimal" allowBlank="1" showInputMessage="1" showErrorMessage="1" errorTitle="Error" error="Mayor a 1" sqref="Q75:Q76" xr:uid="{13D3AD23-CA0C-4C54-84DE-6FDACCEB6809}">
      <formula1>0.011</formula1>
      <formula2>AG78</formula2>
    </dataValidation>
    <dataValidation type="decimal" operator="greaterThan" allowBlank="1" showInputMessage="1" showErrorMessage="1" sqref="O8:P74" xr:uid="{B7EAD2B6-E42B-45CC-9098-10F25721A74B}">
      <formula1>0</formula1>
    </dataValidation>
    <dataValidation type="decimal" allowBlank="1" showInputMessage="1" showErrorMessage="1" errorTitle="Error" error="Mayor a 1" promptTitle="Porcentaje de AIU" prompt="Mayor a 1" sqref="N75 R75:XEO75" xr:uid="{DED02311-307B-46D8-BFE1-F961DA448232}">
      <formula1>0.011</formula1>
      <formula2>AD78</formula2>
    </dataValidation>
    <dataValidation type="decimal" allowBlank="1" showInputMessage="1" showErrorMessage="1" errorTitle="Error" error="Mayor a 1" promptTitle="Porcentaje de AIU" prompt="Mayor a 1" sqref="A75:L75" xr:uid="{A673CF15-25D9-4E97-8462-240A986BA68D}">
      <formula1>0.011</formula1>
      <formula2>R78</formula2>
    </dataValidation>
    <dataValidation type="decimal" allowBlank="1" showInputMessage="1" showErrorMessage="1" errorTitle="Error" error="Mayor a 1 y Menor al Ofertado" promptTitle="Porcentaje de AIU" prompt="Mayor a 1 y Menor al Ofertado" sqref="R78" xr:uid="{D8E11565-666F-4933-BC42-5C49A7EAC4A1}">
      <formula1>0.011</formula1>
      <formula2>R78</formula2>
    </dataValidation>
    <dataValidation type="list" allowBlank="1" showInputMessage="1" showErrorMessage="1" sqref="D4" xr:uid="{9045B81D-FB1C-4A4D-AFB3-1076DFC4B9C9}">
      <formula1>INDIRECT("regioncobertura"&amp;$D$3)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Aseo y Cafetería</vt:lpstr>
      <vt:lpstr>Presupuesto General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Beatriz Pino Ospina</cp:lastModifiedBy>
  <cp:revision/>
  <dcterms:created xsi:type="dcterms:W3CDTF">2023-05-28T19:24:14Z</dcterms:created>
  <dcterms:modified xsi:type="dcterms:W3CDTF">2023-12-12T20:45:35Z</dcterms:modified>
  <cp:category/>
  <cp:contentStatus/>
</cp:coreProperties>
</file>