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LENOVO\Desktop\HUMBERTO\CONTRATOS\COMPRA MINIMA CUANTIA\PAPELERIA\"/>
    </mc:Choice>
  </mc:AlternateContent>
  <xr:revisionPtr revIDLastSave="0" documentId="13_ncr:1_{77CF1832-BFA8-45CD-8504-F2345E31DD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UDIO MERCADO" sheetId="15" r:id="rId1"/>
    <sheet name="ESTUDIO PRES (2)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6" l="1"/>
  <c r="L9" i="16"/>
  <c r="I9" i="16"/>
  <c r="J9" i="16" s="1"/>
  <c r="F9" i="16"/>
  <c r="G9" i="16" s="1"/>
  <c r="N9" i="16" l="1"/>
  <c r="O9" i="16" s="1"/>
  <c r="N10" i="15"/>
  <c r="G10" i="15" l="1"/>
  <c r="H10" i="15" s="1"/>
  <c r="J10" i="15"/>
  <c r="K10" i="15" s="1"/>
  <c r="O10" i="15" l="1"/>
  <c r="P10" i="15" s="1"/>
</calcChain>
</file>

<file path=xl/sharedStrings.xml><?xml version="1.0" encoding="utf-8"?>
<sst xmlns="http://schemas.openxmlformats.org/spreadsheetml/2006/main" count="58" uniqueCount="35">
  <si>
    <t>CONSEJO SUPERIOR DE LA JUDICATURA</t>
  </si>
  <si>
    <t>DIRECCION SECCIONAL DE ADMINISTRACION JUDICIAL DE SANTA MARTA</t>
  </si>
  <si>
    <t>ESTUDIO DE MERCADO PRECIOS Y CANTIDADES TOTALES</t>
  </si>
  <si>
    <t>DESCRIPCION DE ARTICULO</t>
  </si>
  <si>
    <t>VR. UNIT</t>
  </si>
  <si>
    <t>UNIIDAD DE MEDIDA</t>
  </si>
  <si>
    <t>UND</t>
  </si>
  <si>
    <t>CANTIDAD</t>
  </si>
  <si>
    <t>PAPELERIA EL CID S.A.S.</t>
  </si>
  <si>
    <t>PROMEDIO</t>
  </si>
  <si>
    <t>|</t>
  </si>
  <si>
    <t>Código UNSPSC</t>
  </si>
  <si>
    <t>Coorinador Adminstrativo</t>
  </si>
  <si>
    <t>Contratar la Compra de CAJAS DE ARCHIVO INACTIVO para el suministro en los Despachos Judiciales y sedes Administrativas de la Rama Judicial a cargo de la Dirección Ejecutiva seccional de Administración Judicial del Magdalena</t>
  </si>
  <si>
    <t>PAPELERIA CONTINENTAL</t>
  </si>
  <si>
    <t>A.C. SUPLIES</t>
  </si>
  <si>
    <t>Caja de Archivo Inactivo # 12   Referencia X-200</t>
  </si>
  <si>
    <t>IVA</t>
  </si>
  <si>
    <t>VR UNITARIO INCLUIDO IVA</t>
  </si>
  <si>
    <t>VR UNITARIO PROMEDIO INCLUIDO IVA</t>
  </si>
  <si>
    <t>VR TOTAL (VR UNITARIO PROMEDIO  X CANTIDADES)</t>
  </si>
  <si>
    <t>JAIME RODRIGUEZ MURGAS</t>
  </si>
  <si>
    <t>44111515</t>
  </si>
  <si>
    <t>VALOR. UNIT</t>
  </si>
  <si>
    <t>ESTUDIO DE MERCADO PRECIOS</t>
  </si>
  <si>
    <t xml:space="preserve">                                                            </t>
  </si>
  <si>
    <t>DIRECCION SECCIONAL DE ADMINISTRACIÓN JUDICIAL DE SANTA MARTA</t>
  </si>
  <si>
    <t>DESCRIPCIÓN DE ARTICULO</t>
  </si>
  <si>
    <t xml:space="preserve">CONTRATAR LA COMPRA DE 200 CAJAS DE RESMA TAMAÑO OFICIO </t>
  </si>
  <si>
    <t>CAJA DE RESMA X 10 TAMAÑO OFICIO</t>
  </si>
  <si>
    <t>PAPELERIA CONTINENTAL S.A.S.</t>
  </si>
  <si>
    <t>PROVISIONES TAYRONA S.A.S.</t>
  </si>
  <si>
    <t>Santa Marta, 08 de septiembre de 2025</t>
  </si>
  <si>
    <t>Cordinador Administrativo</t>
  </si>
  <si>
    <t>SOLUCIONES MAF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</si>
</sst>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0"/>
    <numFmt numFmtId="166" formatCode="000"/>
    <numFmt numFmtId="167" formatCode="&quot;$&quot;\ #,##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8"/>
      <name val="Arial"/>
      <family val="2"/>
    </font>
    <font>
      <sz val="10"/>
      <color theme="1"/>
      <name val="Verdana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b/>
      <sz val="9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9" fontId="14" fillId="0" borderId="0" applyFill="0" applyBorder="0" applyProtection="0">
      <alignment horizontal="left" vertical="center"/>
    </xf>
  </cellStyleXfs>
  <cellXfs count="66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vertical="top"/>
    </xf>
    <xf numFmtId="3" fontId="3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3" fontId="6" fillId="0" borderId="0" xfId="0" applyNumberFormat="1" applyFont="1"/>
    <xf numFmtId="1" fontId="6" fillId="0" borderId="0" xfId="0" applyNumberFormat="1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49" fontId="14" fillId="0" borderId="1" xfId="2" applyBorder="1" applyProtection="1">
      <alignment horizontal="left" vertical="center"/>
    </xf>
    <xf numFmtId="165" fontId="15" fillId="0" borderId="0" xfId="0" applyNumberFormat="1" applyFont="1"/>
    <xf numFmtId="166" fontId="15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167" fontId="6" fillId="0" borderId="0" xfId="0" applyNumberFormat="1" applyFont="1"/>
    <xf numFmtId="0" fontId="3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 wrapText="1"/>
    </xf>
    <xf numFmtId="3" fontId="8" fillId="2" borderId="13" xfId="0" applyNumberFormat="1" applyFont="1" applyFill="1" applyBorder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167" fontId="8" fillId="2" borderId="13" xfId="0" applyNumberFormat="1" applyFont="1" applyFill="1" applyBorder="1" applyAlignment="1">
      <alignment horizontal="right" vertical="center"/>
    </xf>
    <xf numFmtId="167" fontId="5" fillId="3" borderId="14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3">
    <cellStyle name="BodyStyle" xfId="2" xr:uid="{00000000-0005-0000-0000-000000000000}"/>
    <cellStyle name="Millares 2" xfId="1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123825</xdr:rowOff>
    </xdr:from>
    <xdr:to>
      <xdr:col>15</xdr:col>
      <xdr:colOff>266700</xdr:colOff>
      <xdr:row>3</xdr:row>
      <xdr:rowOff>9525</xdr:rowOff>
    </xdr:to>
    <xdr:pic>
      <xdr:nvPicPr>
        <xdr:cNvPr id="3" name="Imagen 2" descr="Logo CSJ RGB_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123825"/>
          <a:ext cx="18669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3</xdr:col>
      <xdr:colOff>657225</xdr:colOff>
      <xdr:row>6</xdr:row>
      <xdr:rowOff>247651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152775" cy="1362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zoomScaleNormal="100" workbookViewId="0">
      <selection activeCell="N18" sqref="N18"/>
    </sheetView>
  </sheetViews>
  <sheetFormatPr baseColWidth="10" defaultRowHeight="12.75" x14ac:dyDescent="0.2"/>
  <cols>
    <col min="1" max="1" width="4.85546875" style="11" customWidth="1"/>
    <col min="2" max="2" width="10.85546875" style="11" customWidth="1"/>
    <col min="3" max="3" width="21.7109375" style="11" customWidth="1"/>
    <col min="4" max="4" width="9.7109375" style="11" customWidth="1"/>
    <col min="5" max="5" width="9.28515625" style="11" customWidth="1"/>
    <col min="6" max="6" width="13.5703125" style="11" customWidth="1"/>
    <col min="7" max="7" width="10" style="11" customWidth="1"/>
    <col min="8" max="8" width="11.28515625" style="11" customWidth="1"/>
    <col min="9" max="9" width="12.28515625" style="11" customWidth="1"/>
    <col min="10" max="10" width="11" style="11" customWidth="1"/>
    <col min="11" max="11" width="11.42578125" style="11" customWidth="1"/>
    <col min="12" max="13" width="11" style="11" customWidth="1"/>
    <col min="14" max="14" width="11.140625" style="11" customWidth="1"/>
    <col min="15" max="15" width="12.42578125" style="11" customWidth="1"/>
    <col min="16" max="16" width="15.7109375" style="11" customWidth="1"/>
    <col min="17" max="16384" width="11.42578125" style="11"/>
  </cols>
  <sheetData>
    <row r="1" spans="1:19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9" x14ac:dyDescent="0.2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9" ht="39.75" customHeight="1" x14ac:dyDescent="0.2">
      <c r="A5" s="45" t="s">
        <v>13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9" ht="0.75" hidden="1" customHeight="1" x14ac:dyDescent="0.2">
      <c r="A6" s="1"/>
      <c r="B6" s="1"/>
      <c r="C6" s="2"/>
      <c r="D6" s="1"/>
      <c r="E6" s="1"/>
      <c r="F6" s="3"/>
      <c r="G6" s="3"/>
      <c r="H6" s="3"/>
      <c r="I6" s="3"/>
      <c r="J6" s="3"/>
      <c r="K6" s="3"/>
      <c r="L6" s="4"/>
      <c r="M6" s="9"/>
      <c r="N6" s="9"/>
    </row>
    <row r="7" spans="1:19" ht="18.75" customHeight="1" x14ac:dyDescent="0.2">
      <c r="A7" s="1"/>
      <c r="B7" s="1"/>
      <c r="C7" s="2"/>
      <c r="D7" s="1"/>
      <c r="E7" s="1"/>
      <c r="F7" s="3"/>
      <c r="G7" s="3"/>
      <c r="H7" s="3"/>
      <c r="I7" s="3"/>
      <c r="J7" s="3"/>
      <c r="K7" s="3"/>
      <c r="L7" s="4"/>
      <c r="M7" s="9"/>
      <c r="N7" s="9"/>
      <c r="R7" s="20"/>
      <c r="S7" s="20"/>
    </row>
    <row r="8" spans="1:19" ht="24" customHeight="1" x14ac:dyDescent="0.2">
      <c r="A8" s="5"/>
      <c r="B8" s="5"/>
      <c r="C8" s="6"/>
      <c r="D8" s="6"/>
      <c r="E8" s="6"/>
      <c r="F8" s="47" t="s">
        <v>14</v>
      </c>
      <c r="G8" s="48"/>
      <c r="H8" s="49"/>
      <c r="I8" s="50" t="s">
        <v>8</v>
      </c>
      <c r="J8" s="51"/>
      <c r="K8" s="52"/>
      <c r="L8" s="50" t="s">
        <v>15</v>
      </c>
      <c r="M8" s="51"/>
      <c r="N8" s="52"/>
      <c r="O8" s="53" t="s">
        <v>9</v>
      </c>
      <c r="P8" s="53"/>
      <c r="R8" s="17"/>
      <c r="S8" s="17"/>
    </row>
    <row r="9" spans="1:19" ht="48" x14ac:dyDescent="0.2">
      <c r="A9" s="7" t="s">
        <v>10</v>
      </c>
      <c r="B9" s="12" t="s">
        <v>11</v>
      </c>
      <c r="C9" s="8" t="s">
        <v>3</v>
      </c>
      <c r="D9" s="8" t="s">
        <v>5</v>
      </c>
      <c r="E9" s="8" t="s">
        <v>7</v>
      </c>
      <c r="F9" s="8" t="s">
        <v>23</v>
      </c>
      <c r="G9" s="8" t="s">
        <v>17</v>
      </c>
      <c r="H9" s="8" t="s">
        <v>18</v>
      </c>
      <c r="I9" s="8" t="s">
        <v>23</v>
      </c>
      <c r="J9" s="8" t="s">
        <v>17</v>
      </c>
      <c r="K9" s="8" t="s">
        <v>18</v>
      </c>
      <c r="L9" s="8" t="s">
        <v>23</v>
      </c>
      <c r="M9" s="8" t="s">
        <v>17</v>
      </c>
      <c r="N9" s="8" t="s">
        <v>18</v>
      </c>
      <c r="O9" s="8" t="s">
        <v>19</v>
      </c>
      <c r="P9" s="8" t="s">
        <v>20</v>
      </c>
    </row>
    <row r="10" spans="1:19" ht="42.75" x14ac:dyDescent="0.2">
      <c r="A10" s="7">
        <v>1</v>
      </c>
      <c r="B10" s="26" t="s">
        <v>22</v>
      </c>
      <c r="C10" s="21" t="s">
        <v>16</v>
      </c>
      <c r="D10" s="13" t="s">
        <v>6</v>
      </c>
      <c r="E10" s="14">
        <v>2600</v>
      </c>
      <c r="F10" s="15">
        <v>6164.03</v>
      </c>
      <c r="G10" s="15">
        <f>+F10*19%</f>
        <v>1171.1657</v>
      </c>
      <c r="H10" s="15">
        <f>+F10+G10</f>
        <v>7335.1957000000002</v>
      </c>
      <c r="I10" s="15">
        <v>3550</v>
      </c>
      <c r="J10" s="15">
        <f>+I10*19%</f>
        <v>674.5</v>
      </c>
      <c r="K10" s="15">
        <f>+I10+J10</f>
        <v>4224.5</v>
      </c>
      <c r="L10" s="10">
        <v>7000</v>
      </c>
      <c r="M10" s="10">
        <v>0</v>
      </c>
      <c r="N10" s="15">
        <f>+L10+M10</f>
        <v>7000</v>
      </c>
      <c r="O10" s="15">
        <f>(+H10+K10+N10)/3</f>
        <v>6186.5652333333337</v>
      </c>
      <c r="P10" s="24">
        <f>+O10*E10</f>
        <v>16085069.606666667</v>
      </c>
    </row>
    <row r="16" spans="1:19" x14ac:dyDescent="0.2">
      <c r="M16" s="18"/>
      <c r="O16" s="17"/>
    </row>
    <row r="17" spans="3:16" x14ac:dyDescent="0.2">
      <c r="C17" s="25" t="s">
        <v>21</v>
      </c>
      <c r="I17" s="17"/>
      <c r="J17" s="17"/>
      <c r="K17" s="17"/>
      <c r="L17" s="17"/>
      <c r="M17" s="22"/>
      <c r="N17" s="23"/>
      <c r="O17" s="17"/>
    </row>
    <row r="18" spans="3:16" ht="15" x14ac:dyDescent="0.2">
      <c r="C18" s="19" t="s">
        <v>12</v>
      </c>
      <c r="I18" s="46"/>
      <c r="J18" s="46"/>
      <c r="K18" s="46"/>
      <c r="L18" s="46"/>
      <c r="M18" s="17"/>
      <c r="N18" s="17"/>
      <c r="O18" s="17"/>
    </row>
    <row r="20" spans="3:16" x14ac:dyDescent="0.2">
      <c r="L20" s="17"/>
      <c r="M20" s="17"/>
      <c r="N20" s="17"/>
      <c r="O20" s="17"/>
      <c r="P20" s="17"/>
    </row>
    <row r="23" spans="3:16" x14ac:dyDescent="0.2">
      <c r="M23" s="17"/>
      <c r="N23" s="17"/>
    </row>
  </sheetData>
  <mergeCells count="9">
    <mergeCell ref="A1:P1"/>
    <mergeCell ref="A2:P2"/>
    <mergeCell ref="A3:P3"/>
    <mergeCell ref="A5:P5"/>
    <mergeCell ref="I18:L18"/>
    <mergeCell ref="F8:H8"/>
    <mergeCell ref="I8:K8"/>
    <mergeCell ref="L8:N8"/>
    <mergeCell ref="O8:P8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2"/>
  <sheetViews>
    <sheetView tabSelected="1" zoomScaleNormal="100" workbookViewId="0">
      <selection activeCell="A5" sqref="A5:O6"/>
    </sheetView>
  </sheetViews>
  <sheetFormatPr baseColWidth="10" defaultRowHeight="12.75" x14ac:dyDescent="0.2"/>
  <cols>
    <col min="1" max="1" width="4.85546875" style="11" customWidth="1"/>
    <col min="2" max="2" width="22.85546875" style="11" customWidth="1"/>
    <col min="3" max="3" width="9.7109375" style="11" customWidth="1"/>
    <col min="4" max="4" width="10.42578125" style="11" customWidth="1"/>
    <col min="5" max="5" width="11" style="11" customWidth="1"/>
    <col min="6" max="6" width="9.5703125" style="11" customWidth="1"/>
    <col min="7" max="7" width="12.42578125" style="11" customWidth="1"/>
    <col min="8" max="8" width="12.28515625" style="11" customWidth="1"/>
    <col min="9" max="9" width="9.7109375" style="11" customWidth="1"/>
    <col min="10" max="10" width="12" style="11" customWidth="1"/>
    <col min="11" max="12" width="11" style="11" customWidth="1"/>
    <col min="13" max="13" width="11.5703125" style="11" customWidth="1"/>
    <col min="14" max="14" width="14.5703125" style="11" customWidth="1"/>
    <col min="15" max="15" width="14.7109375" style="11" customWidth="1"/>
    <col min="16" max="16384" width="11.42578125" style="11"/>
  </cols>
  <sheetData>
    <row r="1" spans="1:19" x14ac:dyDescent="0.2">
      <c r="A1" s="54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6"/>
    </row>
    <row r="2" spans="1:19" x14ac:dyDescent="0.2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</row>
    <row r="3" spans="1:19" ht="21.75" customHeight="1" x14ac:dyDescent="0.2">
      <c r="A3" s="57" t="s">
        <v>26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9" x14ac:dyDescent="0.2">
      <c r="A4" s="3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1"/>
      <c r="O4" s="62"/>
    </row>
    <row r="5" spans="1:19" ht="24" customHeight="1" x14ac:dyDescent="0.2">
      <c r="A5" s="63" t="s">
        <v>28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9" ht="11.25" customHeight="1" x14ac:dyDescent="0.2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/>
    </row>
    <row r="7" spans="1:19" ht="24" customHeight="1" x14ac:dyDescent="0.2">
      <c r="A7" s="33"/>
      <c r="B7" s="6"/>
      <c r="C7" s="6"/>
      <c r="D7" s="6"/>
      <c r="E7" s="47" t="s">
        <v>31</v>
      </c>
      <c r="F7" s="48"/>
      <c r="G7" s="49"/>
      <c r="H7" s="50" t="s">
        <v>30</v>
      </c>
      <c r="I7" s="51"/>
      <c r="J7" s="52"/>
      <c r="K7" s="50" t="s">
        <v>34</v>
      </c>
      <c r="L7" s="51"/>
      <c r="M7" s="52"/>
      <c r="N7" s="53" t="s">
        <v>9</v>
      </c>
      <c r="O7" s="60"/>
      <c r="Q7" s="17"/>
      <c r="R7" s="17"/>
    </row>
    <row r="8" spans="1:19" ht="48" x14ac:dyDescent="0.2">
      <c r="A8" s="34" t="s">
        <v>10</v>
      </c>
      <c r="B8" s="8" t="s">
        <v>27</v>
      </c>
      <c r="C8" s="8" t="s">
        <v>5</v>
      </c>
      <c r="D8" s="8" t="s">
        <v>7</v>
      </c>
      <c r="E8" s="8" t="s">
        <v>4</v>
      </c>
      <c r="F8" s="8" t="s">
        <v>17</v>
      </c>
      <c r="G8" s="8" t="s">
        <v>18</v>
      </c>
      <c r="H8" s="8" t="s">
        <v>4</v>
      </c>
      <c r="I8" s="8" t="s">
        <v>17</v>
      </c>
      <c r="J8" s="8" t="s">
        <v>18</v>
      </c>
      <c r="K8" s="8" t="s">
        <v>4</v>
      </c>
      <c r="L8" s="8" t="s">
        <v>17</v>
      </c>
      <c r="M8" s="8" t="s">
        <v>18</v>
      </c>
      <c r="N8" s="8" t="s">
        <v>19</v>
      </c>
      <c r="O8" s="35" t="s">
        <v>20</v>
      </c>
    </row>
    <row r="9" spans="1:19" ht="48" customHeight="1" thickBot="1" x14ac:dyDescent="0.25">
      <c r="A9" s="36">
        <v>1</v>
      </c>
      <c r="B9" s="37" t="s">
        <v>29</v>
      </c>
      <c r="C9" s="38" t="s">
        <v>6</v>
      </c>
      <c r="D9" s="39">
        <v>200</v>
      </c>
      <c r="E9" s="40">
        <v>168067</v>
      </c>
      <c r="F9" s="40">
        <f>+E9*19%</f>
        <v>31932.73</v>
      </c>
      <c r="G9" s="40">
        <f>+E9+F9</f>
        <v>199999.73</v>
      </c>
      <c r="H9" s="40">
        <v>176471</v>
      </c>
      <c r="I9" s="40">
        <f>+H9*19%</f>
        <v>33529.49</v>
      </c>
      <c r="J9" s="40">
        <f>+H9+I9</f>
        <v>210000.49</v>
      </c>
      <c r="K9" s="41">
        <v>138655</v>
      </c>
      <c r="L9" s="41">
        <f>+K9*19%</f>
        <v>26344.45</v>
      </c>
      <c r="M9" s="40">
        <f>+K9+L9+1</f>
        <v>165000.45000000001</v>
      </c>
      <c r="N9" s="42">
        <f>(+G9+J9+M9)/3</f>
        <v>191666.88999999998</v>
      </c>
      <c r="O9" s="43">
        <f>+N9*D9</f>
        <v>38333378</v>
      </c>
      <c r="P9" s="27"/>
      <c r="Q9" s="27"/>
      <c r="R9" s="27"/>
      <c r="S9" s="28"/>
    </row>
    <row r="12" spans="1:19" x14ac:dyDescent="0.2">
      <c r="B12" s="11" t="s">
        <v>32</v>
      </c>
      <c r="L12" s="18"/>
      <c r="N12" s="17"/>
    </row>
    <row r="13" spans="1:19" x14ac:dyDescent="0.2">
      <c r="L13" s="18"/>
      <c r="N13" s="17"/>
      <c r="O13" s="31"/>
    </row>
    <row r="14" spans="1:19" x14ac:dyDescent="0.2">
      <c r="L14" s="18"/>
      <c r="N14" s="17"/>
    </row>
    <row r="15" spans="1:19" x14ac:dyDescent="0.2">
      <c r="L15" s="18"/>
      <c r="N15" s="17"/>
    </row>
    <row r="16" spans="1:19" x14ac:dyDescent="0.2">
      <c r="B16" s="29" t="s">
        <v>21</v>
      </c>
      <c r="H16" s="17"/>
      <c r="I16" s="17"/>
      <c r="J16" s="17"/>
      <c r="K16" s="17"/>
      <c r="L16" s="22"/>
      <c r="M16" s="23"/>
      <c r="N16" s="17"/>
    </row>
    <row r="17" spans="2:15" ht="15" x14ac:dyDescent="0.2">
      <c r="B17" s="30" t="s">
        <v>33</v>
      </c>
      <c r="H17" s="46"/>
      <c r="I17" s="46"/>
      <c r="J17" s="46"/>
      <c r="K17" s="46"/>
      <c r="L17" s="17"/>
      <c r="M17" s="17"/>
      <c r="N17" s="17"/>
    </row>
    <row r="19" spans="2:15" x14ac:dyDescent="0.2">
      <c r="K19" s="17"/>
      <c r="L19" s="17"/>
      <c r="M19" s="17"/>
      <c r="N19" s="17"/>
      <c r="O19" s="17"/>
    </row>
    <row r="22" spans="2:15" x14ac:dyDescent="0.2">
      <c r="K22" s="11" t="s">
        <v>25</v>
      </c>
      <c r="L22" s="17"/>
      <c r="M22" s="17"/>
    </row>
  </sheetData>
  <mergeCells count="10">
    <mergeCell ref="H17:K17"/>
    <mergeCell ref="A1:O1"/>
    <mergeCell ref="A2:O2"/>
    <mergeCell ref="A3:O3"/>
    <mergeCell ref="E7:G7"/>
    <mergeCell ref="H7:J7"/>
    <mergeCell ref="K7:M7"/>
    <mergeCell ref="N7:O7"/>
    <mergeCell ref="N4:O4"/>
    <mergeCell ref="A5:O6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ESTUDIO MERCADO</vt:lpstr>
      <vt:lpstr>ESTUDIO PRES (2)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Gomez</dc:creator>
  <cp:lastModifiedBy>Humberto Alfonso Bandera Coley</cp:lastModifiedBy>
  <cp:lastPrinted>2023-03-22T14:33:12Z</cp:lastPrinted>
  <dcterms:created xsi:type="dcterms:W3CDTF">2007-06-17T17:39:11Z</dcterms:created>
  <dcterms:modified xsi:type="dcterms:W3CDTF">2025-09-10T13:30:55Z</dcterms:modified>
</cp:coreProperties>
</file>