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jcarden_deaj_ramajudicial_gov_co/Documents/2025/008. ARCGIS/PROYECTOS/"/>
    </mc:Choice>
  </mc:AlternateContent>
  <xr:revisionPtr revIDLastSave="170" documentId="8_{A2886371-4672-4465-A86A-448471DE7A3E}" xr6:coauthVersionLast="47" xr6:coauthVersionMax="47" xr10:uidLastSave="{0912C0C1-AFF6-4661-A581-09DF77F1A3FB}"/>
  <bookViews>
    <workbookView xWindow="-120" yWindow="-120" windowWidth="29040" windowHeight="15720" activeTab="1" xr2:uid="{A705FF5C-51AF-4276-A3BC-DCAD32FDF416}"/>
  </bookViews>
  <sheets>
    <sheet name="Valores Catalogo" sheetId="2" r:id="rId1"/>
    <sheet name="Ofer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O5" i="2"/>
  <c r="O6" i="2" s="1"/>
  <c r="O4" i="2"/>
  <c r="D3" i="1" l="1"/>
  <c r="D2" i="1"/>
  <c r="D4" i="1" l="1"/>
  <c r="O10" i="2" s="1"/>
  <c r="O11" i="2" s="1"/>
  <c r="O12" i="2" s="1"/>
</calcChain>
</file>

<file path=xl/sharedStrings.xml><?xml version="1.0" encoding="utf-8"?>
<sst xmlns="http://schemas.openxmlformats.org/spreadsheetml/2006/main" count="49" uniqueCount="37">
  <si>
    <t>Ítem</t>
  </si>
  <si>
    <t>Código del producto</t>
  </si>
  <si>
    <t>Nombre</t>
  </si>
  <si>
    <t>Descripción</t>
  </si>
  <si>
    <t>Tipo</t>
  </si>
  <si>
    <t>Asistencia</t>
  </si>
  <si>
    <t>Perfil</t>
  </si>
  <si>
    <t>Unidad</t>
  </si>
  <si>
    <t>Zona</t>
  </si>
  <si>
    <t>Información adicional</t>
  </si>
  <si>
    <t>Forma de pago</t>
  </si>
  <si>
    <t>Cantidad</t>
  </si>
  <si>
    <t>Precio unitario</t>
  </si>
  <si>
    <t>Precio unitario + Gravámenes</t>
  </si>
  <si>
    <t>Precio total</t>
  </si>
  <si>
    <t xml:space="preserve"> ArcGIS Online Creator User Type Month Subscription</t>
  </si>
  <si>
    <t xml:space="preserve"> ArcGIS Online Creator User Type Annual Subscription</t>
  </si>
  <si>
    <t>SAAS</t>
  </si>
  <si>
    <t>N/A</t>
  </si>
  <si>
    <t>Categoria: Licencia de Suscripción Mensual</t>
  </si>
  <si>
    <t>Credito 30 días</t>
  </si>
  <si>
    <t>ArcGIS Online Professional (formerly Standard) User Type Month Subscription</t>
  </si>
  <si>
    <t>ArcGIS Online Professional (formerly Standard) User Type Annual Subscription</t>
  </si>
  <si>
    <t>Subtotal</t>
  </si>
  <si>
    <t>IVA</t>
  </si>
  <si>
    <t>Valor total</t>
  </si>
  <si>
    <t>CDP</t>
  </si>
  <si>
    <t>Oferta</t>
  </si>
  <si>
    <t>Diferencia</t>
  </si>
  <si>
    <t>Porcentaje de Diferencia</t>
  </si>
  <si>
    <t>Con la oferta presentada por el proveedor ERSI COLOMBIA y la comparación realizada en el simulador del instrumento de agregación por demanda Software por Catalogo II, encontramos un 0,70% de diferencia en el valor, el cual favorece a la entidad</t>
  </si>
  <si>
    <t>Valor Unitario</t>
  </si>
  <si>
    <t>Valor Total</t>
  </si>
  <si>
    <t>ArcGIS Online Creator User Type Annual Subscriptión</t>
  </si>
  <si>
    <t>ArcGIS Online professional (formerly Standard) User Type Annual Subscription</t>
  </si>
  <si>
    <t>Valor total Presupuesto Oficial</t>
  </si>
  <si>
    <t>Valor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</si>
</sst>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4" fontId="0" fillId="2" borderId="0" xfId="1" applyFont="1" applyFill="1"/>
    <xf numFmtId="0" fontId="0" fillId="2" borderId="1" xfId="0" applyFill="1" applyBorder="1" applyAlignment="1">
      <alignment vertical="center"/>
    </xf>
    <xf numFmtId="44" fontId="0" fillId="2" borderId="2" xfId="1" applyFont="1" applyFill="1" applyBorder="1" applyAlignment="1">
      <alignment vertical="center"/>
    </xf>
    <xf numFmtId="44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4" borderId="1" xfId="0" applyFont="1" applyFill="1" applyBorder="1" applyAlignment="1">
      <alignment horizontal="right" vertical="center"/>
    </xf>
    <xf numFmtId="164" fontId="7" fillId="4" borderId="1" xfId="1" applyNumberFormat="1" applyFont="1" applyFill="1" applyBorder="1" applyAlignment="1" applyProtection="1">
      <alignment horizontal="right" vertical="center" wrapText="1"/>
      <protection hidden="1"/>
    </xf>
    <xf numFmtId="44" fontId="0" fillId="2" borderId="1" xfId="0" applyNumberFormat="1" applyFill="1" applyBorder="1" applyAlignment="1">
      <alignment horizontal="right" vertical="center"/>
    </xf>
    <xf numFmtId="44" fontId="0" fillId="4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1B94-0666-4242-8EC3-00CA6E6540C0}">
  <dimension ref="A1:O13"/>
  <sheetViews>
    <sheetView topLeftCell="E1" workbookViewId="0">
      <selection activeCell="N3" sqref="N3"/>
    </sheetView>
  </sheetViews>
  <sheetFormatPr baseColWidth="10" defaultColWidth="11.42578125" defaultRowHeight="15" x14ac:dyDescent="0.25"/>
  <cols>
    <col min="1" max="1" width="4.28515625" style="1" bestFit="1" customWidth="1"/>
    <col min="2" max="2" width="8.42578125" style="1" bestFit="1" customWidth="1"/>
    <col min="3" max="3" width="18.140625" style="1" bestFit="1" customWidth="1"/>
    <col min="4" max="4" width="24.140625" style="1" bestFit="1" customWidth="1"/>
    <col min="5" max="5" width="4.42578125" style="1" bestFit="1" customWidth="1"/>
    <col min="6" max="6" width="8.5703125" style="1" bestFit="1" customWidth="1"/>
    <col min="7" max="7" width="4.85546875" style="1" bestFit="1" customWidth="1"/>
    <col min="8" max="8" width="5.85546875" style="1" bestFit="1" customWidth="1"/>
    <col min="9" max="9" width="4.42578125" style="1" bestFit="1" customWidth="1"/>
    <col min="10" max="10" width="16.42578125" style="1" bestFit="1" customWidth="1"/>
    <col min="11" max="11" width="11.28515625" style="1" bestFit="1" customWidth="1"/>
    <col min="12" max="12" width="7.42578125" style="1" bestFit="1" customWidth="1"/>
    <col min="13" max="13" width="11.28515625" style="1" bestFit="1" customWidth="1"/>
    <col min="14" max="14" width="12.85546875" style="1" customWidth="1"/>
    <col min="15" max="15" width="18.7109375" style="1" customWidth="1"/>
    <col min="16" max="16" width="15.140625" style="1" bestFit="1" customWidth="1"/>
    <col min="17" max="16384" width="11.42578125" style="1"/>
  </cols>
  <sheetData>
    <row r="1" spans="1:15" s="13" customFormat="1" ht="24" x14ac:dyDescent="0.25">
      <c r="A1" s="14" t="s">
        <v>0</v>
      </c>
      <c r="B1" s="20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20" t="s">
        <v>10</v>
      </c>
      <c r="L1" s="15" t="s">
        <v>11</v>
      </c>
      <c r="M1" s="14" t="s">
        <v>12</v>
      </c>
      <c r="N1" s="14" t="s">
        <v>13</v>
      </c>
      <c r="O1" s="14" t="s">
        <v>14</v>
      </c>
    </row>
    <row r="2" spans="1:15" s="16" customFormat="1" ht="22.5" x14ac:dyDescent="0.25">
      <c r="A2" s="11">
        <v>1</v>
      </c>
      <c r="B2" s="18">
        <v>153148</v>
      </c>
      <c r="C2" s="19" t="s">
        <v>15</v>
      </c>
      <c r="D2" s="19" t="s">
        <v>16</v>
      </c>
      <c r="E2" s="12" t="s">
        <v>17</v>
      </c>
      <c r="F2" s="18" t="s">
        <v>18</v>
      </c>
      <c r="G2" s="18" t="s">
        <v>18</v>
      </c>
      <c r="H2" s="12" t="s">
        <v>18</v>
      </c>
      <c r="I2" s="12" t="s">
        <v>18</v>
      </c>
      <c r="J2" s="18" t="s">
        <v>19</v>
      </c>
      <c r="K2" s="18" t="s">
        <v>20</v>
      </c>
      <c r="L2" s="21">
        <v>132</v>
      </c>
      <c r="M2" s="22">
        <v>709650</v>
      </c>
      <c r="N2" s="22">
        <v>709650</v>
      </c>
      <c r="O2" s="22">
        <v>93673800</v>
      </c>
    </row>
    <row r="3" spans="1:15" s="16" customFormat="1" ht="33.75" x14ac:dyDescent="0.25">
      <c r="A3" s="11">
        <v>2</v>
      </c>
      <c r="B3" s="18">
        <v>165536</v>
      </c>
      <c r="C3" s="19" t="s">
        <v>21</v>
      </c>
      <c r="D3" s="19" t="s">
        <v>22</v>
      </c>
      <c r="E3" s="12" t="s">
        <v>17</v>
      </c>
      <c r="F3" s="18" t="s">
        <v>18</v>
      </c>
      <c r="G3" s="18" t="s">
        <v>18</v>
      </c>
      <c r="H3" s="12" t="s">
        <v>18</v>
      </c>
      <c r="I3" s="12" t="s">
        <v>18</v>
      </c>
      <c r="J3" s="18" t="s">
        <v>19</v>
      </c>
      <c r="K3" s="18" t="s">
        <v>20</v>
      </c>
      <c r="L3" s="21">
        <v>24</v>
      </c>
      <c r="M3" s="22">
        <v>3921750</v>
      </c>
      <c r="N3" s="22">
        <v>3921750</v>
      </c>
      <c r="O3" s="22">
        <v>94122000</v>
      </c>
    </row>
    <row r="4" spans="1:15" s="16" customFormat="1" x14ac:dyDescent="0.25">
      <c r="A4" s="17"/>
      <c r="B4" s="17"/>
      <c r="C4" s="17"/>
      <c r="N4" s="24" t="s">
        <v>23</v>
      </c>
      <c r="O4" s="25">
        <f>O2+O3</f>
        <v>187795800</v>
      </c>
    </row>
    <row r="5" spans="1:15" s="16" customFormat="1" x14ac:dyDescent="0.25">
      <c r="N5" s="9" t="s">
        <v>24</v>
      </c>
      <c r="O5" s="23">
        <f>O4*19%</f>
        <v>35681202</v>
      </c>
    </row>
    <row r="6" spans="1:15" s="16" customFormat="1" x14ac:dyDescent="0.25">
      <c r="N6" s="24" t="s">
        <v>25</v>
      </c>
      <c r="O6" s="25">
        <f>O4+O5</f>
        <v>223477002</v>
      </c>
    </row>
    <row r="7" spans="1:15" s="16" customFormat="1" x14ac:dyDescent="0.25"/>
    <row r="9" spans="1:15" x14ac:dyDescent="0.25">
      <c r="M9" s="31" t="s">
        <v>26</v>
      </c>
      <c r="N9" s="31"/>
      <c r="O9" s="26">
        <f>Oferta!D6</f>
        <v>67642770</v>
      </c>
    </row>
    <row r="10" spans="1:15" x14ac:dyDescent="0.25">
      <c r="M10" s="33" t="s">
        <v>27</v>
      </c>
      <c r="N10" s="33"/>
      <c r="O10" s="27">
        <f>Oferta!D4</f>
        <v>67642770</v>
      </c>
    </row>
    <row r="11" spans="1:15" x14ac:dyDescent="0.25">
      <c r="M11" s="31" t="s">
        <v>28</v>
      </c>
      <c r="N11" s="31"/>
      <c r="O11" s="28">
        <f>O6-O10</f>
        <v>155834232</v>
      </c>
    </row>
    <row r="12" spans="1:15" x14ac:dyDescent="0.25">
      <c r="M12" s="30" t="s">
        <v>29</v>
      </c>
      <c r="N12" s="30"/>
      <c r="O12" s="29">
        <f>O11/O6</f>
        <v>0.69731663932022858</v>
      </c>
    </row>
    <row r="13" spans="1:15" ht="101.25" customHeight="1" x14ac:dyDescent="0.25">
      <c r="M13" s="32" t="s">
        <v>30</v>
      </c>
      <c r="N13" s="32"/>
      <c r="O13" s="32"/>
    </row>
  </sheetData>
  <mergeCells count="5">
    <mergeCell ref="M12:N12"/>
    <mergeCell ref="M9:N9"/>
    <mergeCell ref="M13:O13"/>
    <mergeCell ref="M10:N10"/>
    <mergeCell ref="M11:N11"/>
  </mergeCells>
  <dataValidations count="1">
    <dataValidation type="whole" operator="greaterThanOrEqual" allowBlank="1" showInputMessage="1" showErrorMessage="1" errorTitle="Cantidad" error="Por favor ingrese una cantidad mayor o igual a 1" sqref="L2:L3" xr:uid="{B6E22573-D27E-4B73-B11B-7DE7560D91B0}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70A0-6D91-4568-A841-B3EFE4783F9E}">
  <dimension ref="A1:D6"/>
  <sheetViews>
    <sheetView tabSelected="1" workbookViewId="0">
      <selection activeCell="C18" sqref="C18"/>
    </sheetView>
  </sheetViews>
  <sheetFormatPr baseColWidth="10" defaultColWidth="11.42578125" defaultRowHeight="15" x14ac:dyDescent="0.25"/>
  <cols>
    <col min="1" max="1" width="11.42578125" style="1"/>
    <col min="2" max="2" width="70.85546875" style="1" bestFit="1" customWidth="1"/>
    <col min="3" max="3" width="17.85546875" style="2" bestFit="1" customWidth="1"/>
    <col min="4" max="4" width="15.5703125" style="1" bestFit="1" customWidth="1"/>
    <col min="5" max="16384" width="11.42578125" style="1"/>
  </cols>
  <sheetData>
    <row r="1" spans="1:4" x14ac:dyDescent="0.25">
      <c r="A1" s="6" t="s">
        <v>11</v>
      </c>
      <c r="B1" s="6" t="s">
        <v>3</v>
      </c>
      <c r="C1" s="7" t="s">
        <v>31</v>
      </c>
      <c r="D1" s="6" t="s">
        <v>32</v>
      </c>
    </row>
    <row r="2" spans="1:4" x14ac:dyDescent="0.25">
      <c r="A2" s="3">
        <v>11</v>
      </c>
      <c r="B2" s="3" t="s">
        <v>33</v>
      </c>
      <c r="C2" s="4">
        <v>3913218</v>
      </c>
      <c r="D2" s="5">
        <f>C2*A2</f>
        <v>43045398</v>
      </c>
    </row>
    <row r="3" spans="1:4" x14ac:dyDescent="0.25">
      <c r="A3" s="3">
        <v>2</v>
      </c>
      <c r="B3" s="3" t="s">
        <v>34</v>
      </c>
      <c r="C3" s="4">
        <v>12298686</v>
      </c>
      <c r="D3" s="5">
        <f>C3*A3</f>
        <v>24597372</v>
      </c>
    </row>
    <row r="4" spans="1:4" x14ac:dyDescent="0.25">
      <c r="A4" s="34" t="s">
        <v>35</v>
      </c>
      <c r="B4" s="34"/>
      <c r="C4" s="34"/>
      <c r="D4" s="8">
        <f>D2+D3</f>
        <v>67642770</v>
      </c>
    </row>
    <row r="6" spans="1:4" x14ac:dyDescent="0.25">
      <c r="C6" s="10" t="s">
        <v>36</v>
      </c>
      <c r="D6" s="10">
        <v>67642770</v>
      </c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 Catalogo</vt:lpstr>
      <vt:lpstr>Oferta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Yorvi Lorena Urrego Garcia</dc:creator>
  <cp:keywords/>
  <dc:description/>
  <cp:lastModifiedBy>Yorvi Lorena Urrego Garcia</cp:lastModifiedBy>
  <cp:revision/>
  <dcterms:created xsi:type="dcterms:W3CDTF">2025-02-14T20:28:21Z</dcterms:created>
  <dcterms:modified xsi:type="dcterms:W3CDTF">2025-02-18T16:24:32Z</dcterms:modified>
  <cp:category/>
  <cp:contentStatus/>
</cp:coreProperties>
</file>