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MJZ\CONTRATO\Aseo y Vigilancia\aseo definitivo\2023-2024\LA GUAJIRA\SEGUIMIENTO\"/>
    </mc:Choice>
  </mc:AlternateContent>
  <xr:revisionPtr revIDLastSave="0" documentId="13_ncr:1_{F171D524-55E8-4927-A19F-CFDDB2015B43}" xr6:coauthVersionLast="47" xr6:coauthVersionMax="47" xr10:uidLastSave="{00000000-0000-0000-0000-000000000000}"/>
  <bookViews>
    <workbookView minimized="1" xWindow="-120" yWindow="-120" windowWidth="29040" windowHeight="15720" xr2:uid="{00000000-000D-0000-FFFF-FFFF00000000}"/>
  </bookViews>
  <sheets>
    <sheet name="SEGUINEINTO FINANCIERO 2023" sheetId="1" r:id="rId1"/>
  </sheets>
  <definedNames>
    <definedName name="_xlnm.Print_Area" localSheetId="0">'SEGUINEINTO FINANCIERO 2023'!$A$2:$T$13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K12" i="1" l="1"/>
  <c r="J12" i="1"/>
  <c r="I12" i="1"/>
  <c r="S6" i="1" l="1"/>
  <c r="L12" i="1" l="1"/>
  <c r="H12" i="1"/>
  <c r="G12" i="1"/>
  <c r="M12" i="1"/>
  <c r="S7" i="1" l="1"/>
  <c r="S8" i="1"/>
  <c r="S9" i="1"/>
  <c r="T9" i="1" s="1"/>
  <c r="S10" i="1"/>
  <c r="S11" i="1"/>
  <c r="T6" i="1"/>
  <c r="T12" i="1" l="1"/>
  <c r="S12" i="1"/>
</calcChain>
</file>

<file path=xl/sharedStrings.xml><?xml version="1.0" encoding="utf-8"?>
<sst xmlns="http://schemas.openxmlformats.org/spreadsheetml/2006/main" count="30" uniqueCount="25">
  <si>
    <t>RP</t>
  </si>
  <si>
    <t>CONCEPTO</t>
  </si>
  <si>
    <t>VALOR ACTUAL RP</t>
  </si>
  <si>
    <t>UNIDAD</t>
  </si>
  <si>
    <t>SERVICIO DE ASEO Y MANTENIMIENTO, EN LAS SEDES DE LOS DESPACHOS JUDICIALES Y DEMÁS DEPENDENCIAS DE LA RAMA JUDICIAL DEL DEPARTAMENTO DE LA GUAJIRA,</t>
  </si>
  <si>
    <t>RAZON SOCIAL</t>
  </si>
  <si>
    <t>MARZO</t>
  </si>
  <si>
    <t>ABRIL</t>
  </si>
  <si>
    <t>MAYO</t>
  </si>
  <si>
    <t>JUNIO</t>
  </si>
  <si>
    <t>OCTUBRE</t>
  </si>
  <si>
    <t>NUEVO SALDO</t>
  </si>
  <si>
    <t>NOVIEMBRE</t>
  </si>
  <si>
    <t>DICIEMBRE</t>
  </si>
  <si>
    <t>ENERO</t>
  </si>
  <si>
    <t>FEBRERO</t>
  </si>
  <si>
    <t>VIGENCIA</t>
  </si>
  <si>
    <t xml:space="preserve">ESTADO DE CUENTA SERVICIO DE ASEO RIOHACHA OC 113484 </t>
  </si>
  <si>
    <t>ADICION 1 REAJUSTE OC 113484 - SERVICIO DE ASEO Y MANTENIMIENTO, EN LAS SEDES DE LOS DESPACHOS JUDICIALES Y DEMÁS DEPENDENCIAS DE LA RAMA JUDICIAL DEL DEPARTAMENTO DE LA GUAJIRA</t>
  </si>
  <si>
    <t>XXX</t>
  </si>
  <si>
    <t>KIOS</t>
  </si>
  <si>
    <t>JULIO</t>
  </si>
  <si>
    <t>AGOSTO</t>
  </si>
  <si>
    <t>SEPTIEMBRE</t>
  </si>
  <si>
    <t>SALDO A LIBERAR VIGENCIA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</si>
</sst>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/>
      <top style="thin">
        <color indexed="64"/>
      </top>
      <bottom style="thin">
        <color indexed="64"/>
      </bottom>
      <diagonal style="thick">
        <color indexed="64"/>
      </diagonal>
    </border>
    <border diagonalUp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 diagonalUp="1"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 style="thick">
        <color indexed="64"/>
      </diagonal>
    </border>
    <border diagonalUp="1">
      <left style="thick">
        <color indexed="64"/>
      </left>
      <right style="thin">
        <color indexed="64"/>
      </right>
      <top style="thin">
        <color indexed="64"/>
      </top>
      <bottom/>
      <diagonal style="thick">
        <color indexed="64"/>
      </diagonal>
    </border>
    <border diagonalUp="1"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 style="thick">
        <color indexed="64"/>
      </diagonal>
    </border>
    <border diagonalUp="1">
      <left style="thick">
        <color indexed="64"/>
      </left>
      <right/>
      <top style="thin">
        <color indexed="64"/>
      </top>
      <bottom/>
      <diagonal style="thick">
        <color indexed="64"/>
      </diagonal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44" fontId="1" fillId="0" borderId="0" applyFont="0" applyFill="0" applyBorder="0" applyAlignment="0" applyProtection="0"/>
    <xf numFmtId="0" fontId="8" fillId="5" borderId="5" applyNumberFormat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4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0" borderId="11" xfId="0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43" fontId="0" fillId="0" borderId="10" xfId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 wrapText="1"/>
    </xf>
    <xf numFmtId="43" fontId="4" fillId="0" borderId="11" xfId="1" applyFont="1" applyBorder="1" applyAlignment="1">
      <alignment vertical="center"/>
    </xf>
    <xf numFmtId="0" fontId="0" fillId="0" borderId="21" xfId="0" applyBorder="1"/>
    <xf numFmtId="43" fontId="0" fillId="0" borderId="20" xfId="1" applyFont="1" applyBorder="1" applyAlignment="1">
      <alignment vertical="center"/>
    </xf>
    <xf numFmtId="43" fontId="0" fillId="0" borderId="2" xfId="1" applyFont="1" applyBorder="1" applyAlignment="1">
      <alignment vertical="center"/>
    </xf>
    <xf numFmtId="43" fontId="0" fillId="0" borderId="23" xfId="1" applyFont="1" applyBorder="1" applyAlignment="1">
      <alignment vertical="center"/>
    </xf>
    <xf numFmtId="43" fontId="0" fillId="0" borderId="24" xfId="0" applyNumberFormat="1" applyBorder="1" applyAlignment="1">
      <alignment vertical="center"/>
    </xf>
    <xf numFmtId="0" fontId="0" fillId="0" borderId="15" xfId="0" applyBorder="1"/>
    <xf numFmtId="0" fontId="0" fillId="0" borderId="36" xfId="0" applyBorder="1"/>
    <xf numFmtId="43" fontId="3" fillId="0" borderId="38" xfId="1" applyFont="1" applyBorder="1" applyAlignment="1">
      <alignment vertical="center"/>
    </xf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3" fillId="0" borderId="29" xfId="0" applyNumberFormat="1" applyFont="1" applyBorder="1" applyAlignment="1">
      <alignment vertical="center"/>
    </xf>
    <xf numFmtId="4" fontId="3" fillId="0" borderId="31" xfId="0" applyNumberFormat="1" applyFont="1" applyBorder="1" applyAlignment="1">
      <alignment vertical="center"/>
    </xf>
    <xf numFmtId="4" fontId="3" fillId="0" borderId="23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3" fontId="0" fillId="0" borderId="11" xfId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3" fillId="0" borderId="16" xfId="0" applyNumberFormat="1" applyFont="1" applyBorder="1" applyAlignment="1">
      <alignment vertical="center"/>
    </xf>
    <xf numFmtId="4" fontId="0" fillId="0" borderId="0" xfId="0" applyNumberFormat="1"/>
    <xf numFmtId="0" fontId="0" fillId="0" borderId="1" xfId="0" applyBorder="1"/>
    <xf numFmtId="43" fontId="0" fillId="0" borderId="1" xfId="0" applyNumberFormat="1" applyBorder="1"/>
    <xf numFmtId="44" fontId="3" fillId="0" borderId="38" xfId="4" applyFont="1" applyBorder="1" applyAlignment="1">
      <alignment vertical="center"/>
    </xf>
    <xf numFmtId="43" fontId="7" fillId="4" borderId="38" xfId="3" applyNumberFormat="1" applyBorder="1" applyAlignment="1">
      <alignment vertical="center"/>
    </xf>
    <xf numFmtId="0" fontId="8" fillId="5" borderId="5" xfId="5" applyAlignment="1">
      <alignment wrapText="1"/>
    </xf>
    <xf numFmtId="0" fontId="8" fillId="5" borderId="5" xfId="5"/>
    <xf numFmtId="44" fontId="0" fillId="0" borderId="1" xfId="4" applyFont="1" applyBorder="1"/>
    <xf numFmtId="44" fontId="0" fillId="0" borderId="0" xfId="4" applyFont="1"/>
    <xf numFmtId="0" fontId="6" fillId="3" borderId="9" xfId="2" applyBorder="1" applyAlignment="1">
      <alignment vertical="center"/>
    </xf>
    <xf numFmtId="0" fontId="6" fillId="3" borderId="44" xfId="2" applyBorder="1" applyAlignment="1">
      <alignment vertical="center" wrapText="1"/>
    </xf>
    <xf numFmtId="44" fontId="6" fillId="3" borderId="12" xfId="2" applyNumberFormat="1" applyBorder="1" applyAlignment="1">
      <alignment vertical="center"/>
    </xf>
    <xf numFmtId="44" fontId="6" fillId="3" borderId="19" xfId="2" applyNumberFormat="1" applyBorder="1" applyAlignment="1">
      <alignment vertical="center"/>
    </xf>
    <xf numFmtId="44" fontId="6" fillId="3" borderId="38" xfId="2" applyNumberFormat="1" applyBorder="1" applyAlignment="1">
      <alignment vertical="center"/>
    </xf>
    <xf numFmtId="0" fontId="6" fillId="3" borderId="7" xfId="2" applyBorder="1" applyAlignment="1">
      <alignment vertical="center"/>
    </xf>
    <xf numFmtId="0" fontId="6" fillId="3" borderId="19" xfId="2" applyBorder="1" applyAlignment="1">
      <alignment vertical="center" wrapText="1"/>
    </xf>
    <xf numFmtId="44" fontId="6" fillId="3" borderId="18" xfId="2" applyNumberFormat="1" applyBorder="1" applyAlignment="1">
      <alignment vertical="center"/>
    </xf>
    <xf numFmtId="44" fontId="6" fillId="3" borderId="47" xfId="2" applyNumberFormat="1" applyBorder="1" applyAlignment="1">
      <alignment vertical="center"/>
    </xf>
    <xf numFmtId="4" fontId="3" fillId="0" borderId="48" xfId="0" applyNumberFormat="1" applyFont="1" applyBorder="1" applyAlignment="1">
      <alignment vertical="center"/>
    </xf>
    <xf numFmtId="4" fontId="3" fillId="0" borderId="49" xfId="0" applyNumberFormat="1" applyFont="1" applyBorder="1" applyAlignment="1">
      <alignment vertical="center"/>
    </xf>
    <xf numFmtId="44" fontId="6" fillId="3" borderId="50" xfId="2" applyNumberFormat="1" applyBorder="1" applyAlignment="1">
      <alignment vertical="center"/>
    </xf>
    <xf numFmtId="4" fontId="3" fillId="0" borderId="51" xfId="0" applyNumberFormat="1" applyFont="1" applyBorder="1" applyAlignment="1">
      <alignment vertical="center"/>
    </xf>
    <xf numFmtId="4" fontId="3" fillId="0" borderId="52" xfId="0" applyNumberFormat="1" applyFont="1" applyBorder="1" applyAlignment="1">
      <alignment vertical="center"/>
    </xf>
    <xf numFmtId="4" fontId="3" fillId="0" borderId="53" xfId="0" applyNumberFormat="1" applyFont="1" applyBorder="1" applyAlignment="1">
      <alignment vertical="center"/>
    </xf>
    <xf numFmtId="4" fontId="3" fillId="0" borderId="54" xfId="0" applyNumberFormat="1" applyFont="1" applyBorder="1" applyAlignment="1">
      <alignment vertical="center"/>
    </xf>
    <xf numFmtId="4" fontId="3" fillId="0" borderId="25" xfId="0" applyNumberFormat="1" applyFont="1" applyBorder="1" applyAlignment="1">
      <alignment vertical="center"/>
    </xf>
    <xf numFmtId="44" fontId="0" fillId="0" borderId="15" xfId="0" applyNumberFormat="1" applyBorder="1" applyAlignment="1">
      <alignment vertical="center"/>
    </xf>
    <xf numFmtId="44" fontId="0" fillId="0" borderId="0" xfId="0" applyNumberFormat="1"/>
    <xf numFmtId="4" fontId="3" fillId="0" borderId="55" xfId="0" applyNumberFormat="1" applyFont="1" applyBorder="1" applyAlignment="1">
      <alignment vertical="center"/>
    </xf>
    <xf numFmtId="4" fontId="9" fillId="3" borderId="26" xfId="2" applyNumberFormat="1" applyFont="1" applyBorder="1" applyAlignment="1">
      <alignment vertical="center"/>
    </xf>
    <xf numFmtId="4" fontId="9" fillId="3" borderId="32" xfId="2" applyNumberFormat="1" applyFont="1" applyBorder="1" applyAlignment="1">
      <alignment vertical="center"/>
    </xf>
    <xf numFmtId="4" fontId="10" fillId="0" borderId="0" xfId="0" applyNumberFormat="1" applyFont="1"/>
    <xf numFmtId="0" fontId="5" fillId="0" borderId="0" xfId="0" applyFont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8" fillId="5" borderId="45" xfId="5" applyBorder="1" applyAlignment="1">
      <alignment horizontal="center"/>
    </xf>
    <xf numFmtId="0" fontId="8" fillId="5" borderId="46" xfId="5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4" fontId="8" fillId="0" borderId="0" xfId="0" applyNumberFormat="1" applyFont="1"/>
    <xf numFmtId="44" fontId="11" fillId="0" borderId="0" xfId="4" applyFont="1"/>
    <xf numFmtId="44" fontId="3" fillId="0" borderId="3" xfId="4" applyFont="1" applyBorder="1" applyAlignment="1">
      <alignment vertical="center"/>
    </xf>
    <xf numFmtId="44" fontId="3" fillId="0" borderId="17" xfId="4" applyFont="1" applyBorder="1" applyAlignment="1">
      <alignment vertical="center"/>
    </xf>
  </cellXfs>
  <cellStyles count="6">
    <cellStyle name="Bueno" xfId="2" builtinId="26"/>
    <cellStyle name="Cálculo" xfId="5" builtinId="22"/>
    <cellStyle name="Énfasis2" xfId="3" builtinId="33"/>
    <cellStyle name="Millares" xfId="1" builtinId="3"/>
    <cellStyle name="Moneda" xfId="4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23"/>
  <sheetViews>
    <sheetView tabSelected="1" topLeftCell="B1" workbookViewId="0">
      <selection activeCell="N17" sqref="N17"/>
    </sheetView>
  </sheetViews>
  <sheetFormatPr baseColWidth="10" defaultRowHeight="15" x14ac:dyDescent="0.25"/>
  <cols>
    <col min="1" max="1" width="27.140625" customWidth="1"/>
    <col min="2" max="2" width="8.5703125" customWidth="1"/>
    <col min="5" max="5" width="63" customWidth="1"/>
    <col min="6" max="6" width="14.140625" customWidth="1"/>
    <col min="7" max="7" width="0.140625" hidden="1" customWidth="1"/>
    <col min="8" max="11" width="15.5703125" hidden="1" customWidth="1"/>
    <col min="12" max="12" width="17.28515625" hidden="1" customWidth="1"/>
    <col min="13" max="13" width="15.85546875" customWidth="1"/>
    <col min="14" max="15" width="13.7109375" hidden="1" customWidth="1"/>
    <col min="16" max="16" width="13.42578125" hidden="1" customWidth="1"/>
    <col min="17" max="18" width="15.5703125" hidden="1" customWidth="1"/>
    <col min="19" max="19" width="17" customWidth="1"/>
    <col min="20" max="20" width="17.140625" customWidth="1"/>
  </cols>
  <sheetData>
    <row r="2" spans="1:21" ht="21" x14ac:dyDescent="0.35">
      <c r="A2" s="76" t="s">
        <v>17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1" ht="15.75" thickBot="1" x14ac:dyDescent="0.3">
      <c r="F3" s="26"/>
    </row>
    <row r="4" spans="1:21" ht="32.25" customHeight="1" thickTop="1" thickBot="1" x14ac:dyDescent="0.3">
      <c r="A4" s="81" t="s">
        <v>5</v>
      </c>
      <c r="B4" s="81" t="s">
        <v>3</v>
      </c>
      <c r="C4" s="91" t="s">
        <v>0</v>
      </c>
      <c r="D4" s="98" t="s">
        <v>16</v>
      </c>
      <c r="E4" s="93" t="s">
        <v>1</v>
      </c>
      <c r="F4" s="95" t="s">
        <v>2</v>
      </c>
      <c r="G4" s="97">
        <v>2023</v>
      </c>
      <c r="H4" s="97"/>
      <c r="I4" s="97"/>
      <c r="J4" s="97"/>
      <c r="K4" s="97"/>
      <c r="L4" s="97"/>
      <c r="M4" s="100">
        <v>2024</v>
      </c>
      <c r="N4" s="97"/>
      <c r="O4" s="97"/>
      <c r="P4" s="97"/>
      <c r="Q4" s="97"/>
      <c r="R4" s="101"/>
      <c r="S4" s="77" t="s">
        <v>11</v>
      </c>
      <c r="T4" s="77" t="s">
        <v>24</v>
      </c>
    </row>
    <row r="5" spans="1:21" ht="30.75" customHeight="1" thickTop="1" thickBot="1" x14ac:dyDescent="0.3">
      <c r="A5" s="82"/>
      <c r="B5" s="82"/>
      <c r="C5" s="92"/>
      <c r="D5" s="99"/>
      <c r="E5" s="94"/>
      <c r="F5" s="96"/>
      <c r="G5" s="33" t="s">
        <v>21</v>
      </c>
      <c r="H5" s="31" t="s">
        <v>22</v>
      </c>
      <c r="I5" s="32" t="s">
        <v>23</v>
      </c>
      <c r="J5" s="32" t="s">
        <v>10</v>
      </c>
      <c r="K5" s="32" t="s">
        <v>12</v>
      </c>
      <c r="L5" s="32" t="s">
        <v>13</v>
      </c>
      <c r="M5" s="31" t="s">
        <v>14</v>
      </c>
      <c r="N5" s="31" t="s">
        <v>15</v>
      </c>
      <c r="O5" s="28" t="s">
        <v>6</v>
      </c>
      <c r="P5" s="30" t="s">
        <v>7</v>
      </c>
      <c r="Q5" s="29" t="s">
        <v>8</v>
      </c>
      <c r="R5" s="28" t="s">
        <v>9</v>
      </c>
      <c r="S5" s="78"/>
      <c r="T5" s="78"/>
    </row>
    <row r="6" spans="1:21" ht="46.5" thickTop="1" thickBot="1" x14ac:dyDescent="0.3">
      <c r="A6" s="83" t="s">
        <v>20</v>
      </c>
      <c r="B6" s="87">
        <v>2</v>
      </c>
      <c r="C6" s="16">
        <v>16023</v>
      </c>
      <c r="D6" s="53">
        <v>2023</v>
      </c>
      <c r="E6" s="54" t="s">
        <v>4</v>
      </c>
      <c r="F6" s="73">
        <v>14191431.48</v>
      </c>
      <c r="G6" s="55">
        <v>256471.65</v>
      </c>
      <c r="H6" s="56">
        <v>2564716.5299999998</v>
      </c>
      <c r="I6" s="56">
        <v>2564716.5299999998</v>
      </c>
      <c r="J6" s="56">
        <v>2564716.5299999998</v>
      </c>
      <c r="K6" s="56">
        <v>2564716.5299999998</v>
      </c>
      <c r="L6" s="56">
        <v>3676093.71</v>
      </c>
      <c r="M6" s="64"/>
      <c r="N6" s="61"/>
      <c r="O6" s="61"/>
      <c r="P6" s="61"/>
      <c r="Q6" s="61"/>
      <c r="R6" s="61"/>
      <c r="S6" s="57">
        <f>+(F6)-G6-H6-I6-J6-K6-L6</f>
        <v>0</v>
      </c>
      <c r="T6" s="48">
        <f>+S6</f>
        <v>0</v>
      </c>
    </row>
    <row r="7" spans="1:21" ht="46.5" thickTop="1" thickBot="1" x14ac:dyDescent="0.3">
      <c r="A7" s="84"/>
      <c r="B7" s="88"/>
      <c r="C7" s="16">
        <v>223</v>
      </c>
      <c r="D7" s="7">
        <v>2024</v>
      </c>
      <c r="E7" s="34" t="s">
        <v>4</v>
      </c>
      <c r="F7" s="37">
        <v>13825683.529999999</v>
      </c>
      <c r="G7" s="63"/>
      <c r="H7" s="63"/>
      <c r="I7" s="62"/>
      <c r="J7" s="62"/>
      <c r="K7" s="62"/>
      <c r="L7" s="62"/>
      <c r="M7" s="105">
        <v>2476180</v>
      </c>
      <c r="N7" s="42"/>
      <c r="O7" s="42"/>
      <c r="P7" s="42"/>
      <c r="Q7" s="42"/>
      <c r="R7" s="42"/>
      <c r="S7" s="47">
        <f t="shared" ref="S7:S11" si="0">+F7-G7-H7-L7-M7-N7-O7-P7-Q7-R7</f>
        <v>11349503.529999999</v>
      </c>
      <c r="T7" s="68"/>
    </row>
    <row r="8" spans="1:21" ht="61.5" hidden="1" thickTop="1" thickBot="1" x14ac:dyDescent="0.3">
      <c r="A8" s="85"/>
      <c r="B8" s="89"/>
      <c r="C8" s="17" t="s">
        <v>19</v>
      </c>
      <c r="D8" s="8">
        <v>2024</v>
      </c>
      <c r="E8" s="35" t="s">
        <v>18</v>
      </c>
      <c r="F8" s="63"/>
      <c r="G8" s="63"/>
      <c r="H8" s="63"/>
      <c r="I8" s="62"/>
      <c r="J8" s="62"/>
      <c r="K8" s="62"/>
      <c r="L8" s="62"/>
      <c r="M8" s="43"/>
      <c r="N8" s="40"/>
      <c r="O8" s="41"/>
      <c r="P8" s="10"/>
      <c r="Q8" s="10"/>
      <c r="R8" s="21"/>
      <c r="S8" s="47">
        <f t="shared" si="0"/>
        <v>0</v>
      </c>
      <c r="T8" s="62"/>
      <c r="U8" s="20"/>
    </row>
    <row r="9" spans="1:21" ht="46.5" thickTop="1" thickBot="1" x14ac:dyDescent="0.3">
      <c r="A9" s="85"/>
      <c r="B9" s="87">
        <v>8</v>
      </c>
      <c r="C9" s="15">
        <v>45523</v>
      </c>
      <c r="D9" s="58">
        <v>2023</v>
      </c>
      <c r="E9" s="59" t="s">
        <v>4</v>
      </c>
      <c r="F9" s="74">
        <v>413454409.16000003</v>
      </c>
      <c r="G9" s="60">
        <v>7263276.4400000004</v>
      </c>
      <c r="H9" s="55">
        <v>74656145.420000002</v>
      </c>
      <c r="I9" s="55">
        <v>73058711.799999997</v>
      </c>
      <c r="J9" s="55">
        <v>74600054.549999997</v>
      </c>
      <c r="K9" s="55">
        <v>74580436.060000002</v>
      </c>
      <c r="L9" s="56">
        <v>73484018.430000007</v>
      </c>
      <c r="M9" s="64"/>
      <c r="N9" s="61"/>
      <c r="O9" s="61"/>
      <c r="P9" s="61"/>
      <c r="Q9" s="61"/>
      <c r="R9" s="61"/>
      <c r="S9" s="57">
        <f t="shared" si="0"/>
        <v>258050968.87</v>
      </c>
      <c r="T9" s="48">
        <f t="shared" ref="T9" si="1">+S9</f>
        <v>258050968.87</v>
      </c>
    </row>
    <row r="10" spans="1:21" ht="45.75" customHeight="1" thickTop="1" thickBot="1" x14ac:dyDescent="0.3">
      <c r="A10" s="85"/>
      <c r="B10" s="90"/>
      <c r="C10" s="14">
        <v>223</v>
      </c>
      <c r="D10" s="4">
        <v>2024</v>
      </c>
      <c r="E10" s="36" t="s">
        <v>4</v>
      </c>
      <c r="F10" s="38">
        <v>408667798.08999997</v>
      </c>
      <c r="G10" s="63"/>
      <c r="H10" s="63"/>
      <c r="I10" s="62"/>
      <c r="J10" s="62"/>
      <c r="K10" s="62"/>
      <c r="L10" s="65"/>
      <c r="M10" s="104">
        <v>83989265.150000006</v>
      </c>
      <c r="N10" s="6"/>
      <c r="O10" s="3"/>
      <c r="P10" s="3"/>
      <c r="Q10" s="5"/>
      <c r="R10" s="22"/>
      <c r="S10" s="47">
        <f t="shared" si="0"/>
        <v>324678532.93999994</v>
      </c>
      <c r="T10" s="62"/>
      <c r="U10" s="20"/>
    </row>
    <row r="11" spans="1:21" ht="61.5" hidden="1" thickTop="1" thickBot="1" x14ac:dyDescent="0.3">
      <c r="A11" s="86"/>
      <c r="B11" s="89"/>
      <c r="C11" s="13" t="s">
        <v>19</v>
      </c>
      <c r="D11" s="11">
        <v>2024</v>
      </c>
      <c r="E11" s="35" t="s">
        <v>18</v>
      </c>
      <c r="F11" s="67"/>
      <c r="G11" s="67"/>
      <c r="H11" s="67"/>
      <c r="I11" s="72"/>
      <c r="J11" s="72"/>
      <c r="K11" s="72"/>
      <c r="L11" s="66"/>
      <c r="M11" s="9"/>
      <c r="N11" s="39"/>
      <c r="O11" s="41"/>
      <c r="P11" s="19"/>
      <c r="Q11" s="10"/>
      <c r="R11" s="23"/>
      <c r="S11" s="47">
        <f t="shared" si="0"/>
        <v>0</v>
      </c>
      <c r="T11" s="62"/>
      <c r="U11" s="20"/>
    </row>
    <row r="12" spans="1:21" ht="16.5" thickTop="1" thickBot="1" x14ac:dyDescent="0.3">
      <c r="A12" s="1"/>
      <c r="B12" s="25"/>
      <c r="C12" s="12"/>
      <c r="D12" s="12"/>
      <c r="E12" s="18"/>
      <c r="F12" s="2"/>
      <c r="G12" s="70">
        <f>+G6+G9</f>
        <v>7519748.0900000008</v>
      </c>
      <c r="H12" s="70">
        <f>+H6+H9</f>
        <v>77220861.950000003</v>
      </c>
      <c r="I12" s="70">
        <f>SUM(I6+I9)</f>
        <v>75623428.329999998</v>
      </c>
      <c r="J12" s="70">
        <f>SUM(J6+J9)</f>
        <v>77164771.079999998</v>
      </c>
      <c r="K12" s="70">
        <f>SUM(K6+K9)</f>
        <v>77145152.590000004</v>
      </c>
      <c r="L12" s="70">
        <f>+L6+L9</f>
        <v>77160112.140000001</v>
      </c>
      <c r="M12" s="69">
        <f>+M7+M8+M10+M11</f>
        <v>86465445.150000006</v>
      </c>
      <c r="N12" s="12"/>
      <c r="O12" s="2"/>
      <c r="P12" s="2"/>
      <c r="Q12" s="12"/>
      <c r="R12" s="2"/>
      <c r="S12" s="24">
        <f>SUM(S6:S11)</f>
        <v>594079005.33999991</v>
      </c>
      <c r="T12" s="27">
        <f>SUM(T6+T9)</f>
        <v>258050968.87</v>
      </c>
    </row>
    <row r="13" spans="1:21" ht="15.75" thickTop="1" x14ac:dyDescent="0.25">
      <c r="A13" s="1"/>
      <c r="E13" s="1"/>
      <c r="S13" s="25"/>
    </row>
    <row r="14" spans="1:21" x14ac:dyDescent="0.25">
      <c r="A14" s="1"/>
      <c r="E14" s="1"/>
      <c r="J14" s="75"/>
    </row>
    <row r="15" spans="1:21" x14ac:dyDescent="0.25">
      <c r="E15" s="1"/>
      <c r="L15" s="52"/>
      <c r="R15" s="45"/>
      <c r="S15" s="46"/>
    </row>
    <row r="16" spans="1:21" x14ac:dyDescent="0.25">
      <c r="E16" s="1"/>
      <c r="F16" s="79"/>
      <c r="G16" s="80"/>
      <c r="J16" s="71"/>
      <c r="L16" s="52"/>
      <c r="R16" s="45"/>
      <c r="S16" s="46"/>
    </row>
    <row r="17" spans="5:19" x14ac:dyDescent="0.25">
      <c r="E17" s="49"/>
      <c r="F17" s="45"/>
      <c r="G17" s="45"/>
      <c r="K17" s="52"/>
      <c r="L17" s="71"/>
      <c r="R17" s="45"/>
      <c r="S17" s="46"/>
    </row>
    <row r="18" spans="5:19" x14ac:dyDescent="0.25">
      <c r="E18" s="50"/>
      <c r="F18" s="51"/>
      <c r="G18" s="51"/>
      <c r="H18" s="44"/>
      <c r="I18" s="44"/>
      <c r="J18" s="44"/>
      <c r="K18" s="52"/>
    </row>
    <row r="22" spans="5:19" x14ac:dyDescent="0.25">
      <c r="L22" s="52"/>
      <c r="N22" s="103">
        <v>86465445.150000006</v>
      </c>
    </row>
    <row r="23" spans="5:19" x14ac:dyDescent="0.25">
      <c r="N23" s="102">
        <f>+N22-M7</f>
        <v>83989265.150000006</v>
      </c>
    </row>
  </sheetData>
  <mergeCells count="15">
    <mergeCell ref="A2:T2"/>
    <mergeCell ref="T4:T5"/>
    <mergeCell ref="F16:G16"/>
    <mergeCell ref="B4:B5"/>
    <mergeCell ref="A6:A11"/>
    <mergeCell ref="B6:B8"/>
    <mergeCell ref="B9:B11"/>
    <mergeCell ref="S4:S5"/>
    <mergeCell ref="C4:C5"/>
    <mergeCell ref="E4:E5"/>
    <mergeCell ref="F4:F5"/>
    <mergeCell ref="A4:A5"/>
    <mergeCell ref="G4:L4"/>
    <mergeCell ref="D4:D5"/>
    <mergeCell ref="M4:R4"/>
  </mergeCells>
  <pageMargins left="0.7" right="0.7" top="0.75" bottom="0.75" header="0.3" footer="0.3"/>
  <pageSetup paperSize="14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SEGUINEINTO FINANCIERO 2023</vt:lpstr>
      <vt:lpstr>'SEGUINEINTO FINANCIERO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CAdmin Victor V</dc:creator>
  <cp:lastModifiedBy>Maria Jose Zabaleta Ramos</cp:lastModifiedBy>
  <cp:lastPrinted>2023-03-27T15:42:15Z</cp:lastPrinted>
  <dcterms:created xsi:type="dcterms:W3CDTF">2022-09-02T21:25:07Z</dcterms:created>
  <dcterms:modified xsi:type="dcterms:W3CDTF">2024-03-04T17:02:08Z</dcterms:modified>
</cp:coreProperties>
</file>