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MARZO/INSUMOS/"/>
    </mc:Choice>
  </mc:AlternateContent>
  <xr:revisionPtr revIDLastSave="842" documentId="106_{46D64688-6162-4664-A29A-FC2D54F3AF39}" xr6:coauthVersionLast="45" xr6:coauthVersionMax="47" xr10:uidLastSave="{355C4024-50A4-4478-A8C1-B3DDAF873EF1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2" l="1"/>
  <c r="H2" i="2" l="1"/>
  <c r="G4" i="2" l="1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<sst xmlns="http://schemas.openxmlformats.org/spreadsheetml/2006/main" count="75" uniqueCount="48">
  <si>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</si>
  <si>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</si>
  <si>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</si>
  <si>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</si>
  <si>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</si>
  <si>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</si>
  <si>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</si>
  <si>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</si>
  <si>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</si>
  <si>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</si>
  <si>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</si>
  <si>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</si>
  <si>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</si>
  <si>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</si>
  <si>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</si>
  <si>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</si>
  <si>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</si>
  <si>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</si>
  <si>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</si>
  <si>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</si>
  <si>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</si>
  <si>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</si>
  <si>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</si>
  <si>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</si>
  <si>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</si>
  <si>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</si>
  <si>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</si>
  <si>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</si>
  <si>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</si>
  <si>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</si>
  <si>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</si>
  <si>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</si>
  <si>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</si>
  <si>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</si>
  <si>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</si>
  <si>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</si>
  <si>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</si>
  <si>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</si>
  <si>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</si>
  <si>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</si>
  <si>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</si>
  <si>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</si>
  <si>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</si>
  <si>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</si>
  <si>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</si>
  <si>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</si>
  <si>
    <t>FE2883</t>
  </si>
  <si>
    <t>INSUMOS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</si>
</sst>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8" fontId="0" fillId="0" borderId="0" xfId="0" applyNumberFormat="1"/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tabSelected="1" zoomScale="96" zoomScaleNormal="96" workbookViewId="0">
      <pane ySplit="3" topLeftCell="A4" activePane="bottomLeft" state="frozen"/>
      <selection pane="bottomLeft" activeCell="G52" sqref="G52:H55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65" t="s">
        <v>9</v>
      </c>
      <c r="B2" s="65"/>
      <c r="C2" s="65"/>
      <c r="D2" s="65"/>
      <c r="E2" s="65"/>
      <c r="F2" s="65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45040</v>
      </c>
      <c r="C6" s="16" t="s">
        <v>35</v>
      </c>
      <c r="D6" s="5" t="s">
        <v>34</v>
      </c>
      <c r="E6" s="3"/>
      <c r="F6" s="18">
        <v>11066365.91</v>
      </c>
      <c r="G6" s="31"/>
      <c r="H6" s="23"/>
      <c r="I6" s="34"/>
    </row>
    <row r="7" spans="1:11" s="19" customFormat="1" x14ac:dyDescent="0.25">
      <c r="A7" s="14">
        <v>4</v>
      </c>
      <c r="B7" s="62" t="s">
        <v>41</v>
      </c>
      <c r="C7" s="63" t="s">
        <v>40</v>
      </c>
      <c r="D7" s="17" t="s">
        <v>36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64">
        <v>5</v>
      </c>
      <c r="B8" s="62">
        <v>45041</v>
      </c>
      <c r="C8" s="64" t="s">
        <v>43</v>
      </c>
      <c r="D8" s="17" t="s">
        <v>39</v>
      </c>
      <c r="E8" s="15"/>
      <c r="F8" s="18">
        <v>83074936.810000002</v>
      </c>
      <c r="G8" s="26"/>
      <c r="H8" s="23"/>
      <c r="I8" s="34"/>
    </row>
    <row r="9" spans="1:11" s="19" customFormat="1" x14ac:dyDescent="0.25">
      <c r="A9" s="13">
        <v>6</v>
      </c>
      <c r="B9" s="15">
        <v>45051</v>
      </c>
      <c r="C9" s="20" t="s">
        <v>44</v>
      </c>
      <c r="D9" s="17" t="s">
        <v>45</v>
      </c>
      <c r="E9" s="15"/>
      <c r="F9" s="18">
        <v>109202227.59</v>
      </c>
      <c r="G9" s="26"/>
      <c r="H9" s="23"/>
      <c r="I9" s="34"/>
    </row>
    <row r="10" spans="1:11" s="19" customFormat="1" x14ac:dyDescent="0.25">
      <c r="A10" s="14">
        <v>7</v>
      </c>
      <c r="B10" s="15">
        <v>45051</v>
      </c>
      <c r="C10" s="20" t="s">
        <v>46</v>
      </c>
      <c r="D10" s="17" t="s">
        <v>47</v>
      </c>
      <c r="E10" s="15"/>
      <c r="F10" s="18">
        <v>13644376.28128</v>
      </c>
      <c r="G10" s="26"/>
      <c r="H10" s="23"/>
      <c r="I10" s="34"/>
    </row>
    <row r="11" spans="1:11" x14ac:dyDescent="0.25">
      <c r="A11" s="2"/>
      <c r="B11" s="3"/>
      <c r="C11" s="20"/>
      <c r="D11" s="5"/>
      <c r="E11" s="3"/>
      <c r="F11" s="18"/>
      <c r="G11" s="26"/>
      <c r="H11" s="23"/>
      <c r="I11" s="34"/>
      <c r="J11" s="22"/>
      <c r="K11" s="29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71"/>
      <c r="H43" s="69"/>
      <c r="I43" s="70"/>
    </row>
    <row r="44" spans="1:9" x14ac:dyDescent="0.25">
      <c r="A44" s="2"/>
      <c r="B44" s="3"/>
      <c r="C44" s="4"/>
      <c r="D44" s="5"/>
      <c r="E44" s="3"/>
      <c r="F44" s="39"/>
      <c r="G44" s="71"/>
      <c r="H44" s="69"/>
      <c r="I44" s="70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66" t="s">
        <v>6</v>
      </c>
      <c r="B51" s="67"/>
      <c r="C51" s="67"/>
      <c r="D51" s="67"/>
      <c r="E51" s="68"/>
      <c r="F51" s="9">
        <f>SUM(F4:F50)</f>
        <v>335057230.28127998</v>
      </c>
      <c r="H51" s="34"/>
      <c r="I51" s="27"/>
      <c r="J51" s="27"/>
    </row>
    <row r="52" spans="1:10" ht="15" customHeight="1" x14ac:dyDescent="0.25">
      <c r="G52" s="10" t="s">
        <v>37</v>
      </c>
      <c r="H52" s="8">
        <v>690948538.11000001</v>
      </c>
    </row>
    <row r="53" spans="1:10" x14ac:dyDescent="0.25">
      <c r="G53" s="10" t="s">
        <v>8</v>
      </c>
      <c r="H53" s="8">
        <f>+F51</f>
        <v>335057230.28127998</v>
      </c>
    </row>
    <row r="54" spans="1:10" x14ac:dyDescent="0.25">
      <c r="G54" s="10" t="s">
        <v>7</v>
      </c>
      <c r="H54" s="11">
        <f>+H53/H52</f>
        <v>0.48492356782139739</v>
      </c>
    </row>
    <row r="55" spans="1:10" ht="27" customHeight="1" x14ac:dyDescent="0.25">
      <c r="G55" s="7" t="s">
        <v>38</v>
      </c>
      <c r="H55" s="12">
        <f>+H52-H53</f>
        <v>355891307.82872003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opLeftCell="D7" workbookViewId="0">
      <selection activeCell="G3" sqref="G3"/>
    </sheetView>
  </sheetViews>
  <sheetFormatPr baseColWidth="10" defaultRowHeight="15" x14ac:dyDescent="0.25"/>
  <cols>
    <col min="3" max="3" width="26.140625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12</v>
      </c>
      <c r="B1" s="72" t="s">
        <v>13</v>
      </c>
      <c r="C1" s="72"/>
      <c r="D1" s="49" t="s">
        <v>14</v>
      </c>
      <c r="E1" s="49" t="s">
        <v>15</v>
      </c>
      <c r="F1" s="49" t="s">
        <v>16</v>
      </c>
      <c r="G1" s="49" t="s">
        <v>17</v>
      </c>
      <c r="H1" s="49" t="s">
        <v>18</v>
      </c>
      <c r="I1" s="51" t="s">
        <v>27</v>
      </c>
      <c r="J1" s="51" t="s">
        <v>29</v>
      </c>
      <c r="K1" s="51" t="s">
        <v>14</v>
      </c>
      <c r="L1" s="51" t="s">
        <v>33</v>
      </c>
    </row>
    <row r="2" spans="1:12" ht="30" customHeight="1" x14ac:dyDescent="0.25">
      <c r="A2" s="73" t="s">
        <v>19</v>
      </c>
      <c r="B2" s="40" t="s">
        <v>20</v>
      </c>
      <c r="C2" s="40" t="s">
        <v>21</v>
      </c>
      <c r="D2" s="41" t="s">
        <v>22</v>
      </c>
      <c r="E2" s="42">
        <v>27</v>
      </c>
      <c r="F2" s="42" t="s">
        <v>23</v>
      </c>
      <c r="G2" s="54">
        <f>28163900.64-J2-J8</f>
        <v>14072414.428720001</v>
      </c>
      <c r="H2" s="45">
        <f>H9-J3-J6-J4-J5-J7</f>
        <v>310542422.93368971</v>
      </c>
      <c r="I2" s="52" t="s">
        <v>28</v>
      </c>
      <c r="J2" s="56">
        <v>447109.93</v>
      </c>
      <c r="K2" s="58" t="s">
        <v>32</v>
      </c>
      <c r="L2">
        <v>907622</v>
      </c>
    </row>
    <row r="3" spans="1:12" ht="99.75" customHeight="1" thickBot="1" x14ac:dyDescent="0.3">
      <c r="A3" s="73"/>
      <c r="B3" s="40" t="s">
        <v>24</v>
      </c>
      <c r="C3" s="44" t="s">
        <v>25</v>
      </c>
      <c r="D3" s="41" t="s">
        <v>26</v>
      </c>
      <c r="E3" s="42">
        <v>10</v>
      </c>
      <c r="F3" s="42" t="s">
        <v>23</v>
      </c>
      <c r="G3" s="53">
        <v>29415144.199999999</v>
      </c>
      <c r="H3" s="45">
        <v>1861326.27</v>
      </c>
      <c r="I3" s="52" t="s">
        <v>30</v>
      </c>
      <c r="J3" s="56">
        <v>10027110.76</v>
      </c>
      <c r="K3" s="58" t="s">
        <v>32</v>
      </c>
      <c r="L3" s="57">
        <v>1423</v>
      </c>
    </row>
    <row r="4" spans="1:12" ht="15.75" thickBot="1" x14ac:dyDescent="0.3">
      <c r="G4" s="46">
        <f>G2+G3</f>
        <v>43487558.62872</v>
      </c>
      <c r="H4" s="55">
        <f>H2+H3</f>
        <v>312403749.20368969</v>
      </c>
      <c r="I4" s="52" t="s">
        <v>42</v>
      </c>
      <c r="J4" s="56">
        <v>11066365.9063104</v>
      </c>
      <c r="K4" s="58" t="s">
        <v>32</v>
      </c>
      <c r="L4" s="57">
        <v>1423</v>
      </c>
    </row>
    <row r="5" spans="1:12" x14ac:dyDescent="0.25">
      <c r="I5" s="52" t="s">
        <v>40</v>
      </c>
      <c r="J5" s="56">
        <v>107595103</v>
      </c>
      <c r="K5" s="58" t="s">
        <v>32</v>
      </c>
      <c r="L5" s="57">
        <v>1423</v>
      </c>
    </row>
    <row r="6" spans="1:12" x14ac:dyDescent="0.25">
      <c r="I6" s="52" t="s">
        <v>43</v>
      </c>
      <c r="J6" s="56">
        <v>83074936.810000002</v>
      </c>
      <c r="K6" s="58" t="s">
        <v>32</v>
      </c>
      <c r="L6" s="57">
        <v>1423</v>
      </c>
    </row>
    <row r="7" spans="1:12" x14ac:dyDescent="0.25">
      <c r="I7" s="52" t="s">
        <v>44</v>
      </c>
      <c r="J7" s="56">
        <v>109202227.59</v>
      </c>
      <c r="K7" s="58" t="s">
        <v>32</v>
      </c>
      <c r="L7" s="57">
        <v>1423</v>
      </c>
    </row>
    <row r="8" spans="1:12" ht="22.5" x14ac:dyDescent="0.25">
      <c r="B8" s="74" t="s">
        <v>13</v>
      </c>
      <c r="C8" s="75"/>
      <c r="D8" s="59" t="s">
        <v>14</v>
      </c>
      <c r="E8" s="59" t="s">
        <v>15</v>
      </c>
      <c r="F8" s="59" t="s">
        <v>16</v>
      </c>
      <c r="G8" s="59" t="s">
        <v>17</v>
      </c>
      <c r="H8" s="50" t="s">
        <v>18</v>
      </c>
      <c r="I8" s="52" t="s">
        <v>46</v>
      </c>
      <c r="J8" s="56">
        <v>13644376.28128</v>
      </c>
      <c r="K8" s="58" t="s">
        <v>32</v>
      </c>
      <c r="L8" s="57">
        <v>907622</v>
      </c>
    </row>
    <row r="9" spans="1:12" ht="22.5" x14ac:dyDescent="0.25">
      <c r="B9" s="40" t="s">
        <v>20</v>
      </c>
      <c r="C9" s="40" t="s">
        <v>21</v>
      </c>
      <c r="D9" s="41" t="s">
        <v>22</v>
      </c>
      <c r="E9" s="60">
        <v>27</v>
      </c>
      <c r="F9" s="60" t="s">
        <v>23</v>
      </c>
      <c r="G9" s="43">
        <v>28163900.640000001</v>
      </c>
      <c r="H9" s="43">
        <v>631508167</v>
      </c>
      <c r="I9" s="52"/>
      <c r="J9" s="61"/>
    </row>
    <row r="10" spans="1:12" ht="113.25" thickBot="1" x14ac:dyDescent="0.3">
      <c r="B10" s="40" t="s">
        <v>24</v>
      </c>
      <c r="C10" s="44" t="s">
        <v>25</v>
      </c>
      <c r="D10" s="41" t="s">
        <v>26</v>
      </c>
      <c r="E10" s="60">
        <v>10</v>
      </c>
      <c r="F10" s="60" t="s">
        <v>23</v>
      </c>
      <c r="G10" s="45">
        <v>29415144.199999999</v>
      </c>
      <c r="H10" s="45">
        <v>1861326.27</v>
      </c>
      <c r="I10" s="52"/>
    </row>
    <row r="11" spans="1:12" ht="15.75" thickBot="1" x14ac:dyDescent="0.3">
      <c r="G11" s="46">
        <f>G9+G10</f>
        <v>57579044.840000004</v>
      </c>
      <c r="H11" s="47">
        <f>H9+H10</f>
        <v>633369493.26999998</v>
      </c>
    </row>
    <row r="12" spans="1:12" x14ac:dyDescent="0.25">
      <c r="H12" s="48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2023-05-08T21:20:15Z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