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ENERO/INSUMOS FE2457/"/>
    </mc:Choice>
  </mc:AlternateContent>
  <xr:revisionPtr revIDLastSave="694" documentId="106_{46D64688-6162-4664-A29A-FC2D54F3AF39}" xr6:coauthVersionLast="45" xr6:coauthVersionMax="47" xr10:uidLastSave="{250B6E28-EF57-47DB-BF99-CAD25A8DEFBA}"/>
  <bookViews>
    <workbookView xWindow="-120" yWindow="-120" windowWidth="20730" windowHeight="11160" activeTab="1" xr2:uid="{611554A1-B5FA-4C86-88E5-1931DC74991C}"/>
  </bookViews>
  <sheets>
    <sheet name="% ejecucion" sheetId="1" r:id="rId1"/>
    <sheet name="EJECUCION DE RECURSOS" sheetId="2" r:id="rId2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" l="1"/>
  <c r="G2" i="2" l="1"/>
  <c r="G4" i="2"/>
  <c r="H11" i="2" l="1"/>
  <c r="G11" i="2"/>
  <c r="H12" i="2" s="1"/>
  <c r="H4" i="2" l="1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<sst xmlns="http://schemas.openxmlformats.org/spreadsheetml/2006/main" count="54" uniqueCount="36">
  <si>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</si>
  <si>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</si>
  <si>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</si>
  <si>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</si>
  <si>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</si>
  <si>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</si>
  <si>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</si>
  <si>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</si>
  <si>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SALDO PRESUPUESTAL OC 61869</t>
  </si>
  <si>
    <t>Valor presupuesto - OC 61869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</si>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</sst>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$&quot;;[Red]\-#,##0.00\ &quot;$&quot;"/>
    <numFmt numFmtId="164" formatCode="&quot;$&quot;\ #,##0.00;[Red]\-&quot;$&quot;\ #,##0.00"/>
    <numFmt numFmtId="165" formatCode="[$$-240A]\ #,##0.0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0" fontId="1" fillId="6" borderId="0" xfId="0" applyFont="1" applyFill="1" applyBorder="1" applyAlignment="1">
      <alignment horizontal="center" vertical="center" wrapText="1"/>
    </xf>
    <xf numFmtId="164" fontId="11" fillId="0" borderId="1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1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workbookViewId="0">
      <pane ySplit="3" topLeftCell="A4" activePane="bottomLeft" state="frozen"/>
      <selection pane="bottomLeft" activeCell="F5" sqref="F5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customWidth="1"/>
    <col min="6" max="6" width="18.140625" customWidth="1"/>
    <col min="7" max="7" width="28.42578125" bestFit="1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60" t="s">
        <v>11</v>
      </c>
      <c r="B2" s="60"/>
      <c r="C2" s="60"/>
      <c r="D2" s="60"/>
      <c r="E2" s="60"/>
      <c r="F2" s="60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12</v>
      </c>
      <c r="D4" s="5" t="s">
        <v>13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32</v>
      </c>
      <c r="D5" s="5" t="s">
        <v>33</v>
      </c>
      <c r="E5" s="6"/>
      <c r="F5" s="18">
        <v>10027110.76</v>
      </c>
      <c r="G5" s="26"/>
      <c r="I5" s="21"/>
    </row>
    <row r="6" spans="1:11" x14ac:dyDescent="0.25">
      <c r="A6" s="2"/>
      <c r="B6" s="3"/>
      <c r="C6" s="16"/>
      <c r="D6" s="5"/>
      <c r="E6" s="3"/>
      <c r="F6" s="18"/>
      <c r="G6" s="31"/>
      <c r="H6" s="23"/>
      <c r="I6" s="34"/>
    </row>
    <row r="7" spans="1:11" s="19" customFormat="1" x14ac:dyDescent="0.25">
      <c r="A7" s="14"/>
      <c r="B7" s="15"/>
      <c r="C7" s="16"/>
      <c r="D7" s="17"/>
      <c r="E7" s="15"/>
      <c r="F7" s="18"/>
      <c r="G7" s="26"/>
      <c r="H7" s="23"/>
      <c r="I7" s="34"/>
    </row>
    <row r="8" spans="1:11" s="19" customFormat="1" x14ac:dyDescent="0.25">
      <c r="A8" s="14"/>
      <c r="B8" s="15"/>
      <c r="C8" s="20"/>
      <c r="D8" s="17"/>
      <c r="E8" s="15"/>
      <c r="F8" s="18"/>
      <c r="G8" s="26"/>
      <c r="H8" s="23"/>
      <c r="I8" s="34"/>
    </row>
    <row r="9" spans="1:11" s="19" customFormat="1" x14ac:dyDescent="0.25">
      <c r="A9" s="13"/>
      <c r="B9" s="15"/>
      <c r="C9" s="20"/>
      <c r="D9" s="17"/>
      <c r="E9" s="15"/>
      <c r="F9" s="18"/>
      <c r="G9" s="26"/>
      <c r="H9" s="23"/>
      <c r="I9" s="34"/>
    </row>
    <row r="10" spans="1:11" s="19" customFormat="1" x14ac:dyDescent="0.25">
      <c r="A10" s="14"/>
      <c r="B10" s="15"/>
      <c r="C10" s="20"/>
      <c r="D10" s="17"/>
      <c r="E10" s="15"/>
      <c r="F10" s="18"/>
      <c r="G10" s="26"/>
      <c r="H10" s="23"/>
      <c r="I10" s="34"/>
    </row>
    <row r="11" spans="1:11" x14ac:dyDescent="0.25">
      <c r="A11" s="2"/>
      <c r="B11" s="3"/>
      <c r="C11" s="20"/>
      <c r="D11" s="5"/>
      <c r="E11" s="3"/>
      <c r="F11" s="18"/>
      <c r="G11" s="26"/>
      <c r="H11" s="23"/>
      <c r="I11" s="34"/>
      <c r="J11" s="22"/>
      <c r="K11" s="29"/>
    </row>
    <row r="12" spans="1:11" x14ac:dyDescent="0.25">
      <c r="A12" s="2"/>
      <c r="B12" s="3"/>
      <c r="C12" s="20"/>
      <c r="D12" s="5"/>
      <c r="E12" s="3"/>
      <c r="F12" s="18"/>
      <c r="G12" s="26"/>
      <c r="H12" s="23"/>
      <c r="I12" s="34"/>
      <c r="J12" s="22"/>
    </row>
    <row r="13" spans="1:11" x14ac:dyDescent="0.25">
      <c r="A13" s="2"/>
      <c r="B13" s="3"/>
      <c r="C13" s="20"/>
      <c r="D13" s="5"/>
      <c r="E13" s="3"/>
      <c r="F13" s="18"/>
      <c r="G13" s="26"/>
      <c r="H13" s="23"/>
      <c r="I13" s="34"/>
      <c r="J13" s="23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6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35"/>
      <c r="H20" s="36"/>
      <c r="I20" s="37"/>
      <c r="J20" s="38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66"/>
      <c r="H43" s="64"/>
      <c r="I43" s="65"/>
    </row>
    <row r="44" spans="1:9" x14ac:dyDescent="0.25">
      <c r="A44" s="2"/>
      <c r="B44" s="3"/>
      <c r="C44" s="4"/>
      <c r="D44" s="5"/>
      <c r="E44" s="3"/>
      <c r="F44" s="39"/>
      <c r="G44" s="66"/>
      <c r="H44" s="64"/>
      <c r="I44" s="65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61" t="s">
        <v>6</v>
      </c>
      <c r="B51" s="62"/>
      <c r="C51" s="62"/>
      <c r="D51" s="62"/>
      <c r="E51" s="63"/>
      <c r="F51" s="9">
        <f>SUM(F4:F50)</f>
        <v>10474220.689999999</v>
      </c>
      <c r="H51" s="34"/>
      <c r="I51" s="27"/>
      <c r="J51" s="27"/>
    </row>
    <row r="52" spans="1:10" ht="15" customHeight="1" x14ac:dyDescent="0.25">
      <c r="G52" s="10" t="s">
        <v>9</v>
      </c>
      <c r="H52" s="8">
        <v>690948538.11000001</v>
      </c>
    </row>
    <row r="53" spans="1:10" x14ac:dyDescent="0.25">
      <c r="G53" s="10" t="s">
        <v>10</v>
      </c>
      <c r="H53" s="8">
        <f>+F51</f>
        <v>10474220.689999999</v>
      </c>
    </row>
    <row r="54" spans="1:10" x14ac:dyDescent="0.25">
      <c r="G54" s="10" t="s">
        <v>7</v>
      </c>
      <c r="H54" s="11">
        <f>+H53/H52</f>
        <v>1.5159190753411057E-2</v>
      </c>
    </row>
    <row r="55" spans="1:10" x14ac:dyDescent="0.25">
      <c r="G55" s="7" t="s">
        <v>8</v>
      </c>
      <c r="H55" s="12">
        <f>+H52-H53</f>
        <v>680474317.41999996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autoFilter ref="A3:K55" xr:uid="{34F84DE3-8E56-424E-97B7-2AAFDF3CCDA5}"/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2"/>
  <sheetViews>
    <sheetView tabSelected="1" topLeftCell="C1" workbookViewId="0">
      <selection activeCell="J6" sqref="J6"/>
    </sheetView>
  </sheetViews>
  <sheetFormatPr baseColWidth="10" defaultRowHeight="15" x14ac:dyDescent="0.25"/>
  <cols>
    <col min="3" max="3" width="26.140625" customWidth="1"/>
    <col min="7" max="7" width="18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9" t="s">
        <v>14</v>
      </c>
      <c r="B1" s="67" t="s">
        <v>15</v>
      </c>
      <c r="C1" s="67"/>
      <c r="D1" s="49" t="s">
        <v>16</v>
      </c>
      <c r="E1" s="49" t="s">
        <v>17</v>
      </c>
      <c r="F1" s="49" t="s">
        <v>18</v>
      </c>
      <c r="G1" s="49" t="s">
        <v>19</v>
      </c>
      <c r="H1" s="49" t="s">
        <v>20</v>
      </c>
      <c r="I1" s="51" t="s">
        <v>29</v>
      </c>
      <c r="J1" s="51" t="s">
        <v>31</v>
      </c>
      <c r="K1" s="51" t="s">
        <v>16</v>
      </c>
      <c r="L1" s="51" t="s">
        <v>35</v>
      </c>
    </row>
    <row r="2" spans="1:12" ht="30" customHeight="1" x14ac:dyDescent="0.25">
      <c r="A2" s="68" t="s">
        <v>21</v>
      </c>
      <c r="B2" s="40" t="s">
        <v>22</v>
      </c>
      <c r="C2" s="40" t="s">
        <v>23</v>
      </c>
      <c r="D2" s="41" t="s">
        <v>24</v>
      </c>
      <c r="E2" s="42">
        <v>27</v>
      </c>
      <c r="F2" s="42" t="s">
        <v>25</v>
      </c>
      <c r="G2" s="55">
        <f>28163900.64-J2</f>
        <v>27716790.710000001</v>
      </c>
      <c r="H2" s="43">
        <f>631508167-J3</f>
        <v>621481056.24000001</v>
      </c>
      <c r="I2" s="52" t="s">
        <v>30</v>
      </c>
      <c r="J2" s="57">
        <v>447109.93</v>
      </c>
      <c r="K2" s="59" t="s">
        <v>34</v>
      </c>
      <c r="L2">
        <v>907622</v>
      </c>
    </row>
    <row r="3" spans="1:12" ht="99.75" customHeight="1" thickBot="1" x14ac:dyDescent="0.3">
      <c r="A3" s="68"/>
      <c r="B3" s="40" t="s">
        <v>26</v>
      </c>
      <c r="C3" s="44" t="s">
        <v>27</v>
      </c>
      <c r="D3" s="41" t="s">
        <v>28</v>
      </c>
      <c r="E3" s="42">
        <v>10</v>
      </c>
      <c r="F3" s="42" t="s">
        <v>25</v>
      </c>
      <c r="G3" s="54">
        <v>29415144.199999999</v>
      </c>
      <c r="H3" s="45">
        <v>1861326.27</v>
      </c>
      <c r="I3" s="52" t="s">
        <v>32</v>
      </c>
      <c r="J3" s="57">
        <v>10027110.76</v>
      </c>
      <c r="K3" s="59" t="s">
        <v>34</v>
      </c>
      <c r="L3" s="58">
        <v>1423</v>
      </c>
    </row>
    <row r="4" spans="1:12" ht="15.75" thickBot="1" x14ac:dyDescent="0.3">
      <c r="G4" s="46">
        <f>G2+G3</f>
        <v>57131934.909999996</v>
      </c>
      <c r="H4" s="56">
        <f>H2+H3</f>
        <v>623342382.50999999</v>
      </c>
      <c r="I4" s="52"/>
      <c r="J4" s="52"/>
      <c r="K4" s="52"/>
    </row>
    <row r="5" spans="1:12" x14ac:dyDescent="0.25">
      <c r="I5" s="52"/>
      <c r="J5" s="52"/>
      <c r="K5" s="52"/>
    </row>
    <row r="6" spans="1:12" x14ac:dyDescent="0.25">
      <c r="I6" s="52"/>
      <c r="J6" s="52"/>
      <c r="K6" s="52"/>
    </row>
    <row r="8" spans="1:12" ht="22.5" x14ac:dyDescent="0.25">
      <c r="B8" s="67" t="s">
        <v>15</v>
      </c>
      <c r="C8" s="67"/>
      <c r="D8" s="50" t="s">
        <v>16</v>
      </c>
      <c r="E8" s="50" t="s">
        <v>17</v>
      </c>
      <c r="F8" s="50" t="s">
        <v>18</v>
      </c>
      <c r="G8" s="50" t="s">
        <v>19</v>
      </c>
      <c r="H8" s="50" t="s">
        <v>20</v>
      </c>
      <c r="I8" s="53"/>
    </row>
    <row r="9" spans="1:12" ht="22.5" x14ac:dyDescent="0.25">
      <c r="B9" s="40" t="s">
        <v>22</v>
      </c>
      <c r="C9" s="40" t="s">
        <v>23</v>
      </c>
      <c r="D9" s="41" t="s">
        <v>24</v>
      </c>
      <c r="E9" s="42">
        <v>27</v>
      </c>
      <c r="F9" s="42" t="s">
        <v>25</v>
      </c>
      <c r="G9" s="43">
        <v>28163900.640000001</v>
      </c>
      <c r="H9" s="43">
        <v>631508167</v>
      </c>
      <c r="I9" s="52"/>
    </row>
    <row r="10" spans="1:12" ht="113.25" thickBot="1" x14ac:dyDescent="0.3">
      <c r="B10" s="40" t="s">
        <v>26</v>
      </c>
      <c r="C10" s="44" t="s">
        <v>27</v>
      </c>
      <c r="D10" s="41" t="s">
        <v>28</v>
      </c>
      <c r="E10" s="42">
        <v>10</v>
      </c>
      <c r="F10" s="42" t="s">
        <v>25</v>
      </c>
      <c r="G10" s="45">
        <v>29415144.199999999</v>
      </c>
      <c r="H10" s="45">
        <v>1861326.27</v>
      </c>
      <c r="I10" s="52"/>
    </row>
    <row r="11" spans="1:12" ht="15.75" thickBot="1" x14ac:dyDescent="0.3">
      <c r="G11" s="46">
        <f>G9+G10</f>
        <v>57579044.840000004</v>
      </c>
      <c r="H11" s="47">
        <f>H9+H10</f>
        <v>633369493.26999998</v>
      </c>
    </row>
    <row r="12" spans="1:12" x14ac:dyDescent="0.25">
      <c r="H12" s="48">
        <f>G11+H11</f>
        <v>690948538.11000001</v>
      </c>
    </row>
  </sheetData>
  <mergeCells count="3">
    <mergeCell ref="B1:C1"/>
    <mergeCell ref="A2:A3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% ejecucion</vt:lpstr>
      <vt:lpstr>EJECUCION DE RECURSOS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2023-04-14T16:42:30Z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