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serviasesoriassas-my.sharepoint.com/personal/nhuertas_serviasesorias_com_co/Documents/Escritorio/SENA BOYACA/MAYO/"/>
    </mc:Choice>
  </mc:AlternateContent>
  <xr:revisionPtr revIDLastSave="0" documentId="8_{BBAE5E23-0A7A-4831-97C3-9755DA1F6CD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Hoja1" sheetId="2" r:id="rId1"/>
    <sheet name="Hoja2" sheetId="3" r:id="rId2"/>
  </sheets>
  <definedNames>
    <definedName name="_xlnm._FilterDatabase" localSheetId="0" hidden="1">Hoja1!$A$1:$I$37</definedName>
  </definedName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3" i="3" l="1"/>
  <c r="AV6" i="3" s="1"/>
  <c r="AQ3" i="3"/>
  <c r="AR7" i="3" s="1"/>
  <c r="AM3" i="3"/>
  <c r="AN6" i="3" s="1"/>
  <c r="AI3" i="3"/>
  <c r="AJ6" i="3" s="1"/>
  <c r="AJ9" i="3" s="1"/>
  <c r="K16" i="3" s="1"/>
  <c r="AE3" i="3"/>
  <c r="AF6" i="3" s="1"/>
  <c r="AF9" i="3" s="1"/>
  <c r="J16" i="3" s="1"/>
  <c r="AA3" i="3"/>
  <c r="AB6" i="3" s="1"/>
  <c r="AB9" i="3" s="1"/>
  <c r="I16" i="3" s="1"/>
  <c r="W3" i="3"/>
  <c r="X6" i="3" s="1"/>
  <c r="X9" i="3" s="1"/>
  <c r="H16" i="3" s="1"/>
  <c r="S3" i="3"/>
  <c r="P8" i="3"/>
  <c r="O3" i="3"/>
  <c r="P6" i="3" s="1"/>
  <c r="K3" i="3"/>
  <c r="L6" i="3" s="1"/>
  <c r="L9" i="3" s="1"/>
  <c r="G3" i="3"/>
  <c r="C3" i="3"/>
  <c r="D7" i="3" s="1"/>
  <c r="AR6" i="3" l="1"/>
  <c r="P7" i="3"/>
  <c r="P9" i="3" s="1"/>
  <c r="F16" i="3" s="1"/>
  <c r="AN7" i="3"/>
  <c r="AN9" i="3" s="1"/>
  <c r="G21" i="3"/>
  <c r="E16" i="3"/>
  <c r="L10" i="3"/>
  <c r="D6" i="3"/>
  <c r="D9" i="3" s="1"/>
  <c r="C16" i="3" s="1"/>
  <c r="AV9" i="3"/>
  <c r="AR9" i="3"/>
  <c r="M16" i="3" s="1"/>
  <c r="AJ10" i="3"/>
  <c r="AF10" i="3"/>
  <c r="AB10" i="3"/>
  <c r="T6" i="3"/>
  <c r="T7" i="3"/>
  <c r="H6" i="3"/>
  <c r="H9" i="3" s="1"/>
  <c r="D16" i="3" s="1"/>
  <c r="L16" i="3" l="1"/>
  <c r="AN10" i="3"/>
  <c r="AV10" i="3"/>
  <c r="N16" i="3"/>
  <c r="AR10" i="3"/>
  <c r="AN11" i="3"/>
  <c r="AN12" i="3" s="1"/>
  <c r="L17" i="3"/>
  <c r="L18" i="3" s="1"/>
  <c r="AJ11" i="3"/>
  <c r="AJ12" i="3" s="1"/>
  <c r="K17" i="3"/>
  <c r="AF11" i="3"/>
  <c r="AF12" i="3" s="1"/>
  <c r="J17" i="3"/>
  <c r="J18" i="3" s="1"/>
  <c r="AB11" i="3"/>
  <c r="AB12" i="3" s="1"/>
  <c r="I17" i="3"/>
  <c r="I18" i="3" s="1"/>
  <c r="T9" i="3"/>
  <c r="G16" i="3" s="1"/>
  <c r="E21" i="3" s="1"/>
  <c r="P10" i="3"/>
  <c r="P11" i="3" s="1"/>
  <c r="P12" i="3" s="1"/>
  <c r="E17" i="3"/>
  <c r="F22" i="3" s="1"/>
  <c r="L11" i="3"/>
  <c r="L12" i="3" s="1"/>
  <c r="F21" i="3"/>
  <c r="D21" i="3"/>
  <c r="D10" i="3"/>
  <c r="C17" i="3" s="1"/>
  <c r="C18" i="3" s="1"/>
  <c r="X10" i="3"/>
  <c r="T10" i="3"/>
  <c r="H10" i="3"/>
  <c r="F23" i="3" l="1"/>
  <c r="E18" i="3"/>
  <c r="H21" i="3"/>
  <c r="AV11" i="3"/>
  <c r="AV12" i="3" s="1"/>
  <c r="N17" i="3"/>
  <c r="H22" i="3" s="1"/>
  <c r="AR11" i="3"/>
  <c r="AR12" i="3" s="1"/>
  <c r="M17" i="3"/>
  <c r="M18" i="3" s="1"/>
  <c r="G22" i="3"/>
  <c r="G23" i="3" s="1"/>
  <c r="K18" i="3"/>
  <c r="X11" i="3"/>
  <c r="H17" i="3"/>
  <c r="H18" i="3" s="1"/>
  <c r="T11" i="3"/>
  <c r="T12" i="3" s="1"/>
  <c r="G17" i="3"/>
  <c r="G18" i="3" s="1"/>
  <c r="F17" i="3"/>
  <c r="H11" i="3"/>
  <c r="H12" i="3" s="1"/>
  <c r="D17" i="3"/>
  <c r="C22" i="3"/>
  <c r="D11" i="3"/>
  <c r="D12" i="3" s="1"/>
  <c r="C21" i="3"/>
  <c r="C23" i="3" s="1"/>
  <c r="X12" i="3"/>
  <c r="H23" i="3" l="1"/>
  <c r="N18" i="3"/>
  <c r="E22" i="3"/>
  <c r="E23" i="3" s="1"/>
  <c r="F18" i="3"/>
  <c r="D22" i="3"/>
  <c r="D23" i="3" s="1"/>
  <c r="D18" i="3"/>
</calcChain>
</file>

<file path=xl/sharedStrings.xml><?xml version="1.0" encoding="utf-8"?>
<sst xmlns="http://schemas.openxmlformats.org/spreadsheetml/2006/main" count="268" uniqueCount="127">
  <si>
    <t>sede</t>
  </si>
  <si>
    <t>SEDE</t>
  </si>
  <si>
    <t xml:space="preserve">DIRECCION </t>
  </si>
  <si>
    <t>NOMBRES Y APELLIDOS</t>
  </si>
  <si>
    <t>CC</t>
  </si>
  <si>
    <t xml:space="preserve">TEL </t>
  </si>
  <si>
    <t>EMAIL</t>
  </si>
  <si>
    <t xml:space="preserve">fecha de ingreso </t>
  </si>
  <si>
    <t>MUNICIPIO</t>
  </si>
  <si>
    <t>sede 5</t>
  </si>
  <si>
    <t>SEDE CEGAFE</t>
  </si>
  <si>
    <t>calle 19 No 12 29</t>
  </si>
  <si>
    <t>ACOSTA SUAREZ YURY MAYERLY</t>
  </si>
  <si>
    <t>acoyuyimayesuarez@gmail.com</t>
  </si>
  <si>
    <t>03/01/2024</t>
  </si>
  <si>
    <t>TUNJA</t>
  </si>
  <si>
    <t>LOPEZ QUROGA CLARA YANNETH</t>
  </si>
  <si>
    <t>yanneth939@gmail.com</t>
  </si>
  <si>
    <t>10/01/2024</t>
  </si>
  <si>
    <t>sede 4</t>
  </si>
  <si>
    <t>SEDE SANTA CLARA</t>
  </si>
  <si>
    <t>ANGARITA FORERO JULIETH KATHERINE</t>
  </si>
  <si>
    <t>julieth26k@gmail.com</t>
  </si>
  <si>
    <t xml:space="preserve">CASTIBLANCO SANDOVAL JAIRO </t>
  </si>
  <si>
    <t>jairosandoval948@gmail.com</t>
  </si>
  <si>
    <t>15/01/2024</t>
  </si>
  <si>
    <t>ROMERO BOLIVAR MARTHA MARLEN</t>
  </si>
  <si>
    <t>marthamromero2020@gmail.com</t>
  </si>
  <si>
    <t>CHAPARRO PEREZ JULIAN DAVID</t>
  </si>
  <si>
    <t>chaparroperezj@gmail.com</t>
  </si>
  <si>
    <t>sede 7</t>
  </si>
  <si>
    <t>SEDE EMPLEO</t>
  </si>
  <si>
    <t>FORERO JOYA ANA MILENA</t>
  </si>
  <si>
    <t>milenaforero220@gmail.cvom</t>
  </si>
  <si>
    <t xml:space="preserve">Sede 6 </t>
  </si>
  <si>
    <t>SEDE GASTRONOMIA</t>
  </si>
  <si>
    <t>pasos debajo de la universidad de Boyacá</t>
  </si>
  <si>
    <t xml:space="preserve">PARRA BOHORQUEZ MERCEDES </t>
  </si>
  <si>
    <t>mercedezparra943@gmail.com</t>
  </si>
  <si>
    <t xml:space="preserve">sede 8 </t>
  </si>
  <si>
    <t>SEDE ITEDRIS</t>
  </si>
  <si>
    <t>ceminario mayor avenida universitaria</t>
  </si>
  <si>
    <t xml:space="preserve">PULIDO SOLER YANNETH </t>
  </si>
  <si>
    <t>yannethpulidosoler@gmail.com</t>
  </si>
  <si>
    <t>09/01/2024</t>
  </si>
  <si>
    <t>sede 3</t>
  </si>
  <si>
    <t>SEDE CHIQUINQUIRA</t>
  </si>
  <si>
    <t xml:space="preserve">BUSTOS  LUCIA </t>
  </si>
  <si>
    <t>lucia_1534@hotmail.com</t>
  </si>
  <si>
    <t>CHIQUINQUIRA</t>
  </si>
  <si>
    <t>sede 12</t>
  </si>
  <si>
    <t>SEDE SOATA</t>
  </si>
  <si>
    <t>carrera 6 No 8 47</t>
  </si>
  <si>
    <t>PATIÑO DIAZ AZUCENA</t>
  </si>
  <si>
    <t>azucenapatinoja@gmail.com</t>
  </si>
  <si>
    <t>SOATA</t>
  </si>
  <si>
    <t>sede 9</t>
  </si>
  <si>
    <t>SEDE MONIQUIRA</t>
  </si>
  <si>
    <t>carrera 3 16 02</t>
  </si>
  <si>
    <t>JOAQUI MORENO MARTHA CRISTINA</t>
  </si>
  <si>
    <t>MONIQUIRA</t>
  </si>
  <si>
    <t>sede 10</t>
  </si>
  <si>
    <t>SEDE CENTRO MINERO</t>
  </si>
  <si>
    <t xml:space="preserve">kilometro 7 via morca </t>
  </si>
  <si>
    <t xml:space="preserve">ACEVEDO MOZO EVA </t>
  </si>
  <si>
    <t>MORCA</t>
  </si>
  <si>
    <t>BARRERA CELY MARLY JAZMIN</t>
  </si>
  <si>
    <t>GONZALO PEREZ CRUZ</t>
  </si>
  <si>
    <t xml:space="preserve">FLORES MENDEZ NUBIA </t>
  </si>
  <si>
    <t>04/01/2024</t>
  </si>
  <si>
    <t>GONZALEZ ROJAS EDITH MARISOL</t>
  </si>
  <si>
    <t xml:space="preserve">LIZCANO CORREDOR GLADYS </t>
  </si>
  <si>
    <t>PELAYO CUEVAS ANA ZORAIDA</t>
  </si>
  <si>
    <t>JENNY ZORRO</t>
  </si>
  <si>
    <t>sede 1</t>
  </si>
  <si>
    <t>SEDE INDUSTRIAL</t>
  </si>
  <si>
    <t>carrera 12 No 55A 51</t>
  </si>
  <si>
    <t xml:space="preserve">GUTIERREZ ALVARADO LIDIA </t>
  </si>
  <si>
    <t>SOGAMOSO</t>
  </si>
  <si>
    <t>RUBY ALEXANDRA CARDENAS</t>
  </si>
  <si>
    <t>NURY GUTIERREZ LOPEZ</t>
  </si>
  <si>
    <t>PEDRAZA CRISTANCHO CARLOS EDUARDO</t>
  </si>
  <si>
    <t>SOCHA LARGO MARIA LUZ MILA</t>
  </si>
  <si>
    <t>SUAREZ CHAPARRO MARIA MATILDE</t>
  </si>
  <si>
    <t>VARGAS SANCHEZ MARY ALEJANDRA</t>
  </si>
  <si>
    <t>MENDIVELSO MENDIVELSO LUZ DARY</t>
  </si>
  <si>
    <t>sede 11</t>
  </si>
  <si>
    <t>SEDE CEDEAGRO</t>
  </si>
  <si>
    <t>vía pantano de vargas</t>
  </si>
  <si>
    <t>CORREALES ROJAS MARTHA ISABEL</t>
  </si>
  <si>
    <t>DUITAMA</t>
  </si>
  <si>
    <t>PARADA MALAVER WILLIAM ORLANDO</t>
  </si>
  <si>
    <t>DANIEL LEONARDO RINCON CANO</t>
  </si>
  <si>
    <t>HERMINDA ACOSTA</t>
  </si>
  <si>
    <t>LINA MARIA CACHOPE BONILLA</t>
  </si>
  <si>
    <t>TAITA TOCADAGUI GLORIA ELENA</t>
  </si>
  <si>
    <t>sede 2</t>
  </si>
  <si>
    <t>SEDE CIUDADELA</t>
  </si>
  <si>
    <t>CIUDADELA</t>
  </si>
  <si>
    <t xml:space="preserve">RONDON CHIPAGRA FANNY </t>
  </si>
  <si>
    <t xml:space="preserve">Valor Clausula 8 </t>
  </si>
  <si>
    <t xml:space="preserve">Valor por dia </t>
  </si>
  <si>
    <t xml:space="preserve">sede 1 SOGAMOSO </t>
  </si>
  <si>
    <t>sede 2 DUITAMA CIUDADELA</t>
  </si>
  <si>
    <t>sede 3 CHIQUINQUIRA</t>
  </si>
  <si>
    <t>sede 4 SANTA CLARA TUNJA</t>
  </si>
  <si>
    <t>sede 5 CEGAFE TUNJA</t>
  </si>
  <si>
    <t>sede 6 GASTRONOMIA TUNJA</t>
  </si>
  <si>
    <t>sede 7 EMPLEO TUNJA</t>
  </si>
  <si>
    <t xml:space="preserve">sede 8 ITEDRIS TUNJA </t>
  </si>
  <si>
    <t>sede 9 MONIQUIRA</t>
  </si>
  <si>
    <t>sede 10 CENTRO MINERO SOGAMOSO</t>
  </si>
  <si>
    <t>sede 11 CEDEAGRO DUITAMA</t>
  </si>
  <si>
    <t>sede 12 SOATA</t>
  </si>
  <si>
    <t xml:space="preserve">candidad de personal </t>
  </si>
  <si>
    <t xml:space="preserve">dias laborados </t>
  </si>
  <si>
    <t xml:space="preserve">valor </t>
  </si>
  <si>
    <t>SUBTOTAL</t>
  </si>
  <si>
    <t>AIU</t>
  </si>
  <si>
    <t>IVA</t>
  </si>
  <si>
    <t>TOTAL</t>
  </si>
  <si>
    <t>GASTRONOMIA</t>
  </si>
  <si>
    <t>EMPLEO</t>
  </si>
  <si>
    <t>ITEDRIS</t>
  </si>
  <si>
    <t xml:space="preserve">AIU  </t>
  </si>
  <si>
    <t>AIU+SUBTOT.</t>
  </si>
  <si>
    <t>BENITEZ VARGAS OMAIRA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</si>
</sst>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[$$-240A]\ * #,##0.00_-;\-[$$-240A]\ * #,##0.00_-;_-[$$-240A]\ * &quot;-&quot;??_-;_-@_-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 tint="4.9989318521683403E-2"/>
      <name val="Arial"/>
      <family val="2"/>
    </font>
    <font>
      <u/>
      <sz val="8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149">
    <xf numFmtId="0" fontId="0" fillId="0" borderId="0" xfId="0"/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0" fillId="0" borderId="36" xfId="0" applyBorder="1"/>
    <xf numFmtId="0" fontId="0" fillId="0" borderId="12" xfId="0" applyBorder="1"/>
    <xf numFmtId="0" fontId="0" fillId="0" borderId="29" xfId="0" applyBorder="1"/>
    <xf numFmtId="0" fontId="0" fillId="0" borderId="28" xfId="0" applyBorder="1"/>
    <xf numFmtId="0" fontId="0" fillId="0" borderId="28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44" fontId="0" fillId="0" borderId="3" xfId="0" applyNumberFormat="1" applyBorder="1"/>
    <xf numFmtId="44" fontId="0" fillId="0" borderId="26" xfId="0" applyNumberFormat="1" applyBorder="1"/>
    <xf numFmtId="44" fontId="0" fillId="0" borderId="26" xfId="2" applyFont="1" applyBorder="1"/>
    <xf numFmtId="0" fontId="0" fillId="0" borderId="8" xfId="0" applyBorder="1"/>
    <xf numFmtId="0" fontId="0" fillId="0" borderId="6" xfId="0" applyBorder="1"/>
    <xf numFmtId="0" fontId="0" fillId="0" borderId="13" xfId="0" applyBorder="1"/>
    <xf numFmtId="9" fontId="0" fillId="0" borderId="12" xfId="0" applyNumberFormat="1" applyBorder="1"/>
    <xf numFmtId="44" fontId="0" fillId="0" borderId="5" xfId="0" applyNumberFormat="1" applyBorder="1"/>
    <xf numFmtId="44" fontId="0" fillId="0" borderId="20" xfId="0" applyNumberFormat="1" applyBorder="1"/>
    <xf numFmtId="44" fontId="0" fillId="0" borderId="13" xfId="0" applyNumberFormat="1" applyBorder="1"/>
    <xf numFmtId="0" fontId="9" fillId="0" borderId="4" xfId="0" applyFont="1" applyBorder="1"/>
    <xf numFmtId="164" fontId="0" fillId="0" borderId="12" xfId="0" applyNumberFormat="1" applyBorder="1"/>
    <xf numFmtId="164" fontId="0" fillId="0" borderId="5" xfId="0" applyNumberFormat="1" applyBorder="1"/>
    <xf numFmtId="0" fontId="9" fillId="0" borderId="27" xfId="0" applyFont="1" applyBorder="1"/>
    <xf numFmtId="164" fontId="0" fillId="0" borderId="19" xfId="0" applyNumberFormat="1" applyBorder="1"/>
    <xf numFmtId="0" fontId="9" fillId="0" borderId="9" xfId="0" applyFont="1" applyBorder="1"/>
    <xf numFmtId="164" fontId="0" fillId="0" borderId="7" xfId="0" applyNumberFormat="1" applyBorder="1"/>
    <xf numFmtId="164" fontId="0" fillId="0" borderId="35" xfId="0" applyNumberFormat="1" applyBorder="1"/>
    <xf numFmtId="0" fontId="9" fillId="0" borderId="8" xfId="0" applyFont="1" applyBorder="1"/>
    <xf numFmtId="164" fontId="0" fillId="0" borderId="6" xfId="0" applyNumberFormat="1" applyBorder="1"/>
    <xf numFmtId="164" fontId="0" fillId="0" borderId="13" xfId="0" applyNumberFormat="1" applyBorder="1"/>
    <xf numFmtId="0" fontId="9" fillId="0" borderId="14" xfId="0" applyFont="1" applyBorder="1"/>
    <xf numFmtId="164" fontId="0" fillId="0" borderId="15" xfId="0" applyNumberFormat="1" applyBorder="1"/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164" fontId="0" fillId="0" borderId="25" xfId="0" applyNumberFormat="1" applyBorder="1"/>
    <xf numFmtId="164" fontId="0" fillId="0" borderId="26" xfId="0" applyNumberFormat="1" applyBorder="1"/>
    <xf numFmtId="0" fontId="3" fillId="0" borderId="12" xfId="0" applyFont="1" applyBorder="1" applyAlignment="1" applyProtection="1">
      <alignment vertical="center" wrapText="1" readingOrder="1"/>
      <protection locked="0"/>
    </xf>
    <xf numFmtId="0" fontId="2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3" fillId="0" borderId="15" xfId="0" applyFont="1" applyBorder="1" applyAlignment="1" applyProtection="1">
      <alignment vertical="center" wrapText="1" readingOrder="1"/>
      <protection locked="0"/>
    </xf>
    <xf numFmtId="0" fontId="4" fillId="0" borderId="15" xfId="0" applyFont="1" applyBorder="1"/>
    <xf numFmtId="0" fontId="7" fillId="0" borderId="15" xfId="1" applyFont="1" applyFill="1" applyBorder="1"/>
    <xf numFmtId="14" fontId="3" fillId="0" borderId="16" xfId="0" applyNumberFormat="1" applyFont="1" applyBorder="1" applyAlignment="1" applyProtection="1">
      <alignment horizontal="left" vertical="center" wrapText="1" readingOrder="1"/>
      <protection locked="0"/>
    </xf>
    <xf numFmtId="0" fontId="4" fillId="0" borderId="14" xfId="0" applyFont="1" applyBorder="1" applyAlignment="1">
      <alignment horizontal="center"/>
    </xf>
    <xf numFmtId="0" fontId="6" fillId="0" borderId="2" xfId="0" applyFont="1" applyBorder="1" applyAlignment="1" applyProtection="1">
      <alignment horizontal="center" vertical="center" wrapText="1"/>
      <protection locked="0" hidden="1"/>
    </xf>
    <xf numFmtId="0" fontId="3" fillId="0" borderId="2" xfId="0" applyFont="1" applyBorder="1" applyAlignment="1" applyProtection="1">
      <alignment vertical="center" wrapText="1" readingOrder="1"/>
      <protection locked="0"/>
    </xf>
    <xf numFmtId="0" fontId="6" fillId="0" borderId="2" xfId="0" applyFont="1" applyBorder="1" applyAlignment="1" applyProtection="1">
      <alignment horizontal="right" vertical="center" wrapText="1" indent="1"/>
      <protection locked="0" hidden="1"/>
    </xf>
    <xf numFmtId="0" fontId="7" fillId="0" borderId="2" xfId="1" applyFont="1" applyFill="1" applyBorder="1" applyAlignment="1" applyProtection="1">
      <alignment horizontal="left" vertical="center" wrapText="1" readingOrder="1"/>
      <protection locked="0"/>
    </xf>
    <xf numFmtId="0" fontId="3" fillId="0" borderId="3" xfId="0" applyFont="1" applyBorder="1" applyAlignment="1" applyProtection="1">
      <alignment horizontal="left" vertical="center" wrapText="1" readingOrder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 hidden="1"/>
    </xf>
    <xf numFmtId="0" fontId="10" fillId="0" borderId="44" xfId="0" applyFont="1" applyBorder="1" applyAlignment="1" applyProtection="1">
      <alignment vertical="center" wrapText="1" readingOrder="1"/>
      <protection locked="0"/>
    </xf>
    <xf numFmtId="0" fontId="6" fillId="0" borderId="11" xfId="0" applyFont="1" applyBorder="1" applyAlignment="1" applyProtection="1">
      <alignment horizontal="right" vertical="center" wrapText="1" indent="1"/>
      <protection locked="0" hidden="1"/>
    </xf>
    <xf numFmtId="0" fontId="7" fillId="0" borderId="11" xfId="1" applyFont="1" applyFill="1" applyBorder="1" applyAlignment="1" applyProtection="1">
      <alignment horizontal="left" vertical="center" wrapText="1" readingOrder="1"/>
      <protection locked="0"/>
    </xf>
    <xf numFmtId="14" fontId="3" fillId="0" borderId="43" xfId="0" applyNumberFormat="1" applyFont="1" applyBorder="1" applyAlignment="1" applyProtection="1">
      <alignment horizontal="left" vertical="center" wrapText="1" readingOrder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 hidden="1"/>
    </xf>
    <xf numFmtId="0" fontId="3" fillId="0" borderId="19" xfId="0" applyFont="1" applyBorder="1" applyAlignment="1" applyProtection="1">
      <alignment vertical="center" wrapText="1" readingOrder="1"/>
      <protection locked="0"/>
    </xf>
    <xf numFmtId="0" fontId="4" fillId="0" borderId="19" xfId="0" applyFont="1" applyBorder="1"/>
    <xf numFmtId="0" fontId="7" fillId="0" borderId="19" xfId="1" applyFont="1" applyFill="1" applyBorder="1"/>
    <xf numFmtId="0" fontId="3" fillId="0" borderId="20" xfId="0" applyFont="1" applyBorder="1" applyAlignment="1" applyProtection="1">
      <alignment horizontal="left" vertical="center" wrapText="1" readingOrder="1"/>
      <protection locked="0"/>
    </xf>
    <xf numFmtId="0" fontId="3" fillId="0" borderId="7" xfId="0" applyFont="1" applyBorder="1" applyAlignment="1" applyProtection="1">
      <alignment vertical="center" wrapText="1" readingOrder="1"/>
      <protection locked="0"/>
    </xf>
    <xf numFmtId="0" fontId="4" fillId="0" borderId="7" xfId="0" applyFont="1" applyBorder="1"/>
    <xf numFmtId="0" fontId="7" fillId="0" borderId="7" xfId="1" applyFont="1" applyFill="1" applyBorder="1"/>
    <xf numFmtId="0" fontId="3" fillId="0" borderId="35" xfId="0" applyFont="1" applyBorder="1" applyAlignment="1" applyProtection="1">
      <alignment horizontal="left" vertical="center" wrapText="1" readingOrder="1"/>
      <protection locked="0"/>
    </xf>
    <xf numFmtId="0" fontId="4" fillId="0" borderId="12" xfId="0" applyFont="1" applyBorder="1"/>
    <xf numFmtId="0" fontId="7" fillId="0" borderId="12" xfId="1" applyFont="1" applyFill="1" applyBorder="1"/>
    <xf numFmtId="0" fontId="3" fillId="0" borderId="5" xfId="0" applyFont="1" applyBorder="1" applyAlignment="1" applyProtection="1">
      <alignment horizontal="left" vertical="center" wrapText="1" readingOrder="1"/>
      <protection locked="0"/>
    </xf>
    <xf numFmtId="0" fontId="3" fillId="0" borderId="22" xfId="0" applyFont="1" applyBorder="1" applyAlignment="1" applyProtection="1">
      <alignment vertical="center" wrapText="1" readingOrder="1"/>
      <protection locked="0"/>
    </xf>
    <xf numFmtId="0" fontId="4" fillId="0" borderId="22" xfId="0" applyFont="1" applyBorder="1"/>
    <xf numFmtId="0" fontId="7" fillId="0" borderId="22" xfId="1" applyFont="1" applyFill="1" applyBorder="1"/>
    <xf numFmtId="0" fontId="3" fillId="0" borderId="24" xfId="0" applyFont="1" applyBorder="1" applyAlignment="1" applyProtection="1">
      <alignment horizontal="left" vertical="center" wrapText="1" readingOrder="1"/>
      <protection locked="0"/>
    </xf>
    <xf numFmtId="0" fontId="3" fillId="0" borderId="6" xfId="0" applyFont="1" applyBorder="1" applyAlignment="1" applyProtection="1">
      <alignment vertical="center" wrapText="1" readingOrder="1"/>
      <protection locked="0"/>
    </xf>
    <xf numFmtId="0" fontId="4" fillId="0" borderId="6" xfId="0" applyFont="1" applyBorder="1"/>
    <xf numFmtId="0" fontId="7" fillId="0" borderId="6" xfId="1" applyFont="1" applyFill="1" applyBorder="1"/>
    <xf numFmtId="0" fontId="3" fillId="0" borderId="13" xfId="0" applyFont="1" applyBorder="1" applyAlignment="1" applyProtection="1">
      <alignment horizontal="left" vertical="center" wrapText="1" readingOrder="1"/>
      <protection locked="0"/>
    </xf>
    <xf numFmtId="0" fontId="2" fillId="0" borderId="2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left" vertical="center" wrapText="1" readingOrder="1"/>
      <protection locked="0"/>
    </xf>
    <xf numFmtId="0" fontId="4" fillId="0" borderId="2" xfId="0" applyFont="1" applyBorder="1"/>
    <xf numFmtId="14" fontId="3" fillId="0" borderId="5" xfId="0" applyNumberFormat="1" applyFont="1" applyBorder="1" applyAlignment="1" applyProtection="1">
      <alignment horizontal="left" vertical="center" wrapText="1" readingOrder="1"/>
      <protection locked="0"/>
    </xf>
    <xf numFmtId="14" fontId="4" fillId="0" borderId="20" xfId="0" applyNumberFormat="1" applyFont="1" applyBorder="1" applyAlignment="1">
      <alignment horizontal="left"/>
    </xf>
    <xf numFmtId="0" fontId="4" fillId="0" borderId="21" xfId="0" applyFont="1" applyBorder="1"/>
    <xf numFmtId="0" fontId="4" fillId="0" borderId="22" xfId="0" applyFont="1" applyBorder="1" applyAlignment="1">
      <alignment horizontal="right"/>
    </xf>
    <xf numFmtId="0" fontId="4" fillId="0" borderId="22" xfId="0" applyFont="1" applyBorder="1" applyAlignment="1">
      <alignment horizontal="left"/>
    </xf>
    <xf numFmtId="0" fontId="3" fillId="0" borderId="20" xfId="0" applyFont="1" applyBorder="1" applyAlignment="1" applyProtection="1">
      <alignment vertical="center" wrapText="1" readingOrder="1"/>
      <protection locked="0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14" fontId="3" fillId="0" borderId="3" xfId="0" applyNumberFormat="1" applyFont="1" applyBorder="1" applyAlignment="1" applyProtection="1">
      <alignment horizontal="left" vertical="center" wrapText="1" readingOrder="1"/>
      <protection locked="0"/>
    </xf>
    <xf numFmtId="0" fontId="4" fillId="0" borderId="12" xfId="0" applyFont="1" applyBorder="1" applyAlignment="1">
      <alignment horizontal="right"/>
    </xf>
    <xf numFmtId="0" fontId="4" fillId="0" borderId="12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14" fontId="3" fillId="0" borderId="20" xfId="0" applyNumberFormat="1" applyFont="1" applyBorder="1" applyAlignment="1" applyProtection="1">
      <alignment horizontal="left" vertical="center" wrapText="1" readingOrder="1"/>
      <protection locked="0"/>
    </xf>
    <xf numFmtId="0" fontId="4" fillId="0" borderId="15" xfId="0" applyFont="1" applyBorder="1" applyAlignment="1">
      <alignment horizontal="left"/>
    </xf>
    <xf numFmtId="0" fontId="4" fillId="0" borderId="2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49" fontId="6" fillId="0" borderId="17" xfId="0" applyNumberFormat="1" applyFont="1" applyBorder="1" applyAlignment="1" applyProtection="1">
      <alignment horizontal="center" vertical="center" wrapText="1"/>
      <protection hidden="1"/>
    </xf>
    <xf numFmtId="49" fontId="6" fillId="0" borderId="10" xfId="0" applyNumberFormat="1" applyFont="1" applyBorder="1" applyAlignment="1" applyProtection="1">
      <alignment horizontal="center" vertical="center" wrapText="1"/>
      <protection hidden="1"/>
    </xf>
    <xf numFmtId="49" fontId="6" fillId="0" borderId="18" xfId="0" applyNumberFormat="1" applyFont="1" applyBorder="1" applyAlignment="1" applyProtection="1">
      <alignment horizontal="center" vertical="center" wrapText="1"/>
      <protection hidden="1"/>
    </xf>
    <xf numFmtId="0" fontId="6" fillId="0" borderId="37" xfId="0" applyFont="1" applyBorder="1" applyAlignment="1" applyProtection="1">
      <alignment horizontal="center" vertical="center" wrapText="1"/>
      <protection locked="0" hidden="1"/>
    </xf>
    <xf numFmtId="0" fontId="6" fillId="0" borderId="38" xfId="0" applyFont="1" applyBorder="1" applyAlignment="1" applyProtection="1">
      <alignment horizontal="center" vertical="center" wrapText="1"/>
      <protection locked="0" hidden="1"/>
    </xf>
    <xf numFmtId="0" fontId="6" fillId="0" borderId="39" xfId="0" applyFont="1" applyBorder="1" applyAlignment="1" applyProtection="1">
      <alignment horizontal="center" vertical="center" wrapText="1"/>
      <protection locked="0" hidden="1"/>
    </xf>
    <xf numFmtId="0" fontId="6" fillId="0" borderId="40" xfId="0" applyFont="1" applyBorder="1" applyAlignment="1" applyProtection="1">
      <alignment horizontal="center" vertical="center" wrapText="1"/>
      <protection locked="0" hidden="1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  <protection locked="0" hidden="1"/>
    </xf>
    <xf numFmtId="0" fontId="6" fillId="0" borderId="12" xfId="0" applyFont="1" applyBorder="1" applyAlignment="1" applyProtection="1">
      <alignment horizontal="center" vertical="center" wrapText="1"/>
      <protection locked="0" hidden="1"/>
    </xf>
    <xf numFmtId="0" fontId="6" fillId="0" borderId="6" xfId="0" applyFont="1" applyBorder="1" applyAlignment="1" applyProtection="1">
      <alignment horizontal="center" vertical="center" wrapText="1"/>
      <protection locked="0" hidden="1"/>
    </xf>
    <xf numFmtId="0" fontId="9" fillId="3" borderId="36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9" fillId="3" borderId="4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" xfId="0" applyFont="1" applyFill="1" applyBorder="1" applyAlignment="1" applyProtection="1">
      <alignment vertical="center" wrapText="1" readingOrder="1"/>
      <protection locked="0"/>
    </xf>
    <xf numFmtId="0" fontId="3" fillId="0" borderId="11" xfId="0" applyFont="1" applyFill="1" applyBorder="1" applyAlignment="1" applyProtection="1">
      <alignment vertical="center" wrapText="1" readingOrder="1"/>
      <protection locked="0"/>
    </xf>
    <xf numFmtId="0" fontId="3" fillId="0" borderId="19" xfId="0" applyFont="1" applyFill="1" applyBorder="1" applyAlignment="1" applyProtection="1">
      <alignment vertical="center" wrapText="1" readingOrder="1"/>
      <protection locked="0"/>
    </xf>
    <xf numFmtId="0" fontId="3" fillId="0" borderId="7" xfId="0" applyFont="1" applyFill="1" applyBorder="1" applyAlignment="1" applyProtection="1">
      <alignment vertical="center" wrapText="1" readingOrder="1"/>
      <protection locked="0"/>
    </xf>
    <xf numFmtId="0" fontId="3" fillId="0" borderId="12" xfId="0" applyFont="1" applyFill="1" applyBorder="1" applyAlignment="1" applyProtection="1">
      <alignment vertical="center" wrapText="1" readingOrder="1"/>
      <protection locked="0"/>
    </xf>
    <xf numFmtId="0" fontId="3" fillId="0" borderId="22" xfId="0" applyFont="1" applyFill="1" applyBorder="1" applyAlignment="1" applyProtection="1">
      <alignment vertical="center" wrapText="1" readingOrder="1"/>
      <protection locked="0"/>
    </xf>
    <xf numFmtId="0" fontId="3" fillId="0" borderId="6" xfId="0" applyFont="1" applyFill="1" applyBorder="1" applyAlignment="1" applyProtection="1">
      <alignment vertical="center" wrapText="1" readingOrder="1"/>
      <protection locked="0"/>
    </xf>
    <xf numFmtId="0" fontId="3" fillId="0" borderId="15" xfId="0" applyFont="1" applyFill="1" applyBorder="1" applyAlignment="1" applyProtection="1">
      <alignment vertical="center" wrapText="1" readingOrder="1"/>
      <protection locked="0"/>
    </xf>
  </cellXfs>
  <cellStyles count="3">
    <cellStyle name="Hipervínculo" xfId="1" builtinId="8"/>
    <cellStyle name="Moneda" xfId="2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annethpulidosoler@gmail.com" TargetMode="External"/><Relationship Id="rId3" Type="http://schemas.openxmlformats.org/officeDocument/2006/relationships/hyperlink" Target="mailto:chaparroperezj@gmail.com" TargetMode="External"/><Relationship Id="rId7" Type="http://schemas.openxmlformats.org/officeDocument/2006/relationships/hyperlink" Target="mailto:mercedezparra943@gmail.com" TargetMode="External"/><Relationship Id="rId2" Type="http://schemas.openxmlformats.org/officeDocument/2006/relationships/hyperlink" Target="mailto:jairosandoval948@gmail.com" TargetMode="External"/><Relationship Id="rId1" Type="http://schemas.openxmlformats.org/officeDocument/2006/relationships/hyperlink" Target="mailto:acoyuyimayesuarez@gmail.com" TargetMode="External"/><Relationship Id="rId6" Type="http://schemas.openxmlformats.org/officeDocument/2006/relationships/hyperlink" Target="mailto:yanneth939@gmail.com" TargetMode="External"/><Relationship Id="rId11" Type="http://schemas.openxmlformats.org/officeDocument/2006/relationships/hyperlink" Target="mailto:marthamromero2020@gmail.com" TargetMode="External"/><Relationship Id="rId5" Type="http://schemas.openxmlformats.org/officeDocument/2006/relationships/hyperlink" Target="mailto:milenaforero220@gmail.cvom" TargetMode="External"/><Relationship Id="rId10" Type="http://schemas.openxmlformats.org/officeDocument/2006/relationships/hyperlink" Target="mailto:azucenapatinoja@gmail.com" TargetMode="External"/><Relationship Id="rId4" Type="http://schemas.openxmlformats.org/officeDocument/2006/relationships/hyperlink" Target="mailto:julieth26k@gmail.com" TargetMode="External"/><Relationship Id="rId9" Type="http://schemas.openxmlformats.org/officeDocument/2006/relationships/hyperlink" Target="mailto:lucia_1534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opLeftCell="A4" workbookViewId="0">
      <selection activeCell="L23" sqref="L23"/>
    </sheetView>
  </sheetViews>
  <sheetFormatPr baseColWidth="10" defaultColWidth="11.42578125" defaultRowHeight="15" x14ac:dyDescent="0.25"/>
  <cols>
    <col min="2" max="2" width="17.85546875" customWidth="1"/>
    <col min="4" max="4" width="31.28515625" customWidth="1"/>
    <col min="7" max="7" width="17.7109375" hidden="1" customWidth="1"/>
    <col min="8" max="8" width="15" bestFit="1" customWidth="1"/>
    <col min="9" max="9" width="15.28515625" customWidth="1"/>
  </cols>
  <sheetData>
    <row r="1" spans="1:9" ht="15.75" thickBot="1" x14ac:dyDescent="0.3">
      <c r="A1" s="7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1" t="s">
        <v>8</v>
      </c>
    </row>
    <row r="2" spans="1:9" ht="22.5" x14ac:dyDescent="0.25">
      <c r="A2" s="118" t="s">
        <v>9</v>
      </c>
      <c r="B2" s="121" t="s">
        <v>10</v>
      </c>
      <c r="C2" s="56" t="s">
        <v>11</v>
      </c>
      <c r="D2" s="141" t="s">
        <v>12</v>
      </c>
      <c r="E2" s="57">
        <v>1055690147</v>
      </c>
      <c r="F2" s="58">
        <v>3213198516</v>
      </c>
      <c r="G2" s="59" t="s">
        <v>13</v>
      </c>
      <c r="H2" s="60" t="s">
        <v>14</v>
      </c>
      <c r="I2" s="124" t="s">
        <v>15</v>
      </c>
    </row>
    <row r="3" spans="1:9" x14ac:dyDescent="0.25">
      <c r="A3" s="119"/>
      <c r="B3" s="122"/>
      <c r="C3" s="61"/>
      <c r="D3" s="142" t="s">
        <v>126</v>
      </c>
      <c r="E3" s="62">
        <v>40049068</v>
      </c>
      <c r="F3" s="63"/>
      <c r="G3" s="64"/>
      <c r="H3" s="65">
        <v>45405</v>
      </c>
      <c r="I3" s="125"/>
    </row>
    <row r="4" spans="1:9" ht="23.25" thickBot="1" x14ac:dyDescent="0.3">
      <c r="A4" s="120"/>
      <c r="B4" s="123"/>
      <c r="C4" s="66" t="s">
        <v>11</v>
      </c>
      <c r="D4" s="143" t="s">
        <v>16</v>
      </c>
      <c r="E4" s="67">
        <v>40039406</v>
      </c>
      <c r="F4" s="68">
        <v>3124248040</v>
      </c>
      <c r="G4" s="69" t="s">
        <v>17</v>
      </c>
      <c r="H4" s="70" t="s">
        <v>18</v>
      </c>
      <c r="I4" s="125"/>
    </row>
    <row r="5" spans="1:9" x14ac:dyDescent="0.25">
      <c r="A5" s="118" t="s">
        <v>19</v>
      </c>
      <c r="B5" s="128" t="s">
        <v>20</v>
      </c>
      <c r="C5" s="131" t="s">
        <v>11</v>
      </c>
      <c r="D5" s="144" t="s">
        <v>21</v>
      </c>
      <c r="E5" s="71">
        <v>1093763317</v>
      </c>
      <c r="F5" s="72">
        <v>3163569871</v>
      </c>
      <c r="G5" s="73" t="s">
        <v>22</v>
      </c>
      <c r="H5" s="74" t="s">
        <v>14</v>
      </c>
      <c r="I5" s="126"/>
    </row>
    <row r="6" spans="1:9" x14ac:dyDescent="0.25">
      <c r="A6" s="119"/>
      <c r="B6" s="129"/>
      <c r="C6" s="132"/>
      <c r="D6" s="145" t="s">
        <v>23</v>
      </c>
      <c r="E6" s="47">
        <v>6769304</v>
      </c>
      <c r="F6" s="75">
        <v>3115626605</v>
      </c>
      <c r="G6" s="76" t="s">
        <v>24</v>
      </c>
      <c r="H6" s="77" t="s">
        <v>25</v>
      </c>
      <c r="I6" s="126"/>
    </row>
    <row r="7" spans="1:9" ht="15.75" thickBot="1" x14ac:dyDescent="0.3">
      <c r="A7" s="119"/>
      <c r="B7" s="130"/>
      <c r="C7" s="133"/>
      <c r="D7" s="146" t="s">
        <v>26</v>
      </c>
      <c r="E7" s="78">
        <v>24198211</v>
      </c>
      <c r="F7" s="79">
        <v>3206116462</v>
      </c>
      <c r="G7" s="80" t="s">
        <v>27</v>
      </c>
      <c r="H7" s="81" t="s">
        <v>18</v>
      </c>
      <c r="I7" s="126"/>
    </row>
    <row r="8" spans="1:9" ht="15.75" thickBot="1" x14ac:dyDescent="0.3">
      <c r="A8" s="120"/>
      <c r="B8" s="130"/>
      <c r="C8" s="133"/>
      <c r="D8" s="147" t="s">
        <v>28</v>
      </c>
      <c r="E8" s="82">
        <v>1054121267</v>
      </c>
      <c r="F8" s="83">
        <v>3102265814</v>
      </c>
      <c r="G8" s="84" t="s">
        <v>29</v>
      </c>
      <c r="H8" s="85" t="s">
        <v>14</v>
      </c>
      <c r="I8" s="126"/>
    </row>
    <row r="9" spans="1:9" ht="15.75" thickBot="1" x14ac:dyDescent="0.3">
      <c r="A9" s="86" t="s">
        <v>30</v>
      </c>
      <c r="B9" s="87" t="s">
        <v>31</v>
      </c>
      <c r="C9" s="50"/>
      <c r="D9" s="148" t="s">
        <v>32</v>
      </c>
      <c r="E9" s="51">
        <v>1049628113</v>
      </c>
      <c r="F9" s="52">
        <v>3203819916</v>
      </c>
      <c r="G9" s="53" t="s">
        <v>33</v>
      </c>
      <c r="H9" s="88" t="s">
        <v>18</v>
      </c>
      <c r="I9" s="126"/>
    </row>
    <row r="10" spans="1:9" ht="15.75" thickBot="1" x14ac:dyDescent="0.3">
      <c r="A10" s="86" t="s">
        <v>34</v>
      </c>
      <c r="B10" s="87" t="s">
        <v>35</v>
      </c>
      <c r="C10" s="50" t="s">
        <v>36</v>
      </c>
      <c r="D10" s="148" t="s">
        <v>37</v>
      </c>
      <c r="E10" s="51">
        <v>40040389</v>
      </c>
      <c r="F10" s="52">
        <v>3223834549</v>
      </c>
      <c r="G10" s="53" t="s">
        <v>38</v>
      </c>
      <c r="H10" s="88" t="s">
        <v>14</v>
      </c>
      <c r="I10" s="126"/>
    </row>
    <row r="11" spans="1:9" ht="15.75" thickBot="1" x14ac:dyDescent="0.3">
      <c r="A11" s="86" t="s">
        <v>39</v>
      </c>
      <c r="B11" s="87" t="s">
        <v>40</v>
      </c>
      <c r="C11" s="50" t="s">
        <v>41</v>
      </c>
      <c r="D11" s="148" t="s">
        <v>42</v>
      </c>
      <c r="E11" s="51">
        <v>40041858</v>
      </c>
      <c r="F11" s="52">
        <v>3125678093</v>
      </c>
      <c r="G11" s="53" t="s">
        <v>43</v>
      </c>
      <c r="H11" s="88" t="s">
        <v>44</v>
      </c>
      <c r="I11" s="127"/>
    </row>
    <row r="12" spans="1:9" ht="15.75" thickBot="1" x14ac:dyDescent="0.3">
      <c r="A12" s="86" t="s">
        <v>45</v>
      </c>
      <c r="B12" s="49" t="s">
        <v>46</v>
      </c>
      <c r="C12" s="50"/>
      <c r="D12" s="148" t="s">
        <v>47</v>
      </c>
      <c r="E12" s="51">
        <v>23493288</v>
      </c>
      <c r="F12" s="52">
        <v>3118451225</v>
      </c>
      <c r="G12" s="53" t="s">
        <v>48</v>
      </c>
      <c r="H12" s="88" t="s">
        <v>25</v>
      </c>
      <c r="I12" s="55" t="s">
        <v>49</v>
      </c>
    </row>
    <row r="13" spans="1:9" ht="15.75" thickBot="1" x14ac:dyDescent="0.3">
      <c r="A13" s="48" t="s">
        <v>50</v>
      </c>
      <c r="B13" s="49" t="s">
        <v>51</v>
      </c>
      <c r="C13" s="50" t="s">
        <v>52</v>
      </c>
      <c r="D13" s="148" t="s">
        <v>53</v>
      </c>
      <c r="E13" s="51">
        <v>23493288</v>
      </c>
      <c r="F13" s="52">
        <v>3124393451</v>
      </c>
      <c r="G13" s="53" t="s">
        <v>54</v>
      </c>
      <c r="H13" s="54">
        <v>45362</v>
      </c>
      <c r="I13" s="55" t="s">
        <v>55</v>
      </c>
    </row>
    <row r="14" spans="1:9" ht="15.75" thickBot="1" x14ac:dyDescent="0.3">
      <c r="A14" s="86" t="s">
        <v>56</v>
      </c>
      <c r="B14" s="49" t="s">
        <v>57</v>
      </c>
      <c r="C14" s="50" t="s">
        <v>58</v>
      </c>
      <c r="D14" s="148" t="s">
        <v>59</v>
      </c>
      <c r="E14" s="51">
        <v>24079825</v>
      </c>
      <c r="F14" s="52">
        <v>3125349385</v>
      </c>
      <c r="G14" s="52"/>
      <c r="H14" s="88" t="s">
        <v>25</v>
      </c>
      <c r="I14" s="55" t="s">
        <v>60</v>
      </c>
    </row>
    <row r="15" spans="1:9" x14ac:dyDescent="0.25">
      <c r="A15" s="118" t="s">
        <v>61</v>
      </c>
      <c r="B15" s="109" t="s">
        <v>62</v>
      </c>
      <c r="C15" s="112" t="s">
        <v>63</v>
      </c>
      <c r="D15" s="141" t="s">
        <v>64</v>
      </c>
      <c r="E15" s="57">
        <v>40029177</v>
      </c>
      <c r="F15" s="89">
        <v>3104193437</v>
      </c>
      <c r="G15" s="89"/>
      <c r="H15" s="60" t="s">
        <v>14</v>
      </c>
      <c r="I15" s="115" t="s">
        <v>65</v>
      </c>
    </row>
    <row r="16" spans="1:9" x14ac:dyDescent="0.25">
      <c r="A16" s="119"/>
      <c r="B16" s="110"/>
      <c r="C16" s="113"/>
      <c r="D16" s="145" t="s">
        <v>66</v>
      </c>
      <c r="E16" s="47">
        <v>1053584317</v>
      </c>
      <c r="F16" s="75">
        <v>3026498107</v>
      </c>
      <c r="G16" s="75"/>
      <c r="H16" s="77" t="s">
        <v>14</v>
      </c>
      <c r="I16" s="116"/>
    </row>
    <row r="17" spans="1:9" x14ac:dyDescent="0.25">
      <c r="A17" s="119"/>
      <c r="B17" s="110"/>
      <c r="C17" s="113"/>
      <c r="D17" s="145" t="s">
        <v>67</v>
      </c>
      <c r="E17" s="47">
        <v>74181161</v>
      </c>
      <c r="F17" s="75">
        <v>31321690781</v>
      </c>
      <c r="G17" s="75"/>
      <c r="H17" s="90">
        <v>45336</v>
      </c>
      <c r="I17" s="116"/>
    </row>
    <row r="18" spans="1:9" x14ac:dyDescent="0.25">
      <c r="A18" s="119"/>
      <c r="B18" s="110"/>
      <c r="C18" s="113"/>
      <c r="D18" s="145" t="s">
        <v>68</v>
      </c>
      <c r="E18" s="47">
        <v>46372305</v>
      </c>
      <c r="F18" s="75">
        <v>3209915272</v>
      </c>
      <c r="G18" s="75"/>
      <c r="H18" s="77" t="s">
        <v>69</v>
      </c>
      <c r="I18" s="116"/>
    </row>
    <row r="19" spans="1:9" x14ac:dyDescent="0.25">
      <c r="A19" s="119"/>
      <c r="B19" s="110"/>
      <c r="C19" s="113"/>
      <c r="D19" s="145" t="s">
        <v>70</v>
      </c>
      <c r="E19" s="47">
        <v>1053584941</v>
      </c>
      <c r="F19" s="75">
        <v>3167274734</v>
      </c>
      <c r="G19" s="75"/>
      <c r="H19" s="77" t="s">
        <v>14</v>
      </c>
      <c r="I19" s="116"/>
    </row>
    <row r="20" spans="1:9" x14ac:dyDescent="0.25">
      <c r="A20" s="119"/>
      <c r="B20" s="110"/>
      <c r="C20" s="113"/>
      <c r="D20" s="145" t="s">
        <v>71</v>
      </c>
      <c r="E20" s="47">
        <v>46371048</v>
      </c>
      <c r="F20" s="75">
        <v>3217969239</v>
      </c>
      <c r="G20" s="75"/>
      <c r="H20" s="77" t="s">
        <v>14</v>
      </c>
      <c r="I20" s="116"/>
    </row>
    <row r="21" spans="1:9" x14ac:dyDescent="0.25">
      <c r="A21" s="119"/>
      <c r="B21" s="110"/>
      <c r="C21" s="113"/>
      <c r="D21" s="145" t="s">
        <v>72</v>
      </c>
      <c r="E21" s="47">
        <v>1019098647</v>
      </c>
      <c r="F21" s="83">
        <v>3214211669</v>
      </c>
      <c r="G21" s="83"/>
      <c r="H21" s="77" t="s">
        <v>14</v>
      </c>
      <c r="I21" s="116"/>
    </row>
    <row r="22" spans="1:9" ht="15.75" thickBot="1" x14ac:dyDescent="0.3">
      <c r="A22" s="120"/>
      <c r="B22" s="111"/>
      <c r="C22" s="114"/>
      <c r="D22" s="143" t="s">
        <v>73</v>
      </c>
      <c r="E22" s="68"/>
      <c r="F22" s="68">
        <v>3115129925</v>
      </c>
      <c r="G22" s="68"/>
      <c r="H22" s="91">
        <v>45383</v>
      </c>
      <c r="I22" s="117"/>
    </row>
    <row r="23" spans="1:9" x14ac:dyDescent="0.25">
      <c r="A23" s="106" t="s">
        <v>74</v>
      </c>
      <c r="B23" s="109" t="s">
        <v>75</v>
      </c>
      <c r="C23" s="112" t="s">
        <v>76</v>
      </c>
      <c r="D23" s="141" t="s">
        <v>77</v>
      </c>
      <c r="E23" s="57">
        <v>23647085</v>
      </c>
      <c r="F23" s="92">
        <v>3128846348</v>
      </c>
      <c r="G23" s="92"/>
      <c r="H23" s="60" t="s">
        <v>14</v>
      </c>
      <c r="I23" s="115" t="s">
        <v>78</v>
      </c>
    </row>
    <row r="24" spans="1:9" x14ac:dyDescent="0.25">
      <c r="A24" s="107"/>
      <c r="B24" s="110"/>
      <c r="C24" s="113"/>
      <c r="D24" s="145" t="s">
        <v>79</v>
      </c>
      <c r="E24" s="47">
        <v>46375164</v>
      </c>
      <c r="F24" s="75">
        <v>3213106012</v>
      </c>
      <c r="G24" s="75"/>
      <c r="H24" s="90">
        <v>45329</v>
      </c>
      <c r="I24" s="116"/>
    </row>
    <row r="25" spans="1:9" x14ac:dyDescent="0.25">
      <c r="A25" s="107"/>
      <c r="B25" s="110"/>
      <c r="C25" s="113"/>
      <c r="D25" s="145" t="s">
        <v>80</v>
      </c>
      <c r="E25" s="47">
        <v>46381176</v>
      </c>
      <c r="F25" s="75">
        <v>3133760269</v>
      </c>
      <c r="G25" s="75"/>
      <c r="H25" s="90">
        <v>45327</v>
      </c>
      <c r="I25" s="116"/>
    </row>
    <row r="26" spans="1:9" ht="22.5" x14ac:dyDescent="0.25">
      <c r="A26" s="107"/>
      <c r="B26" s="110"/>
      <c r="C26" s="113"/>
      <c r="D26" s="145" t="s">
        <v>81</v>
      </c>
      <c r="E26" s="47">
        <v>1053585184</v>
      </c>
      <c r="F26" s="75">
        <v>3138024420</v>
      </c>
      <c r="G26" s="75"/>
      <c r="H26" s="77" t="s">
        <v>18</v>
      </c>
      <c r="I26" s="116"/>
    </row>
    <row r="27" spans="1:9" x14ac:dyDescent="0.25">
      <c r="A27" s="107"/>
      <c r="B27" s="110"/>
      <c r="C27" s="113"/>
      <c r="D27" s="145" t="s">
        <v>82</v>
      </c>
      <c r="E27" s="47">
        <v>47436725</v>
      </c>
      <c r="F27" s="75">
        <v>3125117114</v>
      </c>
      <c r="G27" s="75"/>
      <c r="H27" s="77" t="s">
        <v>14</v>
      </c>
      <c r="I27" s="116"/>
    </row>
    <row r="28" spans="1:9" x14ac:dyDescent="0.25">
      <c r="A28" s="107"/>
      <c r="B28" s="110"/>
      <c r="C28" s="113"/>
      <c r="D28" s="145" t="s">
        <v>83</v>
      </c>
      <c r="E28" s="47">
        <v>46371871</v>
      </c>
      <c r="F28" s="75">
        <v>3134873136</v>
      </c>
      <c r="G28" s="75"/>
      <c r="H28" s="77" t="s">
        <v>14</v>
      </c>
      <c r="I28" s="116"/>
    </row>
    <row r="29" spans="1:9" x14ac:dyDescent="0.25">
      <c r="A29" s="107"/>
      <c r="B29" s="110"/>
      <c r="C29" s="113"/>
      <c r="D29" s="145" t="s">
        <v>84</v>
      </c>
      <c r="E29" s="47">
        <v>1014227192</v>
      </c>
      <c r="F29" s="75">
        <v>3124072111</v>
      </c>
      <c r="G29" s="75"/>
      <c r="H29" s="77" t="s">
        <v>14</v>
      </c>
      <c r="I29" s="116"/>
    </row>
    <row r="30" spans="1:9" ht="15.75" thickBot="1" x14ac:dyDescent="0.3">
      <c r="A30" s="108"/>
      <c r="B30" s="111"/>
      <c r="C30" s="114"/>
      <c r="D30" s="143" t="s">
        <v>85</v>
      </c>
      <c r="E30" s="67">
        <v>1054253230</v>
      </c>
      <c r="F30" s="93">
        <v>3112405865</v>
      </c>
      <c r="G30" s="94"/>
      <c r="H30" s="95" t="s">
        <v>14</v>
      </c>
      <c r="I30" s="117"/>
    </row>
    <row r="31" spans="1:9" x14ac:dyDescent="0.25">
      <c r="A31" s="118" t="s">
        <v>86</v>
      </c>
      <c r="B31" s="109" t="s">
        <v>87</v>
      </c>
      <c r="C31" s="112" t="s">
        <v>88</v>
      </c>
      <c r="D31" s="141" t="s">
        <v>89</v>
      </c>
      <c r="E31" s="57">
        <v>46450451</v>
      </c>
      <c r="F31" s="96">
        <v>3125508881</v>
      </c>
      <c r="G31" s="97"/>
      <c r="H31" s="98">
        <v>45295</v>
      </c>
      <c r="I31" s="115" t="s">
        <v>90</v>
      </c>
    </row>
    <row r="32" spans="1:9" x14ac:dyDescent="0.25">
      <c r="A32" s="119"/>
      <c r="B32" s="110"/>
      <c r="C32" s="113"/>
      <c r="D32" s="145" t="s">
        <v>91</v>
      </c>
      <c r="E32" s="47">
        <v>7228042</v>
      </c>
      <c r="F32" s="99">
        <v>3132394616</v>
      </c>
      <c r="G32" s="100"/>
      <c r="H32" s="90">
        <v>45300</v>
      </c>
      <c r="I32" s="116"/>
    </row>
    <row r="33" spans="1:9" x14ac:dyDescent="0.25">
      <c r="A33" s="119"/>
      <c r="B33" s="110"/>
      <c r="C33" s="113"/>
      <c r="D33" s="145" t="s">
        <v>92</v>
      </c>
      <c r="E33" s="47">
        <v>1052400706</v>
      </c>
      <c r="F33" s="99">
        <v>3104300178</v>
      </c>
      <c r="G33" s="100"/>
      <c r="H33" s="90">
        <v>45331</v>
      </c>
      <c r="I33" s="116"/>
    </row>
    <row r="34" spans="1:9" x14ac:dyDescent="0.25">
      <c r="A34" s="119"/>
      <c r="B34" s="110"/>
      <c r="C34" s="113"/>
      <c r="D34" s="145" t="s">
        <v>93</v>
      </c>
      <c r="E34" s="47">
        <v>35197832</v>
      </c>
      <c r="F34" s="100">
        <v>3133045291</v>
      </c>
      <c r="G34" s="100"/>
      <c r="H34" s="90">
        <v>45328</v>
      </c>
      <c r="I34" s="116"/>
    </row>
    <row r="35" spans="1:9" ht="15.75" thickBot="1" x14ac:dyDescent="0.3">
      <c r="A35" s="119"/>
      <c r="B35" s="110"/>
      <c r="C35" s="113"/>
      <c r="D35" s="143" t="s">
        <v>94</v>
      </c>
      <c r="E35" s="67">
        <v>1052392469</v>
      </c>
      <c r="F35" s="101">
        <v>3144781259</v>
      </c>
      <c r="G35" s="101"/>
      <c r="H35" s="102">
        <v>45328</v>
      </c>
      <c r="I35" s="116"/>
    </row>
    <row r="36" spans="1:9" ht="15.75" thickBot="1" x14ac:dyDescent="0.3">
      <c r="A36" s="120"/>
      <c r="B36" s="111"/>
      <c r="C36" s="114"/>
      <c r="D36" s="148" t="s">
        <v>95</v>
      </c>
      <c r="E36" s="51">
        <v>46451095</v>
      </c>
      <c r="F36" s="103">
        <v>3124891290</v>
      </c>
      <c r="G36" s="103"/>
      <c r="H36" s="54">
        <v>45295</v>
      </c>
      <c r="I36" s="116"/>
    </row>
    <row r="37" spans="1:9" ht="15.75" thickBot="1" x14ac:dyDescent="0.3">
      <c r="A37" s="86" t="s">
        <v>96</v>
      </c>
      <c r="B37" s="104" t="s">
        <v>97</v>
      </c>
      <c r="C37" s="105" t="s">
        <v>98</v>
      </c>
      <c r="D37" s="148" t="s">
        <v>99</v>
      </c>
      <c r="E37" s="51">
        <v>28358453</v>
      </c>
      <c r="F37" s="103">
        <v>3204182499</v>
      </c>
      <c r="G37" s="103"/>
      <c r="H37" s="88" t="s">
        <v>25</v>
      </c>
      <c r="I37" s="117"/>
    </row>
  </sheetData>
  <autoFilter ref="A1:I37" xr:uid="{00000000-0009-0000-0000-000000000000}"/>
  <mergeCells count="18">
    <mergeCell ref="A15:A22"/>
    <mergeCell ref="B15:B22"/>
    <mergeCell ref="C15:C22"/>
    <mergeCell ref="I15:I22"/>
    <mergeCell ref="B2:B4"/>
    <mergeCell ref="A2:A4"/>
    <mergeCell ref="I2:I11"/>
    <mergeCell ref="A5:A8"/>
    <mergeCell ref="B5:B8"/>
    <mergeCell ref="C5:C8"/>
    <mergeCell ref="A23:A30"/>
    <mergeCell ref="B23:B30"/>
    <mergeCell ref="C23:C30"/>
    <mergeCell ref="I23:I30"/>
    <mergeCell ref="A31:A36"/>
    <mergeCell ref="B31:B36"/>
    <mergeCell ref="C31:C36"/>
    <mergeCell ref="I31:I37"/>
  </mergeCells>
  <conditionalFormatting sqref="E2:E3">
    <cfRule type="duplicateValues" dxfId="2" priority="1"/>
    <cfRule type="duplicateValues" dxfId="1" priority="2"/>
    <cfRule type="duplicateValues" dxfId="0" priority="3"/>
  </conditionalFormatting>
  <hyperlinks>
    <hyperlink ref="G2" r:id="rId1" xr:uid="{00000000-0004-0000-0000-000000000000}"/>
    <hyperlink ref="G6" r:id="rId2" xr:uid="{00000000-0004-0000-0000-000001000000}"/>
    <hyperlink ref="G8" r:id="rId3" xr:uid="{00000000-0004-0000-0000-000002000000}"/>
    <hyperlink ref="G5" r:id="rId4" xr:uid="{00000000-0004-0000-0000-000003000000}"/>
    <hyperlink ref="G9" r:id="rId5" xr:uid="{00000000-0004-0000-0000-000004000000}"/>
    <hyperlink ref="G4" r:id="rId6" xr:uid="{00000000-0004-0000-0000-000005000000}"/>
    <hyperlink ref="G10" r:id="rId7" xr:uid="{00000000-0004-0000-0000-000006000000}"/>
    <hyperlink ref="G11" r:id="rId8" xr:uid="{00000000-0004-0000-0000-000007000000}"/>
    <hyperlink ref="G12" r:id="rId9" xr:uid="{00000000-0004-0000-0000-000008000000}"/>
    <hyperlink ref="G13" r:id="rId10" xr:uid="{00000000-0004-0000-0000-000009000000}"/>
    <hyperlink ref="G7" r:id="rId11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23"/>
  <sheetViews>
    <sheetView tabSelected="1" topLeftCell="AM1" workbookViewId="0">
      <selection activeCell="AX6" sqref="AX6"/>
    </sheetView>
  </sheetViews>
  <sheetFormatPr baseColWidth="10" defaultColWidth="11.42578125" defaultRowHeight="15" x14ac:dyDescent="0.25"/>
  <cols>
    <col min="2" max="2" width="20.42578125" bestFit="1" customWidth="1"/>
    <col min="3" max="3" width="15.5703125" bestFit="1" customWidth="1"/>
    <col min="4" max="4" width="16.7109375" bestFit="1" customWidth="1"/>
    <col min="5" max="5" width="15.5703125" bestFit="1" customWidth="1"/>
    <col min="6" max="6" width="20.42578125" bestFit="1" customWidth="1"/>
    <col min="7" max="7" width="14.5703125" bestFit="1" customWidth="1"/>
    <col min="8" max="9" width="15.5703125" bestFit="1" customWidth="1"/>
    <col min="10" max="10" width="20.42578125" bestFit="1" customWidth="1"/>
    <col min="11" max="11" width="14.5703125" bestFit="1" customWidth="1"/>
    <col min="12" max="13" width="15.5703125" bestFit="1" customWidth="1"/>
    <col min="14" max="14" width="20.42578125" bestFit="1" customWidth="1"/>
    <col min="15" max="15" width="14.5703125" bestFit="1" customWidth="1"/>
    <col min="16" max="16" width="15.5703125" bestFit="1" customWidth="1"/>
    <col min="17" max="17" width="5.5703125" customWidth="1"/>
    <col min="18" max="18" width="20.42578125" bestFit="1" customWidth="1"/>
    <col min="19" max="20" width="14.5703125" bestFit="1" customWidth="1"/>
    <col min="21" max="21" width="6.5703125" customWidth="1"/>
    <col min="22" max="22" width="20.42578125" bestFit="1" customWidth="1"/>
    <col min="23" max="24" width="14.5703125" bestFit="1" customWidth="1"/>
    <col min="25" max="25" width="7.85546875" customWidth="1"/>
    <col min="26" max="26" width="20.42578125" bestFit="1" customWidth="1"/>
    <col min="27" max="28" width="14.5703125" bestFit="1" customWidth="1"/>
    <col min="29" max="29" width="6.5703125" customWidth="1"/>
    <col min="30" max="30" width="20.42578125" bestFit="1" customWidth="1"/>
    <col min="31" max="32" width="14.5703125" bestFit="1" customWidth="1"/>
    <col min="33" max="33" width="6.28515625" customWidth="1"/>
    <col min="34" max="34" width="20.42578125" bestFit="1" customWidth="1"/>
    <col min="35" max="36" width="14.5703125" bestFit="1" customWidth="1"/>
    <col min="37" max="37" width="5" customWidth="1"/>
    <col min="38" max="38" width="20.42578125" bestFit="1" customWidth="1"/>
    <col min="39" max="39" width="14.5703125" bestFit="1" customWidth="1"/>
    <col min="40" max="40" width="15.5703125" bestFit="1" customWidth="1"/>
    <col min="42" max="42" width="20.42578125" bestFit="1" customWidth="1"/>
    <col min="43" max="43" width="14.5703125" bestFit="1" customWidth="1"/>
    <col min="44" max="44" width="15.5703125" bestFit="1" customWidth="1"/>
    <col min="46" max="46" width="20.42578125" bestFit="1" customWidth="1"/>
    <col min="47" max="48" width="14.5703125" bestFit="1" customWidth="1"/>
  </cols>
  <sheetData>
    <row r="1" spans="2:48" ht="15.75" thickBot="1" x14ac:dyDescent="0.3"/>
    <row r="2" spans="2:48" ht="15.75" thickBot="1" x14ac:dyDescent="0.3">
      <c r="B2" s="8" t="s">
        <v>100</v>
      </c>
      <c r="C2" s="18">
        <v>2465868</v>
      </c>
      <c r="F2" s="8" t="s">
        <v>100</v>
      </c>
      <c r="G2" s="18">
        <v>2465868</v>
      </c>
      <c r="J2" s="8" t="s">
        <v>100</v>
      </c>
      <c r="K2" s="18">
        <v>2465868</v>
      </c>
      <c r="N2" s="8" t="s">
        <v>100</v>
      </c>
      <c r="O2" s="18">
        <v>2465868</v>
      </c>
      <c r="R2" s="8" t="s">
        <v>100</v>
      </c>
      <c r="S2" s="18">
        <v>2465868</v>
      </c>
      <c r="V2" s="8" t="s">
        <v>100</v>
      </c>
      <c r="W2" s="18">
        <v>2465868</v>
      </c>
      <c r="Z2" s="8" t="s">
        <v>100</v>
      </c>
      <c r="AA2" s="18">
        <v>2465868</v>
      </c>
      <c r="AD2" s="8" t="s">
        <v>100</v>
      </c>
      <c r="AE2" s="18">
        <v>2465868</v>
      </c>
      <c r="AH2" s="8" t="s">
        <v>100</v>
      </c>
      <c r="AI2" s="18">
        <v>2465868</v>
      </c>
      <c r="AL2" s="8" t="s">
        <v>100</v>
      </c>
      <c r="AM2" s="18">
        <v>2465868</v>
      </c>
      <c r="AP2" s="8" t="s">
        <v>100</v>
      </c>
      <c r="AQ2" s="18">
        <v>2465868</v>
      </c>
      <c r="AT2" s="8" t="s">
        <v>100</v>
      </c>
      <c r="AU2" s="18">
        <v>2465868</v>
      </c>
    </row>
    <row r="3" spans="2:48" ht="15.75" thickBot="1" x14ac:dyDescent="0.3">
      <c r="B3" s="8" t="s">
        <v>101</v>
      </c>
      <c r="C3" s="17">
        <f>C2/30</f>
        <v>82195.600000000006</v>
      </c>
      <c r="F3" s="8" t="s">
        <v>101</v>
      </c>
      <c r="G3" s="17">
        <f>G2/30</f>
        <v>82195.600000000006</v>
      </c>
      <c r="J3" s="8" t="s">
        <v>101</v>
      </c>
      <c r="K3" s="17">
        <f>K2/30</f>
        <v>82195.600000000006</v>
      </c>
      <c r="N3" s="8" t="s">
        <v>101</v>
      </c>
      <c r="O3" s="17">
        <f>O2/30</f>
        <v>82195.600000000006</v>
      </c>
      <c r="R3" s="8" t="s">
        <v>101</v>
      </c>
      <c r="S3" s="17">
        <f>S2/30</f>
        <v>82195.600000000006</v>
      </c>
      <c r="V3" s="8" t="s">
        <v>101</v>
      </c>
      <c r="W3" s="17">
        <f>W2/30</f>
        <v>82195.600000000006</v>
      </c>
      <c r="Z3" s="8" t="s">
        <v>101</v>
      </c>
      <c r="AA3" s="17">
        <f>AA2/30</f>
        <v>82195.600000000006</v>
      </c>
      <c r="AD3" s="8" t="s">
        <v>101</v>
      </c>
      <c r="AE3" s="17">
        <f>AE2/30</f>
        <v>82195.600000000006</v>
      </c>
      <c r="AH3" s="8" t="s">
        <v>101</v>
      </c>
      <c r="AI3" s="17">
        <f>AI2/30</f>
        <v>82195.600000000006</v>
      </c>
      <c r="AL3" s="8" t="s">
        <v>101</v>
      </c>
      <c r="AM3" s="17">
        <f>AM2/30</f>
        <v>82195.600000000006</v>
      </c>
      <c r="AP3" s="8" t="s">
        <v>101</v>
      </c>
      <c r="AQ3" s="17">
        <f>AQ2/30</f>
        <v>82195.600000000006</v>
      </c>
      <c r="AT3" s="8" t="s">
        <v>101</v>
      </c>
      <c r="AU3" s="17">
        <f>AU2/30</f>
        <v>82195.600000000006</v>
      </c>
    </row>
    <row r="4" spans="2:48" ht="15.75" thickBot="1" x14ac:dyDescent="0.3">
      <c r="B4" s="134" t="s">
        <v>102</v>
      </c>
      <c r="C4" s="135"/>
      <c r="D4" s="136"/>
      <c r="F4" s="134" t="s">
        <v>103</v>
      </c>
      <c r="G4" s="135"/>
      <c r="H4" s="136"/>
      <c r="J4" s="134" t="s">
        <v>104</v>
      </c>
      <c r="K4" s="135"/>
      <c r="L4" s="136"/>
      <c r="N4" s="134" t="s">
        <v>105</v>
      </c>
      <c r="O4" s="135"/>
      <c r="P4" s="136"/>
      <c r="R4" s="134" t="s">
        <v>106</v>
      </c>
      <c r="S4" s="135"/>
      <c r="T4" s="136"/>
      <c r="V4" s="134" t="s">
        <v>107</v>
      </c>
      <c r="W4" s="135"/>
      <c r="X4" s="136"/>
      <c r="Z4" s="134" t="s">
        <v>108</v>
      </c>
      <c r="AA4" s="135"/>
      <c r="AB4" s="136"/>
      <c r="AD4" s="134" t="s">
        <v>109</v>
      </c>
      <c r="AE4" s="135"/>
      <c r="AF4" s="136"/>
      <c r="AH4" s="134" t="s">
        <v>110</v>
      </c>
      <c r="AI4" s="135"/>
      <c r="AJ4" s="136"/>
      <c r="AL4" s="134" t="s">
        <v>111</v>
      </c>
      <c r="AM4" s="135"/>
      <c r="AN4" s="136"/>
      <c r="AP4" s="134" t="s">
        <v>112</v>
      </c>
      <c r="AQ4" s="135"/>
      <c r="AR4" s="136"/>
      <c r="AT4" s="134" t="s">
        <v>113</v>
      </c>
      <c r="AU4" s="135"/>
      <c r="AV4" s="136"/>
    </row>
    <row r="5" spans="2:48" ht="15.75" thickBot="1" x14ac:dyDescent="0.3">
      <c r="B5" s="10" t="s">
        <v>114</v>
      </c>
      <c r="C5" s="11" t="s">
        <v>115</v>
      </c>
      <c r="D5" s="12" t="s">
        <v>116</v>
      </c>
      <c r="F5" s="10" t="s">
        <v>114</v>
      </c>
      <c r="G5" s="11" t="s">
        <v>115</v>
      </c>
      <c r="H5" s="12" t="s">
        <v>116</v>
      </c>
      <c r="J5" s="10" t="s">
        <v>114</v>
      </c>
      <c r="K5" s="11" t="s">
        <v>115</v>
      </c>
      <c r="L5" s="12" t="s">
        <v>116</v>
      </c>
      <c r="N5" s="10" t="s">
        <v>114</v>
      </c>
      <c r="O5" s="11" t="s">
        <v>115</v>
      </c>
      <c r="P5" s="12" t="s">
        <v>116</v>
      </c>
      <c r="R5" s="10" t="s">
        <v>114</v>
      </c>
      <c r="S5" s="11" t="s">
        <v>115</v>
      </c>
      <c r="T5" s="12" t="s">
        <v>116</v>
      </c>
      <c r="V5" s="10" t="s">
        <v>114</v>
      </c>
      <c r="W5" s="11" t="s">
        <v>115</v>
      </c>
      <c r="X5" s="12" t="s">
        <v>116</v>
      </c>
      <c r="Z5" s="10" t="s">
        <v>114</v>
      </c>
      <c r="AA5" s="11" t="s">
        <v>115</v>
      </c>
      <c r="AB5" s="12" t="s">
        <v>116</v>
      </c>
      <c r="AD5" s="10" t="s">
        <v>114</v>
      </c>
      <c r="AE5" s="11" t="s">
        <v>115</v>
      </c>
      <c r="AF5" s="12" t="s">
        <v>116</v>
      </c>
      <c r="AH5" s="10" t="s">
        <v>114</v>
      </c>
      <c r="AI5" s="11" t="s">
        <v>115</v>
      </c>
      <c r="AJ5" s="12" t="s">
        <v>116</v>
      </c>
      <c r="AL5" s="10" t="s">
        <v>114</v>
      </c>
      <c r="AM5" s="11" t="s">
        <v>115</v>
      </c>
      <c r="AN5" s="12" t="s">
        <v>116</v>
      </c>
      <c r="AP5" s="10" t="s">
        <v>114</v>
      </c>
      <c r="AQ5" s="11" t="s">
        <v>115</v>
      </c>
      <c r="AR5" s="12" t="s">
        <v>116</v>
      </c>
      <c r="AT5" s="10" t="s">
        <v>114</v>
      </c>
      <c r="AU5" s="11" t="s">
        <v>115</v>
      </c>
      <c r="AV5" s="12" t="s">
        <v>116</v>
      </c>
    </row>
    <row r="6" spans="2:48" ht="15.75" thickBot="1" x14ac:dyDescent="0.3">
      <c r="B6" s="13">
        <v>8</v>
      </c>
      <c r="C6" s="14">
        <v>30</v>
      </c>
      <c r="D6" s="16">
        <f>B6*C6*C3</f>
        <v>19726944</v>
      </c>
      <c r="F6" s="13">
        <v>1</v>
      </c>
      <c r="G6" s="14">
        <v>30</v>
      </c>
      <c r="H6" s="16">
        <f>F6*G6*G3</f>
        <v>2465868</v>
      </c>
      <c r="J6" s="13">
        <v>1</v>
      </c>
      <c r="K6" s="14">
        <v>30</v>
      </c>
      <c r="L6" s="16">
        <f>J6*K6*K3</f>
        <v>2465868</v>
      </c>
      <c r="N6" s="13">
        <v>4</v>
      </c>
      <c r="O6" s="14">
        <v>30</v>
      </c>
      <c r="P6" s="16">
        <f>N6*O6*O3</f>
        <v>9863472</v>
      </c>
      <c r="R6" s="13">
        <v>3</v>
      </c>
      <c r="S6" s="14">
        <v>30</v>
      </c>
      <c r="T6" s="16">
        <f>R6*S6*S3</f>
        <v>7397604.0000000009</v>
      </c>
      <c r="V6" s="13">
        <v>1</v>
      </c>
      <c r="W6" s="14">
        <v>30</v>
      </c>
      <c r="X6" s="16">
        <f>V6*W6*W3</f>
        <v>2465868</v>
      </c>
      <c r="Z6" s="13">
        <v>1</v>
      </c>
      <c r="AA6" s="14">
        <v>30</v>
      </c>
      <c r="AB6" s="16">
        <f>Z6*AA6*AA3</f>
        <v>2465868</v>
      </c>
      <c r="AD6" s="13">
        <v>1</v>
      </c>
      <c r="AE6" s="14">
        <v>30</v>
      </c>
      <c r="AF6" s="16">
        <f>AD6*AE6*AE3</f>
        <v>2465868</v>
      </c>
      <c r="AH6" s="13">
        <v>1</v>
      </c>
      <c r="AI6" s="14">
        <v>30</v>
      </c>
      <c r="AJ6" s="16">
        <f>AH6*AI6*AI3</f>
        <v>2465868</v>
      </c>
      <c r="AL6" s="13">
        <v>8</v>
      </c>
      <c r="AM6" s="14">
        <v>30</v>
      </c>
      <c r="AN6" s="16">
        <f>AL6*AM6*AM3</f>
        <v>19726944</v>
      </c>
      <c r="AP6" s="13">
        <v>6</v>
      </c>
      <c r="AQ6" s="14">
        <v>30</v>
      </c>
      <c r="AR6" s="16">
        <f>AP6*AQ6*AQ3</f>
        <v>14795208.000000002</v>
      </c>
      <c r="AT6" s="13">
        <v>1</v>
      </c>
      <c r="AU6" s="14">
        <v>30</v>
      </c>
      <c r="AV6" s="16">
        <f>AT6*AU6*AU3</f>
        <v>2465868</v>
      </c>
    </row>
    <row r="7" spans="2:48" x14ac:dyDescent="0.25">
      <c r="B7" s="15"/>
      <c r="C7" s="9"/>
      <c r="D7" s="16">
        <f>B7*C7*C3</f>
        <v>0</v>
      </c>
      <c r="F7" s="15"/>
      <c r="G7" s="9"/>
      <c r="H7" s="16"/>
      <c r="J7" s="15"/>
      <c r="K7" s="9"/>
      <c r="L7" s="16"/>
      <c r="N7" s="15"/>
      <c r="O7" s="9"/>
      <c r="P7" s="16">
        <f>N7*O7*O3</f>
        <v>0</v>
      </c>
      <c r="R7" s="15"/>
      <c r="S7" s="9"/>
      <c r="T7" s="16">
        <f>R7*S7*S3</f>
        <v>0</v>
      </c>
      <c r="V7" s="15"/>
      <c r="W7" s="9"/>
      <c r="X7" s="16"/>
      <c r="Z7" s="15"/>
      <c r="AA7" s="9"/>
      <c r="AB7" s="16"/>
      <c r="AD7" s="15"/>
      <c r="AE7" s="9"/>
      <c r="AF7" s="16"/>
      <c r="AH7" s="15"/>
      <c r="AI7" s="9"/>
      <c r="AJ7" s="16"/>
      <c r="AL7" s="15"/>
      <c r="AM7" s="9"/>
      <c r="AN7" s="16">
        <f>AL7*AM7*AM3</f>
        <v>0</v>
      </c>
      <c r="AP7" s="15"/>
      <c r="AQ7" s="9"/>
      <c r="AR7" s="16">
        <f>AP7*AQ7*AQ3</f>
        <v>0</v>
      </c>
      <c r="AT7" s="15"/>
      <c r="AU7" s="9"/>
      <c r="AV7" s="16"/>
    </row>
    <row r="8" spans="2:48" ht="15.75" thickBot="1" x14ac:dyDescent="0.3">
      <c r="B8" s="19"/>
      <c r="C8" s="20"/>
      <c r="D8" s="21"/>
      <c r="F8" s="19"/>
      <c r="G8" s="20"/>
      <c r="H8" s="21"/>
      <c r="J8" s="19"/>
      <c r="K8" s="20"/>
      <c r="L8" s="21"/>
      <c r="N8" s="19"/>
      <c r="O8" s="20"/>
      <c r="P8" s="25">
        <f>N8*O8*O3</f>
        <v>0</v>
      </c>
      <c r="R8" s="19"/>
      <c r="S8" s="20"/>
      <c r="T8" s="25"/>
      <c r="V8" s="19"/>
      <c r="W8" s="20"/>
      <c r="X8" s="25"/>
      <c r="Z8" s="19"/>
      <c r="AA8" s="20"/>
      <c r="AB8" s="25"/>
      <c r="AD8" s="19"/>
      <c r="AE8" s="20"/>
      <c r="AF8" s="25"/>
      <c r="AH8" s="19"/>
      <c r="AI8" s="20"/>
      <c r="AJ8" s="25"/>
      <c r="AL8" s="19"/>
      <c r="AM8" s="20"/>
      <c r="AN8" s="25"/>
      <c r="AP8" s="19"/>
      <c r="AQ8" s="20"/>
      <c r="AR8" s="25"/>
      <c r="AT8" s="19"/>
      <c r="AU8" s="20"/>
      <c r="AV8" s="25"/>
    </row>
    <row r="9" spans="2:48" x14ac:dyDescent="0.25">
      <c r="B9" s="137" t="s">
        <v>117</v>
      </c>
      <c r="C9" s="138"/>
      <c r="D9" s="16">
        <f>SUM(D6:D8)</f>
        <v>19726944</v>
      </c>
      <c r="F9" s="137" t="s">
        <v>117</v>
      </c>
      <c r="G9" s="138"/>
      <c r="H9" s="16">
        <f>SUM(H6:H8)</f>
        <v>2465868</v>
      </c>
      <c r="J9" s="137" t="s">
        <v>117</v>
      </c>
      <c r="K9" s="138"/>
      <c r="L9" s="16">
        <f>SUM(L6:L8)</f>
        <v>2465868</v>
      </c>
      <c r="N9" s="137" t="s">
        <v>117</v>
      </c>
      <c r="O9" s="138"/>
      <c r="P9" s="16">
        <f>SUM(P6:P8)</f>
        <v>9863472</v>
      </c>
      <c r="R9" s="137" t="s">
        <v>117</v>
      </c>
      <c r="S9" s="138"/>
      <c r="T9" s="16">
        <f>SUM(T6:T8)</f>
        <v>7397604.0000000009</v>
      </c>
      <c r="V9" s="137" t="s">
        <v>117</v>
      </c>
      <c r="W9" s="138"/>
      <c r="X9" s="16">
        <f>SUM(X6:X8)</f>
        <v>2465868</v>
      </c>
      <c r="Z9" s="137" t="s">
        <v>117</v>
      </c>
      <c r="AA9" s="138"/>
      <c r="AB9" s="16">
        <f>SUM(AB6:AB8)</f>
        <v>2465868</v>
      </c>
      <c r="AD9" s="137" t="s">
        <v>117</v>
      </c>
      <c r="AE9" s="138"/>
      <c r="AF9" s="16">
        <f>SUM(AF6:AF8)</f>
        <v>2465868</v>
      </c>
      <c r="AH9" s="137" t="s">
        <v>117</v>
      </c>
      <c r="AI9" s="138"/>
      <c r="AJ9" s="16">
        <f>SUM(AJ6:AJ8)</f>
        <v>2465868</v>
      </c>
      <c r="AL9" s="137" t="s">
        <v>117</v>
      </c>
      <c r="AM9" s="138"/>
      <c r="AN9" s="16">
        <f>SUM(AN6:AN8)</f>
        <v>19726944</v>
      </c>
      <c r="AP9" s="137" t="s">
        <v>117</v>
      </c>
      <c r="AQ9" s="138"/>
      <c r="AR9" s="16">
        <f>SUM(AR6:AR8)</f>
        <v>14795208.000000002</v>
      </c>
      <c r="AT9" s="137" t="s">
        <v>117</v>
      </c>
      <c r="AU9" s="138"/>
      <c r="AV9" s="16">
        <f>SUM(AV6:AV8)</f>
        <v>2465868</v>
      </c>
    </row>
    <row r="10" spans="2:48" x14ac:dyDescent="0.25">
      <c r="B10" s="15" t="s">
        <v>118</v>
      </c>
      <c r="C10" s="22">
        <v>0.1</v>
      </c>
      <c r="D10" s="23">
        <f>D9*C10</f>
        <v>1972694.4000000001</v>
      </c>
      <c r="F10" s="15" t="s">
        <v>118</v>
      </c>
      <c r="G10" s="22">
        <v>0.1</v>
      </c>
      <c r="H10" s="23">
        <f>H9*G10</f>
        <v>246586.80000000002</v>
      </c>
      <c r="J10" s="15" t="s">
        <v>118</v>
      </c>
      <c r="K10" s="22">
        <v>0.1</v>
      </c>
      <c r="L10" s="23">
        <f>L9*K10</f>
        <v>246586.80000000002</v>
      </c>
      <c r="N10" s="15" t="s">
        <v>118</v>
      </c>
      <c r="O10" s="22">
        <v>0.1</v>
      </c>
      <c r="P10" s="23">
        <f>P9*O10</f>
        <v>986347.20000000007</v>
      </c>
      <c r="R10" s="15" t="s">
        <v>118</v>
      </c>
      <c r="S10" s="22">
        <v>0.1</v>
      </c>
      <c r="T10" s="23">
        <f>T9*S10</f>
        <v>739760.40000000014</v>
      </c>
      <c r="V10" s="15" t="s">
        <v>118</v>
      </c>
      <c r="W10" s="22">
        <v>0.1</v>
      </c>
      <c r="X10" s="23">
        <f>X9*W10</f>
        <v>246586.80000000002</v>
      </c>
      <c r="Z10" s="15" t="s">
        <v>118</v>
      </c>
      <c r="AA10" s="22">
        <v>0.1</v>
      </c>
      <c r="AB10" s="23">
        <f>AB9*AA10</f>
        <v>246586.80000000002</v>
      </c>
      <c r="AD10" s="15" t="s">
        <v>118</v>
      </c>
      <c r="AE10" s="22">
        <v>0.1</v>
      </c>
      <c r="AF10" s="23">
        <f>AF9*AE10</f>
        <v>246586.80000000002</v>
      </c>
      <c r="AH10" s="15" t="s">
        <v>118</v>
      </c>
      <c r="AI10" s="22">
        <v>0.1</v>
      </c>
      <c r="AJ10" s="23">
        <f>AJ9*AI10</f>
        <v>246586.80000000002</v>
      </c>
      <c r="AL10" s="15" t="s">
        <v>118</v>
      </c>
      <c r="AM10" s="22">
        <v>0.1</v>
      </c>
      <c r="AN10" s="23">
        <f>AN9*AM10</f>
        <v>1972694.4000000001</v>
      </c>
      <c r="AP10" s="15" t="s">
        <v>118</v>
      </c>
      <c r="AQ10" s="22">
        <v>0.1</v>
      </c>
      <c r="AR10" s="23">
        <f>AR9*AQ10</f>
        <v>1479520.8000000003</v>
      </c>
      <c r="AT10" s="15" t="s">
        <v>118</v>
      </c>
      <c r="AU10" s="22">
        <v>0.1</v>
      </c>
      <c r="AV10" s="23">
        <f>AV9*AU10</f>
        <v>246586.80000000002</v>
      </c>
    </row>
    <row r="11" spans="2:48" x14ac:dyDescent="0.25">
      <c r="B11" s="15" t="s">
        <v>119</v>
      </c>
      <c r="C11" s="22">
        <v>0.19</v>
      </c>
      <c r="D11" s="23">
        <f>D10*C11</f>
        <v>374811.93600000005</v>
      </c>
      <c r="F11" s="15" t="s">
        <v>119</v>
      </c>
      <c r="G11" s="22">
        <v>0.19</v>
      </c>
      <c r="H11" s="23">
        <f>H10*G11</f>
        <v>46851.492000000006</v>
      </c>
      <c r="J11" s="15" t="s">
        <v>119</v>
      </c>
      <c r="K11" s="22">
        <v>0.19</v>
      </c>
      <c r="L11" s="23">
        <f>L10*K11</f>
        <v>46851.492000000006</v>
      </c>
      <c r="N11" s="15" t="s">
        <v>119</v>
      </c>
      <c r="O11" s="22">
        <v>0.19</v>
      </c>
      <c r="P11" s="23">
        <f>P10*O11</f>
        <v>187405.96800000002</v>
      </c>
      <c r="R11" s="15" t="s">
        <v>119</v>
      </c>
      <c r="S11" s="22">
        <v>0.19</v>
      </c>
      <c r="T11" s="23">
        <f>T10*S11</f>
        <v>140554.47600000002</v>
      </c>
      <c r="V11" s="15" t="s">
        <v>119</v>
      </c>
      <c r="W11" s="22">
        <v>0.19</v>
      </c>
      <c r="X11" s="23">
        <f>X10*W11</f>
        <v>46851.492000000006</v>
      </c>
      <c r="Z11" s="15" t="s">
        <v>119</v>
      </c>
      <c r="AA11" s="22">
        <v>0.19</v>
      </c>
      <c r="AB11" s="23">
        <f>AB10*AA11</f>
        <v>46851.492000000006</v>
      </c>
      <c r="AD11" s="15" t="s">
        <v>119</v>
      </c>
      <c r="AE11" s="22">
        <v>0.19</v>
      </c>
      <c r="AF11" s="23">
        <f>AF10*AE11</f>
        <v>46851.492000000006</v>
      </c>
      <c r="AH11" s="15" t="s">
        <v>119</v>
      </c>
      <c r="AI11" s="22">
        <v>0.19</v>
      </c>
      <c r="AJ11" s="23">
        <f>AJ10*AI11</f>
        <v>46851.492000000006</v>
      </c>
      <c r="AL11" s="15" t="s">
        <v>119</v>
      </c>
      <c r="AM11" s="22">
        <v>0.19</v>
      </c>
      <c r="AN11" s="23">
        <f>AN10*AM11</f>
        <v>374811.93600000005</v>
      </c>
      <c r="AP11" s="15" t="s">
        <v>119</v>
      </c>
      <c r="AQ11" s="22">
        <v>0.19</v>
      </c>
      <c r="AR11" s="23">
        <f>AR10*AQ11</f>
        <v>281108.95200000005</v>
      </c>
      <c r="AT11" s="15" t="s">
        <v>119</v>
      </c>
      <c r="AU11" s="22">
        <v>0.19</v>
      </c>
      <c r="AV11" s="23">
        <f>AV10*AU11</f>
        <v>46851.492000000006</v>
      </c>
    </row>
    <row r="12" spans="2:48" ht="15.75" thickBot="1" x14ac:dyDescent="0.3">
      <c r="B12" s="139" t="s">
        <v>120</v>
      </c>
      <c r="C12" s="140"/>
      <c r="D12" s="24">
        <f>SUM(D9:D11)</f>
        <v>22074450.335999999</v>
      </c>
      <c r="F12" s="139" t="s">
        <v>120</v>
      </c>
      <c r="G12" s="140"/>
      <c r="H12" s="24">
        <f>SUM(H9:H11)</f>
        <v>2759306.2919999999</v>
      </c>
      <c r="J12" s="139" t="s">
        <v>120</v>
      </c>
      <c r="K12" s="140"/>
      <c r="L12" s="24">
        <f>SUM(L9:L11)</f>
        <v>2759306.2919999999</v>
      </c>
      <c r="N12" s="139" t="s">
        <v>120</v>
      </c>
      <c r="O12" s="140"/>
      <c r="P12" s="24">
        <f>SUM(P9:P11)</f>
        <v>11037225.168</v>
      </c>
      <c r="R12" s="139" t="s">
        <v>120</v>
      </c>
      <c r="S12" s="140"/>
      <c r="T12" s="24">
        <f>SUM(T9:T11)</f>
        <v>8277918.8760000011</v>
      </c>
      <c r="V12" s="139" t="s">
        <v>120</v>
      </c>
      <c r="W12" s="140"/>
      <c r="X12" s="24">
        <f>SUM(X9:X11)</f>
        <v>2759306.2919999999</v>
      </c>
      <c r="Z12" s="139" t="s">
        <v>120</v>
      </c>
      <c r="AA12" s="140"/>
      <c r="AB12" s="24">
        <f>SUM(AB9:AB11)</f>
        <v>2759306.2919999999</v>
      </c>
      <c r="AD12" s="139" t="s">
        <v>120</v>
      </c>
      <c r="AE12" s="140"/>
      <c r="AF12" s="24">
        <f>SUM(AF9:AF11)</f>
        <v>2759306.2919999999</v>
      </c>
      <c r="AH12" s="139" t="s">
        <v>120</v>
      </c>
      <c r="AI12" s="140"/>
      <c r="AJ12" s="24">
        <f>SUM(AJ9:AJ11)</f>
        <v>2759306.2919999999</v>
      </c>
      <c r="AL12" s="139" t="s">
        <v>120</v>
      </c>
      <c r="AM12" s="140"/>
      <c r="AN12" s="24">
        <f>SUM(AN9:AN11)</f>
        <v>22074450.335999999</v>
      </c>
      <c r="AP12" s="139" t="s">
        <v>120</v>
      </c>
      <c r="AQ12" s="140"/>
      <c r="AR12" s="24">
        <f>SUM(AR9:AR11)</f>
        <v>16555837.752000002</v>
      </c>
      <c r="AT12" s="139" t="s">
        <v>120</v>
      </c>
      <c r="AU12" s="140"/>
      <c r="AV12" s="24">
        <f>SUM(AV9:AV11)</f>
        <v>2759306.2919999999</v>
      </c>
    </row>
    <row r="14" spans="2:48" ht="15.75" thickBot="1" x14ac:dyDescent="0.3"/>
    <row r="15" spans="2:48" x14ac:dyDescent="0.25">
      <c r="B15" s="39" t="s">
        <v>1</v>
      </c>
      <c r="C15" s="40" t="s">
        <v>78</v>
      </c>
      <c r="D15" s="40" t="s">
        <v>90</v>
      </c>
      <c r="E15" s="40" t="s">
        <v>49</v>
      </c>
      <c r="F15" s="40" t="s">
        <v>15</v>
      </c>
      <c r="G15" s="40" t="s">
        <v>15</v>
      </c>
      <c r="H15" s="40" t="s">
        <v>121</v>
      </c>
      <c r="I15" s="40" t="s">
        <v>122</v>
      </c>
      <c r="J15" s="40" t="s">
        <v>123</v>
      </c>
      <c r="K15" s="40" t="s">
        <v>60</v>
      </c>
      <c r="L15" s="40" t="s">
        <v>78</v>
      </c>
      <c r="M15" s="40" t="s">
        <v>90</v>
      </c>
      <c r="N15" s="41" t="s">
        <v>55</v>
      </c>
    </row>
    <row r="16" spans="2:48" x14ac:dyDescent="0.25">
      <c r="B16" s="26" t="s">
        <v>117</v>
      </c>
      <c r="C16" s="27">
        <f>D9</f>
        <v>19726944</v>
      </c>
      <c r="D16" s="27">
        <f>H9</f>
        <v>2465868</v>
      </c>
      <c r="E16" s="27">
        <f>L9</f>
        <v>2465868</v>
      </c>
      <c r="F16" s="27">
        <f>P9</f>
        <v>9863472</v>
      </c>
      <c r="G16" s="27">
        <f>T9</f>
        <v>7397604.0000000009</v>
      </c>
      <c r="H16" s="27">
        <f>X9</f>
        <v>2465868</v>
      </c>
      <c r="I16" s="27">
        <f>AB9</f>
        <v>2465868</v>
      </c>
      <c r="J16" s="27">
        <f>AF9</f>
        <v>2465868</v>
      </c>
      <c r="K16" s="27">
        <f>AJ9</f>
        <v>2465868</v>
      </c>
      <c r="L16" s="27">
        <f>AN9</f>
        <v>19726944</v>
      </c>
      <c r="M16" s="27">
        <f>AR9</f>
        <v>14795208.000000002</v>
      </c>
      <c r="N16" s="28">
        <f>AV9</f>
        <v>2465868</v>
      </c>
    </row>
    <row r="17" spans="2:14" x14ac:dyDescent="0.25">
      <c r="B17" s="26" t="s">
        <v>124</v>
      </c>
      <c r="C17" s="27">
        <f>D10</f>
        <v>1972694.4000000001</v>
      </c>
      <c r="D17" s="27">
        <f>H10</f>
        <v>246586.80000000002</v>
      </c>
      <c r="E17" s="27">
        <f>L10</f>
        <v>246586.80000000002</v>
      </c>
      <c r="F17" s="27">
        <f>P10</f>
        <v>986347.20000000007</v>
      </c>
      <c r="G17" s="27">
        <f>T10</f>
        <v>739760.40000000014</v>
      </c>
      <c r="H17" s="27">
        <f>X10</f>
        <v>246586.80000000002</v>
      </c>
      <c r="I17" s="27">
        <f>AB10</f>
        <v>246586.80000000002</v>
      </c>
      <c r="J17" s="27">
        <f>AF10</f>
        <v>246586.80000000002</v>
      </c>
      <c r="K17" s="27">
        <f>AJ10</f>
        <v>246586.80000000002</v>
      </c>
      <c r="L17" s="27">
        <f>AN10</f>
        <v>1972694.4000000001</v>
      </c>
      <c r="M17" s="27">
        <f>AR10</f>
        <v>1479520.8000000003</v>
      </c>
      <c r="N17" s="28">
        <f>AV10</f>
        <v>246586.80000000002</v>
      </c>
    </row>
    <row r="18" spans="2:14" ht="15.75" thickBot="1" x14ac:dyDescent="0.3">
      <c r="B18" s="29" t="s">
        <v>125</v>
      </c>
      <c r="C18" s="30">
        <f>SUM(C16:C17)</f>
        <v>21699638.399999999</v>
      </c>
      <c r="D18" s="30">
        <f t="shared" ref="D18:N18" si="0">SUM(D16:D17)</f>
        <v>2712454.8</v>
      </c>
      <c r="E18" s="30">
        <f t="shared" si="0"/>
        <v>2712454.8</v>
      </c>
      <c r="F18" s="30">
        <f t="shared" si="0"/>
        <v>10849819.199999999</v>
      </c>
      <c r="G18" s="30">
        <f t="shared" si="0"/>
        <v>8137364.4000000013</v>
      </c>
      <c r="H18" s="30">
        <f t="shared" si="0"/>
        <v>2712454.8</v>
      </c>
      <c r="I18" s="30">
        <f t="shared" si="0"/>
        <v>2712454.8</v>
      </c>
      <c r="J18" s="30">
        <f t="shared" si="0"/>
        <v>2712454.8</v>
      </c>
      <c r="K18" s="30">
        <f t="shared" si="0"/>
        <v>2712454.8</v>
      </c>
      <c r="L18" s="30">
        <f t="shared" si="0"/>
        <v>21699638.399999999</v>
      </c>
      <c r="M18" s="30">
        <f t="shared" si="0"/>
        <v>16274728.800000003</v>
      </c>
      <c r="N18" s="30">
        <f t="shared" si="0"/>
        <v>2712454.8</v>
      </c>
    </row>
    <row r="19" spans="2:14" ht="15.75" thickBot="1" x14ac:dyDescent="0.3"/>
    <row r="20" spans="2:14" ht="15.75" thickBot="1" x14ac:dyDescent="0.3">
      <c r="B20" s="42" t="s">
        <v>1</v>
      </c>
      <c r="C20" s="43" t="s">
        <v>78</v>
      </c>
      <c r="D20" s="43" t="s">
        <v>90</v>
      </c>
      <c r="E20" s="43" t="s">
        <v>15</v>
      </c>
      <c r="F20" s="43" t="s">
        <v>49</v>
      </c>
      <c r="G20" s="43" t="s">
        <v>60</v>
      </c>
      <c r="H20" s="44" t="s">
        <v>55</v>
      </c>
    </row>
    <row r="21" spans="2:14" x14ac:dyDescent="0.25">
      <c r="B21" s="31" t="s">
        <v>117</v>
      </c>
      <c r="C21" s="32">
        <f>C16+L16</f>
        <v>39453888</v>
      </c>
      <c r="D21" s="32">
        <f>D16+M16</f>
        <v>17261076</v>
      </c>
      <c r="E21" s="32">
        <f>SUM(F16:J16)</f>
        <v>24658680</v>
      </c>
      <c r="F21" s="32">
        <f>E16</f>
        <v>2465868</v>
      </c>
      <c r="G21" s="32">
        <f>K16</f>
        <v>2465868</v>
      </c>
      <c r="H21" s="33">
        <f>N16</f>
        <v>2465868</v>
      </c>
    </row>
    <row r="22" spans="2:14" ht="15.75" thickBot="1" x14ac:dyDescent="0.3">
      <c r="B22" s="34" t="s">
        <v>124</v>
      </c>
      <c r="C22" s="35">
        <f>C17+L17</f>
        <v>3945388.8000000003</v>
      </c>
      <c r="D22" s="35">
        <f>D17+M17</f>
        <v>1726107.6000000003</v>
      </c>
      <c r="E22" s="35">
        <f>SUM(F17:J17)</f>
        <v>2465868</v>
      </c>
      <c r="F22" s="35">
        <f>E17</f>
        <v>246586.80000000002</v>
      </c>
      <c r="G22" s="35">
        <f>K17</f>
        <v>246586.80000000002</v>
      </c>
      <c r="H22" s="36">
        <f>N17</f>
        <v>246586.80000000002</v>
      </c>
    </row>
    <row r="23" spans="2:14" ht="15.75" thickBot="1" x14ac:dyDescent="0.3">
      <c r="B23" s="37" t="s">
        <v>125</v>
      </c>
      <c r="C23" s="38">
        <f>SUM(C21:C22)</f>
        <v>43399276.799999997</v>
      </c>
      <c r="D23" s="38">
        <f t="shared" ref="D23:H23" si="1">SUM(D21:D22)</f>
        <v>18987183.600000001</v>
      </c>
      <c r="E23" s="38">
        <f t="shared" si="1"/>
        <v>27124548</v>
      </c>
      <c r="F23" s="38">
        <f t="shared" si="1"/>
        <v>2712454.8</v>
      </c>
      <c r="G23" s="45">
        <f t="shared" si="1"/>
        <v>2712454.8</v>
      </c>
      <c r="H23" s="46">
        <f t="shared" si="1"/>
        <v>2712454.8</v>
      </c>
    </row>
  </sheetData>
  <mergeCells count="36">
    <mergeCell ref="B4:D4"/>
    <mergeCell ref="B9:C9"/>
    <mergeCell ref="B12:C12"/>
    <mergeCell ref="F4:H4"/>
    <mergeCell ref="F9:G9"/>
    <mergeCell ref="F12:G12"/>
    <mergeCell ref="J4:L4"/>
    <mergeCell ref="J9:K9"/>
    <mergeCell ref="J12:K12"/>
    <mergeCell ref="N4:P4"/>
    <mergeCell ref="N9:O9"/>
    <mergeCell ref="N12:O12"/>
    <mergeCell ref="R4:T4"/>
    <mergeCell ref="R9:S9"/>
    <mergeCell ref="R12:S12"/>
    <mergeCell ref="V4:X4"/>
    <mergeCell ref="V9:W9"/>
    <mergeCell ref="V12:W12"/>
    <mergeCell ref="Z4:AB4"/>
    <mergeCell ref="Z9:AA9"/>
    <mergeCell ref="Z12:AA12"/>
    <mergeCell ref="AD4:AF4"/>
    <mergeCell ref="AD9:AE9"/>
    <mergeCell ref="AD12:AE12"/>
    <mergeCell ref="AH4:AJ4"/>
    <mergeCell ref="AH9:AI9"/>
    <mergeCell ref="AH12:AI12"/>
    <mergeCell ref="AL4:AN4"/>
    <mergeCell ref="AL9:AM9"/>
    <mergeCell ref="AL12:AM12"/>
    <mergeCell ref="AP4:AR4"/>
    <mergeCell ref="AP9:AQ9"/>
    <mergeCell ref="AP12:AQ12"/>
    <mergeCell ref="AT4:AV4"/>
    <mergeCell ref="AT9:AU9"/>
    <mergeCell ref="AT12:AU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Fajardo Melo</dc:creator>
  <cp:keywords/>
  <dc:description/>
  <cp:lastModifiedBy>NATALIA ALEJANDRA  HUERTAS GONZÁLEZ</cp:lastModifiedBy>
  <cp:revision/>
  <dcterms:created xsi:type="dcterms:W3CDTF">2024-04-10T20:37:42Z</dcterms:created>
  <dcterms:modified xsi:type="dcterms:W3CDTF">2024-06-18T15:10:26Z</dcterms:modified>
  <cp:category/>
  <cp:contentStatus/>
</cp:coreProperties>
</file>