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na4-my.sharepoint.com/personal/jbvilla_sena_edu_co/Documents/CTMA 2024/ASEO Y CAFETERIA 2024 SEM I/5_FACTURACION/6. FACTURACION JUNIO 2024/4. DISCRIMINACION OPERARIOS/"/>
    </mc:Choice>
  </mc:AlternateContent>
  <xr:revisionPtr revIDLastSave="0" documentId="8_{42B28165-5157-4B9F-840D-81D088771E64}" xr6:coauthVersionLast="47" xr6:coauthVersionMax="47" xr10:uidLastSave="{00000000-0000-0000-0000-000000000000}"/>
  <bookViews>
    <workbookView xWindow="-120" yWindow="-120" windowWidth="20730" windowHeight="11160" xr2:uid="{D8CB3239-AD3D-4922-A8E0-B751BFE0013B}"/>
  </bookViews>
  <sheets>
    <sheet name="Por sed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'Por sede'!$B$56:$D$91</definedName>
    <definedName name="_Key1" localSheetId="0">#REF!</definedName>
    <definedName name="_Key1" hidden="1">#REF!</definedName>
    <definedName name="_Order1" hidden="1">255</definedName>
    <definedName name="_Sort" localSheetId="0">#REF!</definedName>
    <definedName name="_Sort" hidden="1">#REF!</definedName>
    <definedName name="CARLOS" localSheetId="0">#REF!</definedName>
    <definedName name="CARLOS" hidden="1">#REF!</definedName>
    <definedName name="Categoria">[2]Listas!$A$2:$A$5</definedName>
    <definedName name="check">[3]Listas!$D$2</definedName>
    <definedName name="Confirmacion" localSheetId="0">#REF!</definedName>
    <definedName name="Confirmacion">[4]Listas!$E$2:$E$3</definedName>
    <definedName name="Consulta_desde_msql_enlinea_1" localSheetId="0">#REF!</definedName>
    <definedName name="Consulta_desde_msql_enlinea_1">#REF!</definedName>
    <definedName name="Consulta_desde_msql_enlinea_1_1" localSheetId="0">#REF!</definedName>
    <definedName name="Consulta_desde_msql_enlinea_1_1">#REF!</definedName>
    <definedName name="Consulta_desde_msql_mirror_2" localSheetId="0">#REF!</definedName>
    <definedName name="Consulta_desde_msql_mirror_2">#REF!</definedName>
    <definedName name="dirr" hidden="1">#REF!</definedName>
    <definedName name="ECONOMFAX" localSheetId="0">{"'dir.g'!$A$1","'Horarios'!$A$4:$D$5"}</definedName>
    <definedName name="ECONOMFAX" hidden="1">{"'dir.g'!$A$1","'Horarios'!$A$4:$D$5"}</definedName>
    <definedName name="GRAF" localSheetId="0">{"'dir.g'!$A$1","'Horarios'!$A$4:$D$5"}</definedName>
    <definedName name="GRAF" hidden="1">{"'dir.g'!$A$1","'Horarios'!$A$4:$D$5"}</definedName>
    <definedName name="Hora">[5]Listas!$F$2:$F$20</definedName>
    <definedName name="HTML_CodePage" hidden="1">1252</definedName>
    <definedName name="HTML_Control" localSheetId="0">{"'dir.g'!$A$1","'Horarios'!$A$4:$D$5"}</definedName>
    <definedName name="HTML_Control" hidden="1">{"'dir.g'!$A$1","'Horarios'!$A$4:$D$5"}</definedName>
    <definedName name="HTML_Description" hidden="1">""</definedName>
    <definedName name="HTML_Email" hidden="1">""</definedName>
    <definedName name="HTML_Header" hidden="1">"dir.g"</definedName>
    <definedName name="HTML_LastUpdate" hidden="1">"28/01/03"</definedName>
    <definedName name="HTML_LineAfter" hidden="1">FALSE</definedName>
    <definedName name="HTML_LineBefore" hidden="1">FALSE</definedName>
    <definedName name="HTML_Name" hidden="1">"BANCAFE"</definedName>
    <definedName name="HTML_OBDlg2" hidden="1">TRUE</definedName>
    <definedName name="HTML_OBDlg4" hidden="1">TRUE</definedName>
    <definedName name="HTML_OS" hidden="1">0</definedName>
    <definedName name="HTML_PathFile" hidden="1">"E:\Dirtel.htm"</definedName>
    <definedName name="HTML_Title" hidden="1">"Dirtel2002"</definedName>
    <definedName name="meridiano">[5]Listas!$G$2:$G$3</definedName>
    <definedName name="PersonalMT">[3]Listas!$I$2:$I$11</definedName>
    <definedName name="PersonalTC" localSheetId="0">[6]Listas!$H$2:$H$12</definedName>
    <definedName name="PersonalTC">[3]Listas!$H$2:$H$12</definedName>
    <definedName name="PersonalTurno">[7]Listas!$J$2:$J$4</definedName>
    <definedName name="QWE" localSheetId="0">#REF!</definedName>
    <definedName name="QWE" hidden="1">#REF!</definedName>
    <definedName name="RegionCobertura">[7]Listas!$A$2:$A$19</definedName>
    <definedName name="SS" localSheetId="0">{"'dir.g'!$A$1","'Horarios'!$A$4:$D$5"}</definedName>
    <definedName name="SS" hidden="1">{"'dir.g'!$A$1","'Horarios'!$A$4:$D$5"}</definedName>
    <definedName name="SSSS" localSheetId="0">{"'dir.g'!$A$1","'Horarios'!$A$4:$D$5"}</definedName>
    <definedName name="SSSS" hidden="1">{"'dir.g'!$A$1","'Horarios'!$A$4:$D$5"}</definedName>
    <definedName name="t" localSheetId="0">{"'dir.g'!$A$1","'Horarios'!$A$4:$D$5"}</definedName>
    <definedName name="t" hidden="1">{"'dir.g'!$A$1","'Horarios'!$A$4:$D$5"}</definedName>
    <definedName name="TAT" localSheetId="0">{"'dir.g'!$A$1","'Horarios'!$A$4:$D$5"}</definedName>
    <definedName name="TAT" hidden="1">{"'dir.g'!$A$1","'Horarios'!$A$4:$D$5"}</definedName>
    <definedName name="TipoInstalacion">[7]Listas!$B$2:$B$7</definedName>
    <definedName name="TipoServicioSede">[3]Listas!$C$2:$C$5</definedName>
    <definedName name="_xlnm.Print_Titles">#N/A</definedName>
    <definedName name="TS" localSheetId="0">{"'dir.g'!$A$1","'Horarios'!$A$4:$D$5"}</definedName>
    <definedName name="TS" hidden="1">{"'dir.g'!$A$1","'Horarios'!$A$4:$D$5"}</definedName>
    <definedName name="txc" localSheetId="0">{"'dir.g'!$A$1","'Horarios'!$A$4:$D$5"}</definedName>
    <definedName name="txc" hidden="1">{"'dir.g'!$A$1","'Horarios'!$A$4:$D$5"}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" l="1"/>
  <c r="F90" i="1"/>
  <c r="D90" i="1"/>
  <c r="G89" i="1"/>
  <c r="F89" i="1"/>
  <c r="D89" i="1"/>
  <c r="F88" i="1"/>
  <c r="D88" i="1"/>
  <c r="G87" i="1"/>
  <c r="F87" i="1"/>
  <c r="D87" i="1"/>
  <c r="F86" i="1"/>
  <c r="D86" i="1"/>
  <c r="G85" i="1"/>
  <c r="F85" i="1"/>
  <c r="D85" i="1"/>
  <c r="F84" i="1"/>
  <c r="D84" i="1"/>
  <c r="G83" i="1"/>
  <c r="F83" i="1"/>
  <c r="D83" i="1"/>
  <c r="F82" i="1"/>
  <c r="D82" i="1"/>
  <c r="G81" i="1"/>
  <c r="F81" i="1"/>
  <c r="D81" i="1"/>
  <c r="F80" i="1"/>
  <c r="D80" i="1"/>
  <c r="G79" i="1"/>
  <c r="F79" i="1"/>
  <c r="D79" i="1"/>
  <c r="F78" i="1"/>
  <c r="D78" i="1"/>
  <c r="G77" i="1"/>
  <c r="F77" i="1"/>
  <c r="D77" i="1"/>
  <c r="F76" i="1"/>
  <c r="D76" i="1"/>
  <c r="G75" i="1"/>
  <c r="F75" i="1"/>
  <c r="D75" i="1"/>
  <c r="F74" i="1"/>
  <c r="G74" i="1" s="1"/>
  <c r="D74" i="1"/>
  <c r="G73" i="1"/>
  <c r="F73" i="1"/>
  <c r="D73" i="1"/>
  <c r="F72" i="1"/>
  <c r="G72" i="1" s="1"/>
  <c r="D72" i="1"/>
  <c r="G71" i="1"/>
  <c r="H71" i="1" s="1"/>
  <c r="I71" i="1" s="1"/>
  <c r="F71" i="1"/>
  <c r="D71" i="1"/>
  <c r="F70" i="1"/>
  <c r="G70" i="1" s="1"/>
  <c r="D70" i="1"/>
  <c r="G69" i="1"/>
  <c r="F69" i="1"/>
  <c r="D69" i="1"/>
  <c r="F68" i="1"/>
  <c r="G68" i="1" s="1"/>
  <c r="D68" i="1"/>
  <c r="G67" i="1"/>
  <c r="H67" i="1" s="1"/>
  <c r="I67" i="1" s="1"/>
  <c r="F67" i="1"/>
  <c r="D67" i="1"/>
  <c r="F66" i="1"/>
  <c r="G66" i="1" s="1"/>
  <c r="D66" i="1"/>
  <c r="G65" i="1"/>
  <c r="F65" i="1"/>
  <c r="D65" i="1"/>
  <c r="F64" i="1"/>
  <c r="G64" i="1" s="1"/>
  <c r="D64" i="1"/>
  <c r="G63" i="1"/>
  <c r="H63" i="1" s="1"/>
  <c r="I63" i="1" s="1"/>
  <c r="F63" i="1"/>
  <c r="D63" i="1"/>
  <c r="F62" i="1"/>
  <c r="G62" i="1" s="1"/>
  <c r="D62" i="1"/>
  <c r="G61" i="1"/>
  <c r="F61" i="1"/>
  <c r="D61" i="1"/>
  <c r="F60" i="1"/>
  <c r="G60" i="1" s="1"/>
  <c r="D60" i="1"/>
  <c r="G59" i="1"/>
  <c r="H59" i="1" s="1"/>
  <c r="I59" i="1" s="1"/>
  <c r="F59" i="1"/>
  <c r="D59" i="1"/>
  <c r="F58" i="1"/>
  <c r="G58" i="1" s="1"/>
  <c r="D58" i="1"/>
  <c r="G57" i="1"/>
  <c r="F57" i="1"/>
  <c r="D57" i="1"/>
  <c r="B52" i="1"/>
  <c r="B94" i="1" s="1"/>
  <c r="F51" i="1"/>
  <c r="G51" i="1" s="1"/>
  <c r="D51" i="1"/>
  <c r="F50" i="1"/>
  <c r="D50" i="1"/>
  <c r="F49" i="1"/>
  <c r="G49" i="1" s="1"/>
  <c r="D49" i="1"/>
  <c r="F48" i="1"/>
  <c r="D48" i="1"/>
  <c r="F47" i="1"/>
  <c r="G47" i="1" s="1"/>
  <c r="D47" i="1"/>
  <c r="F46" i="1"/>
  <c r="D46" i="1"/>
  <c r="F45" i="1"/>
  <c r="G45" i="1" s="1"/>
  <c r="D45" i="1"/>
  <c r="G44" i="1"/>
  <c r="F44" i="1"/>
  <c r="D44" i="1"/>
  <c r="G43" i="1"/>
  <c r="F43" i="1"/>
  <c r="D43" i="1"/>
  <c r="H42" i="1"/>
  <c r="I42" i="1" s="1"/>
  <c r="F42" i="1"/>
  <c r="D42" i="1"/>
  <c r="G42" i="1" s="1"/>
  <c r="F41" i="1"/>
  <c r="G41" i="1" s="1"/>
  <c r="H41" i="1" s="1"/>
  <c r="I41" i="1" s="1"/>
  <c r="D41" i="1"/>
  <c r="G40" i="1"/>
  <c r="F40" i="1"/>
  <c r="D40" i="1"/>
  <c r="G39" i="1"/>
  <c r="F39" i="1"/>
  <c r="D39" i="1"/>
  <c r="H38" i="1"/>
  <c r="I38" i="1" s="1"/>
  <c r="F38" i="1"/>
  <c r="D38" i="1"/>
  <c r="G38" i="1" s="1"/>
  <c r="F37" i="1"/>
  <c r="G37" i="1" s="1"/>
  <c r="H37" i="1" s="1"/>
  <c r="I37" i="1" s="1"/>
  <c r="D37" i="1"/>
  <c r="G36" i="1"/>
  <c r="F36" i="1"/>
  <c r="D36" i="1"/>
  <c r="G35" i="1"/>
  <c r="F35" i="1"/>
  <c r="D35" i="1"/>
  <c r="H34" i="1"/>
  <c r="I34" i="1" s="1"/>
  <c r="F34" i="1"/>
  <c r="D34" i="1"/>
  <c r="G34" i="1" s="1"/>
  <c r="F33" i="1"/>
  <c r="G33" i="1" s="1"/>
  <c r="H33" i="1" s="1"/>
  <c r="I33" i="1" s="1"/>
  <c r="D33" i="1"/>
  <c r="G32" i="1"/>
  <c r="H32" i="1" s="1"/>
  <c r="I32" i="1" s="1"/>
  <c r="F32" i="1"/>
  <c r="D32" i="1"/>
  <c r="G31" i="1"/>
  <c r="F31" i="1"/>
  <c r="D31" i="1"/>
  <c r="H30" i="1"/>
  <c r="I30" i="1" s="1"/>
  <c r="F30" i="1"/>
  <c r="D30" i="1"/>
  <c r="G30" i="1" s="1"/>
  <c r="F29" i="1"/>
  <c r="G29" i="1" s="1"/>
  <c r="H29" i="1" s="1"/>
  <c r="I29" i="1" s="1"/>
  <c r="D29" i="1"/>
  <c r="G28" i="1"/>
  <c r="H28" i="1" s="1"/>
  <c r="I28" i="1" s="1"/>
  <c r="F28" i="1"/>
  <c r="D28" i="1"/>
  <c r="G27" i="1"/>
  <c r="F27" i="1"/>
  <c r="D27" i="1"/>
  <c r="H26" i="1"/>
  <c r="I26" i="1" s="1"/>
  <c r="F26" i="1"/>
  <c r="D26" i="1"/>
  <c r="G26" i="1" s="1"/>
  <c r="F25" i="1"/>
  <c r="G25" i="1" s="1"/>
  <c r="H25" i="1" s="1"/>
  <c r="I25" i="1" s="1"/>
  <c r="D25" i="1"/>
  <c r="G24" i="1"/>
  <c r="F24" i="1"/>
  <c r="D24" i="1"/>
  <c r="G23" i="1"/>
  <c r="F23" i="1"/>
  <c r="D23" i="1"/>
  <c r="H22" i="1"/>
  <c r="I22" i="1" s="1"/>
  <c r="F22" i="1"/>
  <c r="D22" i="1"/>
  <c r="G22" i="1" s="1"/>
  <c r="F21" i="1"/>
  <c r="G21" i="1" s="1"/>
  <c r="H21" i="1" s="1"/>
  <c r="I21" i="1" s="1"/>
  <c r="D21" i="1"/>
  <c r="G20" i="1"/>
  <c r="F20" i="1"/>
  <c r="D20" i="1"/>
  <c r="G19" i="1"/>
  <c r="F19" i="1"/>
  <c r="D19" i="1"/>
  <c r="H18" i="1"/>
  <c r="I18" i="1" s="1"/>
  <c r="F18" i="1"/>
  <c r="D18" i="1"/>
  <c r="G18" i="1" s="1"/>
  <c r="F17" i="1"/>
  <c r="G17" i="1" s="1"/>
  <c r="H17" i="1" s="1"/>
  <c r="I17" i="1" s="1"/>
  <c r="D17" i="1"/>
  <c r="G16" i="1"/>
  <c r="F16" i="1"/>
  <c r="D16" i="1"/>
  <c r="G15" i="1"/>
  <c r="F15" i="1"/>
  <c r="D15" i="1"/>
  <c r="H14" i="1"/>
  <c r="I14" i="1" s="1"/>
  <c r="F14" i="1"/>
  <c r="D14" i="1"/>
  <c r="G14" i="1" s="1"/>
  <c r="F13" i="1"/>
  <c r="G13" i="1" s="1"/>
  <c r="H13" i="1" s="1"/>
  <c r="I13" i="1" s="1"/>
  <c r="D13" i="1"/>
  <c r="G12" i="1"/>
  <c r="H12" i="1" s="1"/>
  <c r="I12" i="1" s="1"/>
  <c r="F12" i="1"/>
  <c r="D12" i="1"/>
  <c r="G11" i="1"/>
  <c r="F11" i="1"/>
  <c r="D11" i="1"/>
  <c r="H10" i="1"/>
  <c r="I10" i="1" s="1"/>
  <c r="F10" i="1"/>
  <c r="D10" i="1"/>
  <c r="G10" i="1" s="1"/>
  <c r="F9" i="1"/>
  <c r="G9" i="1" s="1"/>
  <c r="H9" i="1" s="1"/>
  <c r="I9" i="1" s="1"/>
  <c r="D9" i="1"/>
  <c r="G8" i="1"/>
  <c r="H8" i="1" s="1"/>
  <c r="F8" i="1"/>
  <c r="D8" i="1"/>
  <c r="G3" i="1"/>
  <c r="F3" i="1"/>
  <c r="F4" i="1" s="1"/>
  <c r="D3" i="1"/>
  <c r="H45" i="1" l="1"/>
  <c r="I45" i="1" s="1"/>
  <c r="J45" i="1"/>
  <c r="H47" i="1"/>
  <c r="I47" i="1" s="1"/>
  <c r="H49" i="1"/>
  <c r="I49" i="1" s="1"/>
  <c r="J49" i="1"/>
  <c r="H51" i="1"/>
  <c r="I51" i="1" s="1"/>
  <c r="H62" i="1"/>
  <c r="I62" i="1" s="1"/>
  <c r="J62" i="1"/>
  <c r="H70" i="1"/>
  <c r="I70" i="1" s="1"/>
  <c r="H3" i="1"/>
  <c r="J9" i="1"/>
  <c r="J13" i="1"/>
  <c r="J17" i="1"/>
  <c r="J21" i="1"/>
  <c r="J25" i="1"/>
  <c r="J29" i="1"/>
  <c r="J33" i="1"/>
  <c r="J37" i="1"/>
  <c r="J41" i="1"/>
  <c r="H64" i="1"/>
  <c r="I64" i="1" s="1"/>
  <c r="H72" i="1"/>
  <c r="I72" i="1" s="1"/>
  <c r="J72" i="1"/>
  <c r="J75" i="1"/>
  <c r="H75" i="1"/>
  <c r="I75" i="1" s="1"/>
  <c r="G4" i="1"/>
  <c r="I8" i="1"/>
  <c r="J10" i="1"/>
  <c r="J14" i="1"/>
  <c r="J18" i="1"/>
  <c r="J22" i="1"/>
  <c r="J26" i="1"/>
  <c r="J30" i="1"/>
  <c r="J34" i="1"/>
  <c r="J38" i="1"/>
  <c r="J42" i="1"/>
  <c r="H58" i="1"/>
  <c r="I58" i="1" s="1"/>
  <c r="J58" i="1"/>
  <c r="H66" i="1"/>
  <c r="I66" i="1" s="1"/>
  <c r="H74" i="1"/>
  <c r="I74" i="1" s="1"/>
  <c r="J74" i="1"/>
  <c r="H11" i="1"/>
  <c r="I11" i="1" s="1"/>
  <c r="H15" i="1"/>
  <c r="I15" i="1" s="1"/>
  <c r="J15" i="1"/>
  <c r="H19" i="1"/>
  <c r="I19" i="1" s="1"/>
  <c r="H23" i="1"/>
  <c r="I23" i="1" s="1"/>
  <c r="J23" i="1"/>
  <c r="H27" i="1"/>
  <c r="I27" i="1" s="1"/>
  <c r="H31" i="1"/>
  <c r="I31" i="1" s="1"/>
  <c r="J31" i="1"/>
  <c r="H35" i="1"/>
  <c r="I35" i="1" s="1"/>
  <c r="H39" i="1"/>
  <c r="I39" i="1" s="1"/>
  <c r="J39" i="1"/>
  <c r="H43" i="1"/>
  <c r="I43" i="1" s="1"/>
  <c r="H60" i="1"/>
  <c r="I60" i="1" s="1"/>
  <c r="J60" i="1"/>
  <c r="H68" i="1"/>
  <c r="I68" i="1" s="1"/>
  <c r="J20" i="1"/>
  <c r="J24" i="1"/>
  <c r="J44" i="1"/>
  <c r="G46" i="1"/>
  <c r="G48" i="1"/>
  <c r="J61" i="1"/>
  <c r="J73" i="1"/>
  <c r="H79" i="1"/>
  <c r="I79" i="1" s="1"/>
  <c r="H83" i="1"/>
  <c r="I83" i="1" s="1"/>
  <c r="J83" i="1"/>
  <c r="G86" i="1"/>
  <c r="H87" i="1"/>
  <c r="I87" i="1" s="1"/>
  <c r="G90" i="1"/>
  <c r="H16" i="1"/>
  <c r="I16" i="1" s="1"/>
  <c r="H20" i="1"/>
  <c r="I20" i="1" s="1"/>
  <c r="H24" i="1"/>
  <c r="I24" i="1" s="1"/>
  <c r="H36" i="1"/>
  <c r="I36" i="1" s="1"/>
  <c r="H40" i="1"/>
  <c r="I40" i="1" s="1"/>
  <c r="H44" i="1"/>
  <c r="I44" i="1" s="1"/>
  <c r="H57" i="1"/>
  <c r="H61" i="1"/>
  <c r="I61" i="1" s="1"/>
  <c r="H65" i="1"/>
  <c r="I65" i="1" s="1"/>
  <c r="H69" i="1"/>
  <c r="I69" i="1" s="1"/>
  <c r="H73" i="1"/>
  <c r="I73" i="1" s="1"/>
  <c r="G76" i="1"/>
  <c r="G52" i="1"/>
  <c r="J12" i="1"/>
  <c r="J28" i="1"/>
  <c r="J32" i="1"/>
  <c r="G50" i="1"/>
  <c r="J59" i="1"/>
  <c r="J63" i="1"/>
  <c r="J67" i="1"/>
  <c r="J71" i="1"/>
  <c r="G78" i="1"/>
  <c r="G82" i="1"/>
  <c r="D91" i="1"/>
  <c r="H77" i="1"/>
  <c r="I77" i="1" s="1"/>
  <c r="G80" i="1"/>
  <c r="H81" i="1"/>
  <c r="I81" i="1" s="1"/>
  <c r="G84" i="1"/>
  <c r="H85" i="1"/>
  <c r="I85" i="1" s="1"/>
  <c r="J85" i="1"/>
  <c r="G88" i="1"/>
  <c r="H89" i="1"/>
  <c r="I89" i="1" s="1"/>
  <c r="J89" i="1"/>
  <c r="H80" i="1" l="1"/>
  <c r="I80" i="1" s="1"/>
  <c r="H76" i="1"/>
  <c r="I76" i="1" s="1"/>
  <c r="H84" i="1"/>
  <c r="I84" i="1" s="1"/>
  <c r="J77" i="1"/>
  <c r="J78" i="1"/>
  <c r="H78" i="1"/>
  <c r="I78" i="1" s="1"/>
  <c r="I57" i="1"/>
  <c r="J87" i="1"/>
  <c r="J69" i="1"/>
  <c r="G91" i="1"/>
  <c r="J40" i="1"/>
  <c r="J16" i="1"/>
  <c r="H4" i="1"/>
  <c r="I3" i="1"/>
  <c r="I4" i="1" s="1"/>
  <c r="B97" i="1"/>
  <c r="B98" i="1" s="1"/>
  <c r="J86" i="1"/>
  <c r="H86" i="1"/>
  <c r="I86" i="1" s="1"/>
  <c r="H46" i="1"/>
  <c r="I46" i="1" s="1"/>
  <c r="I52" i="1" s="1"/>
  <c r="J82" i="1"/>
  <c r="H82" i="1"/>
  <c r="I82" i="1" s="1"/>
  <c r="H90" i="1"/>
  <c r="I90" i="1" s="1"/>
  <c r="H88" i="1"/>
  <c r="I88" i="1" s="1"/>
  <c r="J81" i="1"/>
  <c r="J50" i="1"/>
  <c r="H50" i="1"/>
  <c r="I50" i="1" s="1"/>
  <c r="J8" i="1"/>
  <c r="J79" i="1"/>
  <c r="J65" i="1"/>
  <c r="H48" i="1"/>
  <c r="I48" i="1" s="1"/>
  <c r="J36" i="1"/>
  <c r="J68" i="1"/>
  <c r="J43" i="1"/>
  <c r="J35" i="1"/>
  <c r="J27" i="1"/>
  <c r="J19" i="1"/>
  <c r="J11" i="1"/>
  <c r="J66" i="1"/>
  <c r="J64" i="1"/>
  <c r="J70" i="1"/>
  <c r="J51" i="1"/>
  <c r="J47" i="1"/>
  <c r="J3" i="1"/>
  <c r="J4" i="1" s="1"/>
  <c r="B100" i="1" l="1"/>
  <c r="B99" i="1"/>
  <c r="B101" i="1" s="1"/>
  <c r="J90" i="1"/>
  <c r="J46" i="1"/>
  <c r="H91" i="1"/>
  <c r="J48" i="1"/>
  <c r="J52" i="1" s="1"/>
  <c r="J88" i="1"/>
  <c r="J84" i="1"/>
  <c r="J80" i="1"/>
  <c r="I91" i="1"/>
  <c r="J57" i="1"/>
  <c r="H52" i="1"/>
  <c r="J76" i="1"/>
  <c r="J91" i="1" l="1"/>
</calcChain>
</file>

<file path=xl/sharedStrings.xml><?xml version="1.0" encoding="utf-8"?>
<sst xmlns="http://schemas.openxmlformats.org/spreadsheetml/2006/main" count="118" uniqueCount="65">
  <si>
    <t>Coordinador</t>
  </si>
  <si>
    <t>SEDE</t>
  </si>
  <si>
    <t>Cantidad de trabajadores</t>
  </si>
  <si>
    <t>Días laborados</t>
  </si>
  <si>
    <t>TOTAL DIAS LABORADOS</t>
  </si>
  <si>
    <t>Salario mensual</t>
  </si>
  <si>
    <t>Incremento 2024</t>
  </si>
  <si>
    <t>Valor total mensual</t>
  </si>
  <si>
    <t>AIU</t>
  </si>
  <si>
    <t>IVA</t>
  </si>
  <si>
    <t>TOTAL</t>
  </si>
  <si>
    <t>CENTRAL</t>
  </si>
  <si>
    <t>Operario de aseo y cafetería</t>
  </si>
  <si>
    <t>Empleados</t>
  </si>
  <si>
    <t>Apartadó - Complejo tecnológico agroindustrial pecuario y turístico</t>
  </si>
  <si>
    <t>Apartadó - Complejo tecnológico agroindustrial pecuario y turístico - Turbo</t>
  </si>
  <si>
    <t>Caldas - Centro de los recursos naturales renovables La Salada</t>
  </si>
  <si>
    <t>Caucasia - Complejo tecnológico para la gestión agroempresarial</t>
  </si>
  <si>
    <t>Caucasia - Complejo tecnológico para la gestión agroempresarial - Universidad Católica</t>
  </si>
  <si>
    <t>Caucasia - Complejo tecnológico para la gestión agroempresarial - Hacienda la Uribe</t>
  </si>
  <si>
    <t>Complejo Central - Centro de Comercio</t>
  </si>
  <si>
    <t>Complejo Central - Centro de Servicios de Salud</t>
  </si>
  <si>
    <t>Complejo Central - Centro de Servicios de Salud - El Pomar</t>
  </si>
  <si>
    <t>Complejo Central - Centro de Servicios y Gestión Empresarial</t>
  </si>
  <si>
    <t>Complejo Central - Centro de Servicios y Gestión Empresarial - Tecnoparque</t>
  </si>
  <si>
    <t>Complejo Central - Despacho Dirección Regional</t>
  </si>
  <si>
    <t>Complejo Central - Despacho Dirección Regional - Buenos Aires</t>
  </si>
  <si>
    <t>Complejo Central - Despacho Dirección Regional - Hub Innovación</t>
  </si>
  <si>
    <t>Complejo Norte - Centro de la tecnología de la manufactura avanzada</t>
  </si>
  <si>
    <t>Complejo Norte - Centro para el desarrollo del hábitat y la construcción</t>
  </si>
  <si>
    <t>Complejo Norte - Centro textil y de gestión industrial</t>
  </si>
  <si>
    <t>Complejo Norte - Grupo Mixto</t>
  </si>
  <si>
    <t>Complejo Norte - Gómez Plata</t>
  </si>
  <si>
    <t>Complejo Norte - Yarumal</t>
  </si>
  <si>
    <t xml:space="preserve">Complejo Norte - Ituango </t>
  </si>
  <si>
    <t>Complejo Norte - Santa Rosa de Osos</t>
  </si>
  <si>
    <t>Complejo Sur - Centro de diseño y manufactura del cuero</t>
  </si>
  <si>
    <t>Complejo Sur - Centro de formación en diseño confección y moda</t>
  </si>
  <si>
    <t>Complejo Sur - Centro tecnológico del mobiliario</t>
  </si>
  <si>
    <t>Complejo Sur - Grupo Mixto</t>
  </si>
  <si>
    <t>El Bagre - Centro de formación minero ambiental</t>
  </si>
  <si>
    <t>El Bagre - Centro de formación minero ambiental - Sede Roldán</t>
  </si>
  <si>
    <t>Occidente - Complejo tecnológico turístico y Agroindustrial del occidente Antioqueño</t>
  </si>
  <si>
    <t xml:space="preserve">Oriente - Centro de la innovación la agroindustria y la aviación </t>
  </si>
  <si>
    <t>Oriente - Centro de la innovación la agroindustria y la aviación - Carmen de Viboral</t>
  </si>
  <si>
    <t xml:space="preserve">Oriente - Centro de la innovación la agroindustria y la aviación - Guarne </t>
  </si>
  <si>
    <t>Oriente - Centro de la innovación la agroindustria y la aviación - La Ceja</t>
  </si>
  <si>
    <t>Oriente - Centro de la innovación la agroindustria y la aviación - Marinilla</t>
  </si>
  <si>
    <t>Oriente - Centro de la innovación la agroindustria y la aviación - Santuario</t>
  </si>
  <si>
    <t>Oriente - Centro de la innovación la agroindustria y la aviación - Sonsón</t>
  </si>
  <si>
    <t>Oriente - Centro de la innovación la agroindustria y la aviación - Zona franca</t>
  </si>
  <si>
    <t>Oriente - Centro de la innovación la agroindustria y la aviación -Comercio</t>
  </si>
  <si>
    <t>Puerto Berrío - Complejo tecnológico minero agroempresarial</t>
  </si>
  <si>
    <t>Puerto Berrío - Complejo tecnológico minero agroempresarial - Cisneros</t>
  </si>
  <si>
    <t>Puerto Berrío - Complejo tecnológico minero agroempresarial - Remedios</t>
  </si>
  <si>
    <t>Puerto Berrío - Complejo tecnológico minero agroempresarial - Segovia</t>
  </si>
  <si>
    <t>Puerto Boyacá_Centro Pecuario y Agroempresarial</t>
  </si>
  <si>
    <t>SUBTOTAL</t>
  </si>
  <si>
    <t>Operario de mantenimiento</t>
  </si>
  <si>
    <t>Occidente - Complejo tecnológico turístico y Agroindustrial del occidente Antioqueño - Frontino</t>
  </si>
  <si>
    <t>Occidente- Complejo Tecnologico Turistico y agroindustrial</t>
  </si>
  <si>
    <t xml:space="preserve">Oriente - Centro de la innovación la agroindustria y la aviación - Zona franca </t>
  </si>
  <si>
    <t>TOTAL OPERARIOS</t>
  </si>
  <si>
    <t>AIU (10%)</t>
  </si>
  <si>
    <t>IVA (19%)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</si>
</sst>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"/>
  </numFmts>
  <fonts count="9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4" fontId="4" fillId="0" borderId="5" xfId="1" applyNumberFormat="1" applyFont="1" applyBorder="1" applyAlignment="1">
      <alignment horizontal="center" vertical="center" wrapText="1"/>
    </xf>
    <xf numFmtId="0" fontId="2" fillId="0" borderId="5" xfId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4" fontId="5" fillId="0" borderId="7" xfId="1" applyNumberFormat="1" applyFont="1" applyBorder="1" applyAlignment="1">
      <alignment horizontal="right" vertical="center"/>
    </xf>
    <xf numFmtId="4" fontId="5" fillId="0" borderId="5" xfId="1" applyNumberFormat="1" applyFont="1" applyBorder="1" applyAlignment="1">
      <alignment horizontal="right" vertical="center"/>
    </xf>
    <xf numFmtId="4" fontId="5" fillId="0" borderId="5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10" fontId="2" fillId="0" borderId="0" xfId="1" applyNumberFormat="1" applyAlignment="1">
      <alignment vertical="center"/>
    </xf>
    <xf numFmtId="0" fontId="4" fillId="0" borderId="8" xfId="1" applyFont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4" fontId="4" fillId="0" borderId="9" xfId="1" applyNumberFormat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0" borderId="5" xfId="1" applyBorder="1" applyAlignment="1">
      <alignment horizontal="left" vertical="center" wrapText="1"/>
    </xf>
    <xf numFmtId="0" fontId="2" fillId="0" borderId="5" xfId="1" applyBorder="1" applyAlignment="1">
      <alignment horizontal="center" vertical="center"/>
    </xf>
    <xf numFmtId="164" fontId="2" fillId="0" borderId="5" xfId="1" applyNumberFormat="1" applyBorder="1" applyAlignment="1">
      <alignment horizontal="center" vertical="center" wrapText="1"/>
    </xf>
    <xf numFmtId="4" fontId="2" fillId="0" borderId="5" xfId="1" applyNumberFormat="1" applyBorder="1" applyAlignment="1">
      <alignment horizontal="right" vertical="center"/>
    </xf>
    <xf numFmtId="0" fontId="7" fillId="0" borderId="0" xfId="0" applyFont="1"/>
    <xf numFmtId="0" fontId="1" fillId="0" borderId="0" xfId="1" applyFont="1" applyAlignment="1">
      <alignment vertical="center"/>
    </xf>
    <xf numFmtId="0" fontId="1" fillId="0" borderId="5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 wrapText="1"/>
    </xf>
    <xf numFmtId="4" fontId="1" fillId="0" borderId="5" xfId="1" applyNumberFormat="1" applyFont="1" applyBorder="1" applyAlignment="1">
      <alignment horizontal="right" vertical="center"/>
    </xf>
    <xf numFmtId="0" fontId="1" fillId="0" borderId="0" xfId="1" applyFont="1" applyAlignment="1">
      <alignment horizontal="left" vertical="center"/>
    </xf>
    <xf numFmtId="0" fontId="1" fillId="0" borderId="9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wrapText="1"/>
    </xf>
    <xf numFmtId="0" fontId="1" fillId="0" borderId="11" xfId="1" applyFont="1" applyBorder="1" applyAlignment="1">
      <alignment horizontal="left" vertical="center" wrapText="1"/>
    </xf>
    <xf numFmtId="0" fontId="1" fillId="0" borderId="12" xfId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8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5" xfId="1" applyFont="1" applyBorder="1" applyAlignment="1">
      <alignment vertical="center" wrapText="1"/>
    </xf>
    <xf numFmtId="0" fontId="1" fillId="0" borderId="10" xfId="1" applyFont="1" applyBorder="1" applyAlignment="1">
      <alignment vertical="center" wrapText="1"/>
    </xf>
    <xf numFmtId="164" fontId="3" fillId="0" borderId="14" xfId="1" applyNumberFormat="1" applyFont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vertical="center"/>
    </xf>
    <xf numFmtId="4" fontId="1" fillId="0" borderId="10" xfId="1" applyNumberFormat="1" applyFont="1" applyBorder="1" applyAlignment="1">
      <alignment vertical="center"/>
    </xf>
    <xf numFmtId="0" fontId="1" fillId="0" borderId="5" xfId="1" applyFont="1" applyBorder="1" applyAlignment="1">
      <alignment horizontal="left" vertical="center"/>
    </xf>
    <xf numFmtId="0" fontId="1" fillId="0" borderId="5" xfId="1" applyFont="1" applyBorder="1" applyAlignment="1">
      <alignment vertical="center"/>
    </xf>
    <xf numFmtId="43" fontId="0" fillId="0" borderId="0" xfId="0" applyNumberFormat="1"/>
    <xf numFmtId="0" fontId="1" fillId="0" borderId="0" xfId="0" applyFont="1"/>
    <xf numFmtId="0" fontId="1" fillId="0" borderId="0" xfId="1" applyFont="1"/>
    <xf numFmtId="4" fontId="1" fillId="0" borderId="3" xfId="1" applyNumberFormat="1" applyFont="1" applyBorder="1" applyAlignment="1">
      <alignment horizontal="left" vertical="center"/>
    </xf>
    <xf numFmtId="4" fontId="1" fillId="0" borderId="3" xfId="1" applyNumberFormat="1" applyFont="1" applyBorder="1" applyAlignment="1">
      <alignment horizontal="right" vertical="center"/>
    </xf>
    <xf numFmtId="4" fontId="3" fillId="2" borderId="3" xfId="1" applyNumberFormat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 2" xfId="1" xr:uid="{3DD8F818-3859-490D-BBBF-DA5BDB8A7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na4-my.sharepoint.com/personal/jbvilla_sena_edu_co/Documents/CTMA%202024/ASEO%20Y%20CAFETERIA%202024%20SEM%20I/5_FACTURACION/6.%20FACTURACION%20JUNIO%202024/16.%20PRE-FACTURA%20PERSONAL/165225%20Sena%20Antioquia%20R3%20PERSONAL%20JUNIO.xlsx" TargetMode="External"/><Relationship Id="rId1" Type="http://schemas.openxmlformats.org/officeDocument/2006/relationships/externalLinkPath" Target="/personal/jbvilla_sena_edu_co/Documents/CTMA%202024/ASEO%20Y%20CAFETERIA%202024%20SEM%20I/5_FACTURACION/6.%20FACTURACION%20JUNIO%202024/16.%20PRE-FACTURA%20PERSONAL/165225%20Sena%20Antioquia%20R3%20PERSONAL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cturacion1\facturaci&#243;n%20p.b\FACTURACI&#211;N\SEISO\P&#218;BLICAS\3%20ACUERDO%20MARCO\SENA\Sincelejo_Sucre%20O.C5760\Evento_4571-SENA_REGIONAL_RISARALD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uroRuge\Downloads\Colombia\27358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uroRuge\Dropbox\Colombia\Adjudicadas\25716a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y\Downloads\146746%20Policia%20Metropolitana%20de%20Santa%20Marta.xlsm" TargetMode="External"/><Relationship Id="rId1" Type="http://schemas.openxmlformats.org/officeDocument/2006/relationships/externalLinkPath" Target="file:///C:\Users\jenny\Downloads\146746%20Policia%20Metropolitana%20de%20Santa%20Marta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cturacion1\facturaci&#243;n%20p.b\FACTURACI&#211;N\4%20UT%20ASEO%20COLOMBIA_Acuerdo%20Marco%20II\SENA\OC%2022104_R3%20Antioquia\TVEC\Evento_45445_(1)_-_final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MICROCINCO\Jur&#237;dica\CONTRATOS%20AMP%20III\SENA%20CUNDINAMARCA%20-%20O.C%2044408\CVS%20-%20794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des"/>
      <sheetName val="Personal "/>
      <sheetName val="Fac Junio"/>
      <sheetName val="insumos "/>
      <sheetName val="Resumen mes"/>
      <sheetName val="Por sede"/>
      <sheetName val="Control de Presupuesto"/>
      <sheetName val="Por Operario"/>
      <sheetName val="OPERARIOS CONTRATADOS 12_01_24"/>
      <sheetName val="Hoj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Listas"/>
      <sheetName val="solCotizacionCSV"/>
      <sheetName val="ClasifiPersonal"/>
      <sheetName val="Evento_4571-SENA_REGIONAL_RISAR"/>
    </sheetNames>
    <sheetDataSet>
      <sheetData sheetId="0"/>
      <sheetData sheetId="1"/>
      <sheetData sheetId="2"/>
      <sheetData sheetId="3"/>
      <sheetData sheetId="4">
        <row r="3">
          <cell r="A3" t="str">
            <v>Servicio de Personal</v>
          </cell>
        </row>
        <row r="4">
          <cell r="A4" t="str">
            <v>Bienes de Aseo y Cafetería</v>
          </cell>
        </row>
        <row r="5">
          <cell r="A5" t="str">
            <v>Servicios Especiales</v>
          </cell>
        </row>
      </sheetData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  <sheetName val="Solicitud_de_Cotización_Genera2"/>
      <sheetName val="Detalle_Especificaciones2"/>
      <sheetName val="Detalle_Bienes_de_Aseo_y_Caf2"/>
      <sheetName val="Resumen_-_CSV2"/>
      <sheetName val="Cotizacion_Bienes_de_Aseo_y_Ca2"/>
      <sheetName val="Solicitud_de_Cotización_Genera1"/>
      <sheetName val="Detalle_Especificaciones1"/>
      <sheetName val="Detalle_Bienes_de_Aseo_y_Caf1"/>
      <sheetName val="Resumen_-_CSV1"/>
      <sheetName val="Cotizacion_Bienes_de_Aseo_y_Ca1"/>
      <sheetName val="Solicitud_de_Cotización_General"/>
      <sheetName val="Detalle_Especificaciones"/>
      <sheetName val="Detalle_Bienes_de_Aseo_y_Caf"/>
      <sheetName val="Resumen_-_CSV"/>
      <sheetName val="Cotizacion_Bienes_de_Aseo_y_Ca"/>
      <sheetName val="Solicitud_de_Cotización_Genera3"/>
      <sheetName val="Detalle_Especificaciones3"/>
      <sheetName val="Detalle_Bienes_de_Aseo_y_Caf3"/>
      <sheetName val="Resumen_-_CSV3"/>
      <sheetName val="Cotizacion_Bienes_de_Aseo_y_Ca3"/>
      <sheetName val="Solicitud_de_Cotización_Genera4"/>
      <sheetName val="Detalle_Especificaciones4"/>
      <sheetName val="Detalle_Bienes_de_Aseo_y_Caf4"/>
      <sheetName val="Resumen_-_CSV4"/>
      <sheetName val="Cotizacion_Bienes_de_Aseo_y_Ca4"/>
      <sheetName val="Solicitud_de_Cotización_Genera5"/>
      <sheetName val="Detalle_Especificaciones5"/>
      <sheetName val="Detalle_Bienes_de_Aseo_y_Caf5"/>
      <sheetName val="Resumen_-_CSV5"/>
      <sheetName val="Cotizacion_Bienes_de_Aseo_y_Ca5"/>
      <sheetName val="Solicitud_de_Cotización_Genera6"/>
      <sheetName val="Detalle_Especificaciones6"/>
      <sheetName val="Detalle_Bienes_de_Aseo_y_Caf6"/>
      <sheetName val="Resumen_-_CSV6"/>
      <sheetName val="Cotizacion_Bienes_de_Aseo_y_Ca6"/>
      <sheetName val="Solicitud_de_Cotización_Genera7"/>
      <sheetName val="Detalle_Especificaciones7"/>
      <sheetName val="Detalle_Bienes_de_Aseo_y_Caf7"/>
      <sheetName val="Resumen_-_CSV7"/>
      <sheetName val="Cotizacion_Bienes_de_Aseo_y_Ca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>
            <v>0.33333333333333331</v>
          </cell>
          <cell r="G2" t="str">
            <v>a.m.</v>
          </cell>
        </row>
        <row r="3">
          <cell r="F3">
            <v>0.35416666666666669</v>
          </cell>
          <cell r="G3" t="str">
            <v>p.m.</v>
          </cell>
        </row>
        <row r="4">
          <cell r="F4">
            <v>0.375</v>
          </cell>
        </row>
        <row r="5">
          <cell r="F5">
            <v>0.39583333333333298</v>
          </cell>
        </row>
        <row r="6">
          <cell r="F6">
            <v>0.41666666666666702</v>
          </cell>
        </row>
        <row r="7">
          <cell r="F7">
            <v>0.4375</v>
          </cell>
        </row>
        <row r="8">
          <cell r="F8">
            <v>0.45833333333333298</v>
          </cell>
        </row>
        <row r="9">
          <cell r="F9">
            <v>0.47916666666666702</v>
          </cell>
        </row>
        <row r="10">
          <cell r="F10">
            <v>0.5</v>
          </cell>
        </row>
        <row r="11">
          <cell r="F11">
            <v>0.52083333333333304</v>
          </cell>
        </row>
        <row r="12">
          <cell r="F12">
            <v>4.1666666666666664E-2</v>
          </cell>
        </row>
        <row r="13">
          <cell r="F13">
            <v>6.25E-2</v>
          </cell>
        </row>
        <row r="14">
          <cell r="F14">
            <v>8.3333333333333329E-2</v>
          </cell>
        </row>
        <row r="15">
          <cell r="F15">
            <v>0.10416666666666667</v>
          </cell>
        </row>
        <row r="16">
          <cell r="F16">
            <v>0.125</v>
          </cell>
        </row>
        <row r="17">
          <cell r="F17">
            <v>0.14583333333333334</v>
          </cell>
        </row>
        <row r="18">
          <cell r="F18">
            <v>0.16666666666666666</v>
          </cell>
        </row>
        <row r="19">
          <cell r="F19">
            <v>0.1875</v>
          </cell>
        </row>
        <row r="20">
          <cell r="F20">
            <v>0.20833333333333334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>
        <row r="9">
          <cell r="H9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H2" t="str">
            <v>Operario de aseo</v>
          </cell>
        </row>
        <row r="3">
          <cell r="H3" t="str">
            <v>Operario de cafetería</v>
          </cell>
        </row>
        <row r="4">
          <cell r="H4" t="str">
            <v>Operario de aseo y cafetería</v>
          </cell>
        </row>
        <row r="5">
          <cell r="H5" t="str">
            <v>Operario de mantenimiento</v>
          </cell>
        </row>
        <row r="6">
          <cell r="H6" t="str">
            <v>Operario auxiliar</v>
          </cell>
        </row>
        <row r="7">
          <cell r="H7" t="str">
            <v>Coordinador de tiempo completo</v>
          </cell>
        </row>
        <row r="8">
          <cell r="H8" t="str">
            <v>Jardinero</v>
          </cell>
        </row>
        <row r="9">
          <cell r="H9" t="str">
            <v>Operario de mantenimiento capacitado para trabajo en alturas nivel básico</v>
          </cell>
        </row>
        <row r="10">
          <cell r="H10" t="str">
            <v>Operario auxiliar capacitado para trabajo en alturas nivel básico</v>
          </cell>
        </row>
        <row r="11">
          <cell r="H11" t="str">
            <v>Jardinero capacitado para trabajo en alturas nivel básico</v>
          </cell>
        </row>
        <row r="12">
          <cell r="H12" t="str">
            <v>Coordinador de trabajo en alturas nivel básico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 de Cotización General"/>
      <sheetName val="Detalle Bienes de Aseo y Caf"/>
      <sheetName val="Detalle Especificaciones"/>
      <sheetName val="Resumen - CSV"/>
      <sheetName val="Cotizacion Bienes de Aseo y Ca"/>
      <sheetName val="Cotizacion"/>
      <sheetName val="ConsolidadoServicios"/>
      <sheetName val="solCotizacionCSV_es"/>
      <sheetName val="Listas"/>
      <sheetName val="ClasifiPersonal"/>
      <sheetName val="TablaDinamica"/>
      <sheetName val="temp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Batallón</v>
          </cell>
          <cell r="J2" t="str">
            <v>Turno operario de mantenimiento</v>
          </cell>
        </row>
        <row r="3">
          <cell r="A3">
            <v>2</v>
          </cell>
          <cell r="B3" t="str">
            <v>Campestre</v>
          </cell>
          <cell r="J3" t="str">
            <v>Turno operario de mantenimiento capacitado para trabajo en alturas nivel básico</v>
          </cell>
        </row>
        <row r="4">
          <cell r="A4">
            <v>3</v>
          </cell>
          <cell r="B4" t="str">
            <v>Club</v>
          </cell>
          <cell r="J4" t="str">
            <v>Turno coordinador de trabajo en alturas nivel básico</v>
          </cell>
        </row>
        <row r="5">
          <cell r="A5">
            <v>4</v>
          </cell>
          <cell r="B5" t="str">
            <v>Colegio</v>
          </cell>
        </row>
        <row r="6">
          <cell r="A6">
            <v>5</v>
          </cell>
          <cell r="B6" t="str">
            <v>Edificio administrativo</v>
          </cell>
        </row>
        <row r="7">
          <cell r="A7">
            <v>6</v>
          </cell>
          <cell r="B7" t="str">
            <v>Otro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AE171-EF24-414B-B55A-51C2CB9787C2}">
  <dimension ref="A1:V101"/>
  <sheetViews>
    <sheetView tabSelected="1" topLeftCell="A90" workbookViewId="0">
      <selection activeCell="A54" sqref="A54:XFD55"/>
    </sheetView>
  </sheetViews>
  <sheetFormatPr baseColWidth="10" defaultColWidth="10" defaultRowHeight="15" x14ac:dyDescent="0.25"/>
  <cols>
    <col min="1" max="1" width="56.375" style="33" customWidth="1"/>
    <col min="2" max="2" width="12" style="28" bestFit="1" customWidth="1"/>
    <col min="3" max="3" width="10" style="28"/>
    <col min="4" max="4" width="11.625" style="28" bestFit="1" customWidth="1"/>
    <col min="5" max="5" width="16.5" style="28" customWidth="1"/>
    <col min="6" max="6" width="13.625" style="28" customWidth="1"/>
    <col min="7" max="7" width="14.625" style="43" bestFit="1" customWidth="1"/>
    <col min="8" max="8" width="19.5" style="43" bestFit="1" customWidth="1"/>
    <col min="9" max="10" width="13.625" style="43" customWidth="1"/>
    <col min="11" max="11" width="7.375" style="28" customWidth="1"/>
    <col min="12" max="12" width="7.375" style="33" customWidth="1"/>
    <col min="13" max="13" width="12" style="28" bestFit="1" customWidth="1"/>
    <col min="14" max="15" width="10.125" style="28" bestFit="1" customWidth="1"/>
    <col min="16" max="16" width="10.25" style="28" bestFit="1" customWidth="1"/>
    <col min="17" max="17" width="13.75" style="28" bestFit="1" customWidth="1"/>
    <col min="18" max="21" width="13.75" style="28" customWidth="1"/>
    <col min="22" max="27" width="10" style="28"/>
    <col min="28" max="28" width="10.25" style="28" bestFit="1" customWidth="1"/>
    <col min="29" max="30" width="10" style="28"/>
    <col min="31" max="31" width="10.25" style="28" bestFit="1" customWidth="1"/>
    <col min="32" max="16384" width="10" style="28"/>
  </cols>
  <sheetData>
    <row r="1" spans="1:22" ht="33" customHeight="1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33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3"/>
      <c r="L2" s="4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3" customHeight="1" x14ac:dyDescent="0.25">
      <c r="A3" s="9" t="s">
        <v>11</v>
      </c>
      <c r="B3" s="10">
        <v>1</v>
      </c>
      <c r="C3" s="11">
        <v>30</v>
      </c>
      <c r="D3" s="11">
        <f>C3</f>
        <v>30</v>
      </c>
      <c r="E3" s="12">
        <v>2201173.4700000002</v>
      </c>
      <c r="F3" s="13">
        <f>E3*(1+$K$6)</f>
        <v>2466855.1078290003</v>
      </c>
      <c r="G3" s="14">
        <f>(B3*F3)/30*D3</f>
        <v>2466855.1078290003</v>
      </c>
      <c r="H3" s="15">
        <f>G3*10%</f>
        <v>246685.51078290003</v>
      </c>
      <c r="I3" s="15">
        <f>H3*19%</f>
        <v>46870.247048751007</v>
      </c>
      <c r="J3" s="15">
        <f>G3+H3+I3</f>
        <v>2760410.8656606511</v>
      </c>
      <c r="K3" s="3"/>
      <c r="L3" s="4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3"/>
      <c r="B4" s="3"/>
      <c r="C4" s="3"/>
      <c r="D4" s="3"/>
      <c r="E4" s="3"/>
      <c r="F4" s="16">
        <f>F3</f>
        <v>2466855.1078290003</v>
      </c>
      <c r="G4" s="16">
        <f>G3</f>
        <v>2466855.1078290003</v>
      </c>
      <c r="H4" s="16">
        <f>H3</f>
        <v>246685.51078290003</v>
      </c>
      <c r="I4" s="16">
        <f t="shared" ref="I4:J4" si="0">I3</f>
        <v>46870.247048751007</v>
      </c>
      <c r="J4" s="16">
        <f t="shared" si="0"/>
        <v>2760410.8656606511</v>
      </c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</row>
    <row r="6" spans="1:22" ht="34.5" customHeight="1" x14ac:dyDescent="0.25">
      <c r="A6" s="17" t="s">
        <v>12</v>
      </c>
      <c r="B6" s="17"/>
      <c r="C6" s="17"/>
      <c r="D6" s="17"/>
      <c r="E6" s="17"/>
      <c r="F6" s="17"/>
      <c r="G6" s="17"/>
      <c r="H6" s="17"/>
      <c r="I6" s="17"/>
      <c r="J6" s="17"/>
      <c r="K6" s="18">
        <v>0.1207</v>
      </c>
      <c r="L6" s="4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22" customFormat="1" ht="27" x14ac:dyDescent="0.25">
      <c r="A7" s="19" t="s">
        <v>1</v>
      </c>
      <c r="B7" s="19" t="s">
        <v>13</v>
      </c>
      <c r="C7" s="19" t="s">
        <v>3</v>
      </c>
      <c r="D7" s="19" t="s">
        <v>4</v>
      </c>
      <c r="E7" s="19" t="s">
        <v>5</v>
      </c>
      <c r="F7" s="6" t="s">
        <v>6</v>
      </c>
      <c r="G7" s="20" t="s">
        <v>7</v>
      </c>
      <c r="H7" s="21" t="s">
        <v>8</v>
      </c>
      <c r="I7" s="21" t="s">
        <v>9</v>
      </c>
      <c r="J7" s="21" t="s">
        <v>10</v>
      </c>
    </row>
    <row r="8" spans="1:22" ht="33" customHeight="1" x14ac:dyDescent="0.25">
      <c r="A8" s="23" t="s">
        <v>14</v>
      </c>
      <c r="B8" s="24">
        <v>8</v>
      </c>
      <c r="C8" s="24">
        <v>30</v>
      </c>
      <c r="D8" s="24">
        <f>C8</f>
        <v>30</v>
      </c>
      <c r="E8" s="12">
        <v>2201173.4700000002</v>
      </c>
      <c r="F8" s="25">
        <f>E8*(1+$K$6)</f>
        <v>2466855.1078290003</v>
      </c>
      <c r="G8" s="26">
        <f>((B8*F8)/30)*D8</f>
        <v>19734840.862632003</v>
      </c>
      <c r="H8" s="26">
        <f>G8*10%</f>
        <v>1973484.0862632003</v>
      </c>
      <c r="I8" s="26">
        <f>H8*19%</f>
        <v>374961.97639000806</v>
      </c>
      <c r="J8" s="26">
        <f>G8+H8+I8</f>
        <v>22083286.925285209</v>
      </c>
      <c r="K8" s="3"/>
      <c r="L8" s="4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3" customHeight="1" x14ac:dyDescent="0.25">
      <c r="A9" s="23" t="s">
        <v>15</v>
      </c>
      <c r="B9" s="24">
        <v>1</v>
      </c>
      <c r="C9" s="24">
        <v>30</v>
      </c>
      <c r="D9" s="24">
        <f t="shared" ref="D9:D51" si="1">C9</f>
        <v>30</v>
      </c>
      <c r="E9" s="12">
        <v>2201173.4700000002</v>
      </c>
      <c r="F9" s="25">
        <f t="shared" ref="F9:F51" si="2">E9*(1+$K$6)</f>
        <v>2466855.1078290003</v>
      </c>
      <c r="G9" s="26">
        <f t="shared" ref="G9:G51" si="3">((B9*F9)/30)*D9</f>
        <v>2466855.1078290003</v>
      </c>
      <c r="H9" s="26">
        <f t="shared" ref="H9:H51" si="4">G9*10%</f>
        <v>246685.51078290003</v>
      </c>
      <c r="I9" s="26">
        <f t="shared" ref="I9:I51" si="5">H9*19%</f>
        <v>46870.247048751007</v>
      </c>
      <c r="J9" s="26">
        <f t="shared" ref="J9:J51" si="6">G9+H9+I9</f>
        <v>2760410.8656606511</v>
      </c>
      <c r="K9" s="3"/>
      <c r="L9" s="4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7.75" customHeight="1" x14ac:dyDescent="0.25">
      <c r="A10" s="23" t="s">
        <v>16</v>
      </c>
      <c r="B10" s="24">
        <v>10</v>
      </c>
      <c r="C10" s="24">
        <v>30</v>
      </c>
      <c r="D10" s="24">
        <f t="shared" si="1"/>
        <v>30</v>
      </c>
      <c r="E10" s="12">
        <v>2201173.4700000002</v>
      </c>
      <c r="F10" s="25">
        <f t="shared" si="2"/>
        <v>2466855.1078290003</v>
      </c>
      <c r="G10" s="26">
        <f t="shared" si="3"/>
        <v>24668551.078290004</v>
      </c>
      <c r="H10" s="26">
        <f t="shared" si="4"/>
        <v>2466855.1078290003</v>
      </c>
      <c r="I10" s="26">
        <f t="shared" si="5"/>
        <v>468702.47048751009</v>
      </c>
      <c r="J10" s="26">
        <f t="shared" si="6"/>
        <v>27604108.656606514</v>
      </c>
      <c r="K10" s="3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7" customHeight="1" x14ac:dyDescent="0.25">
      <c r="A11" s="23" t="s">
        <v>17</v>
      </c>
      <c r="B11" s="24">
        <v>7</v>
      </c>
      <c r="C11" s="24">
        <v>30</v>
      </c>
      <c r="D11" s="24">
        <f t="shared" si="1"/>
        <v>30</v>
      </c>
      <c r="E11" s="12">
        <v>2201173.4700000002</v>
      </c>
      <c r="F11" s="25">
        <f t="shared" si="2"/>
        <v>2466855.1078290003</v>
      </c>
      <c r="G11" s="26">
        <f t="shared" si="3"/>
        <v>17267985.754803002</v>
      </c>
      <c r="H11" s="26">
        <f t="shared" si="4"/>
        <v>1726798.5754803002</v>
      </c>
      <c r="I11" s="26">
        <f t="shared" si="5"/>
        <v>328091.72934125707</v>
      </c>
      <c r="J11" s="26">
        <f t="shared" si="6"/>
        <v>19322876.05962456</v>
      </c>
      <c r="K11" s="3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57" customHeight="1" x14ac:dyDescent="0.25">
      <c r="A12" s="23" t="s">
        <v>18</v>
      </c>
      <c r="B12" s="24">
        <v>1</v>
      </c>
      <c r="C12" s="24">
        <v>30</v>
      </c>
      <c r="D12" s="24">
        <f t="shared" si="1"/>
        <v>30</v>
      </c>
      <c r="E12" s="12">
        <v>2201173.4700000002</v>
      </c>
      <c r="F12" s="25">
        <f t="shared" si="2"/>
        <v>2466855.1078290003</v>
      </c>
      <c r="G12" s="26">
        <f t="shared" si="3"/>
        <v>2466855.1078290003</v>
      </c>
      <c r="H12" s="26">
        <f t="shared" si="4"/>
        <v>246685.51078290003</v>
      </c>
      <c r="I12" s="26">
        <f t="shared" si="5"/>
        <v>46870.247048751007</v>
      </c>
      <c r="J12" s="26">
        <f t="shared" si="6"/>
        <v>2760410.8656606511</v>
      </c>
      <c r="K12" s="3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57" customHeight="1" x14ac:dyDescent="0.25">
      <c r="A13" s="23" t="s">
        <v>19</v>
      </c>
      <c r="B13" s="24">
        <v>1</v>
      </c>
      <c r="C13" s="24">
        <v>30</v>
      </c>
      <c r="D13" s="24">
        <f t="shared" si="1"/>
        <v>30</v>
      </c>
      <c r="E13" s="12">
        <v>2201173.4700000002</v>
      </c>
      <c r="F13" s="25">
        <f t="shared" si="2"/>
        <v>2466855.1078290003</v>
      </c>
      <c r="G13" s="26">
        <f t="shared" si="3"/>
        <v>2466855.1078290003</v>
      </c>
      <c r="H13" s="26">
        <f t="shared" si="4"/>
        <v>246685.51078290003</v>
      </c>
      <c r="I13" s="26">
        <f t="shared" si="5"/>
        <v>46870.247048751007</v>
      </c>
      <c r="J13" s="26">
        <f t="shared" si="6"/>
        <v>2760410.8656606511</v>
      </c>
      <c r="K13" s="3"/>
      <c r="L13" s="4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ht="29.25" customHeight="1" x14ac:dyDescent="0.25">
      <c r="A14" s="29" t="s">
        <v>20</v>
      </c>
      <c r="B14" s="30">
        <v>1</v>
      </c>
      <c r="C14" s="30">
        <v>30</v>
      </c>
      <c r="D14" s="30">
        <f t="shared" si="1"/>
        <v>30</v>
      </c>
      <c r="E14" s="12">
        <v>2201173.4700000002</v>
      </c>
      <c r="F14" s="31">
        <f t="shared" si="2"/>
        <v>2466855.1078290003</v>
      </c>
      <c r="G14" s="32">
        <f t="shared" si="3"/>
        <v>2466855.1078290003</v>
      </c>
      <c r="H14" s="32">
        <f t="shared" si="4"/>
        <v>246685.51078290003</v>
      </c>
      <c r="I14" s="32">
        <f t="shared" si="5"/>
        <v>46870.247048751007</v>
      </c>
      <c r="J14" s="32">
        <f t="shared" si="6"/>
        <v>2760410.8656606511</v>
      </c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2" ht="29.25" customHeight="1" x14ac:dyDescent="0.25">
      <c r="A15" s="29" t="s">
        <v>21</v>
      </c>
      <c r="B15" s="30">
        <v>1</v>
      </c>
      <c r="C15" s="30">
        <v>30</v>
      </c>
      <c r="D15" s="30">
        <f t="shared" si="1"/>
        <v>30</v>
      </c>
      <c r="E15" s="12">
        <v>2201173.4700000002</v>
      </c>
      <c r="F15" s="31">
        <f t="shared" si="2"/>
        <v>2466855.1078290003</v>
      </c>
      <c r="G15" s="32">
        <f t="shared" si="3"/>
        <v>2466855.1078290003</v>
      </c>
      <c r="H15" s="32">
        <f t="shared" si="4"/>
        <v>246685.51078290003</v>
      </c>
      <c r="I15" s="32">
        <f t="shared" si="5"/>
        <v>46870.247048751007</v>
      </c>
      <c r="J15" s="32">
        <f t="shared" si="6"/>
        <v>2760410.8656606511</v>
      </c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 ht="30.75" customHeight="1" x14ac:dyDescent="0.25">
      <c r="A16" s="29" t="s">
        <v>22</v>
      </c>
      <c r="B16" s="30">
        <v>6</v>
      </c>
      <c r="C16" s="30">
        <v>30</v>
      </c>
      <c r="D16" s="30">
        <f t="shared" si="1"/>
        <v>30</v>
      </c>
      <c r="E16" s="12">
        <v>2201173.4700000002</v>
      </c>
      <c r="F16" s="31">
        <f t="shared" si="2"/>
        <v>2466855.1078290003</v>
      </c>
      <c r="G16" s="32">
        <f t="shared" si="3"/>
        <v>14801130.646974001</v>
      </c>
      <c r="H16" s="32">
        <f t="shared" si="4"/>
        <v>1480113.0646974002</v>
      </c>
      <c r="I16" s="32">
        <f t="shared" si="5"/>
        <v>281221.48229250603</v>
      </c>
      <c r="J16" s="32">
        <f t="shared" si="6"/>
        <v>16562465.193963908</v>
      </c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10" ht="30" customHeight="1" x14ac:dyDescent="0.25">
      <c r="A17" s="29" t="s">
        <v>23</v>
      </c>
      <c r="B17" s="30">
        <v>1</v>
      </c>
      <c r="C17" s="30">
        <v>30</v>
      </c>
      <c r="D17" s="30">
        <f t="shared" si="1"/>
        <v>30</v>
      </c>
      <c r="E17" s="12">
        <v>2201173.4700000002</v>
      </c>
      <c r="F17" s="31">
        <f t="shared" si="2"/>
        <v>2466855.1078290003</v>
      </c>
      <c r="G17" s="32">
        <f t="shared" si="3"/>
        <v>2466855.1078290003</v>
      </c>
      <c r="H17" s="32">
        <f t="shared" si="4"/>
        <v>246685.51078290003</v>
      </c>
      <c r="I17" s="32">
        <f t="shared" si="5"/>
        <v>46870.247048751007</v>
      </c>
      <c r="J17" s="32">
        <f t="shared" si="6"/>
        <v>2760410.8656606511</v>
      </c>
    </row>
    <row r="18" spans="1:10" ht="30" x14ac:dyDescent="0.25">
      <c r="A18" s="29" t="s">
        <v>24</v>
      </c>
      <c r="B18" s="30">
        <v>1</v>
      </c>
      <c r="C18" s="30">
        <v>30</v>
      </c>
      <c r="D18" s="30">
        <f t="shared" si="1"/>
        <v>30</v>
      </c>
      <c r="E18" s="12">
        <v>2201173.4700000002</v>
      </c>
      <c r="F18" s="31">
        <f t="shared" si="2"/>
        <v>2466855.1078290003</v>
      </c>
      <c r="G18" s="32">
        <f t="shared" si="3"/>
        <v>2466855.1078290003</v>
      </c>
      <c r="H18" s="32">
        <f t="shared" si="4"/>
        <v>246685.51078290003</v>
      </c>
      <c r="I18" s="32">
        <f t="shared" si="5"/>
        <v>46870.247048751007</v>
      </c>
      <c r="J18" s="32">
        <f t="shared" si="6"/>
        <v>2760410.8656606511</v>
      </c>
    </row>
    <row r="19" spans="1:10" ht="30" customHeight="1" x14ac:dyDescent="0.25">
      <c r="A19" s="34" t="s">
        <v>25</v>
      </c>
      <c r="B19" s="30">
        <v>1</v>
      </c>
      <c r="C19" s="30">
        <v>24</v>
      </c>
      <c r="D19" s="30">
        <f t="shared" si="1"/>
        <v>24</v>
      </c>
      <c r="E19" s="12">
        <v>2201173.4700000002</v>
      </c>
      <c r="F19" s="31">
        <f t="shared" si="2"/>
        <v>2466855.1078290003</v>
      </c>
      <c r="G19" s="32">
        <f t="shared" si="3"/>
        <v>1973484.0862632003</v>
      </c>
      <c r="H19" s="32">
        <f t="shared" si="4"/>
        <v>197348.40862632004</v>
      </c>
      <c r="I19" s="32">
        <f t="shared" si="5"/>
        <v>37496.197639000806</v>
      </c>
      <c r="J19" s="32">
        <f t="shared" si="6"/>
        <v>2208328.6925285207</v>
      </c>
    </row>
    <row r="20" spans="1:10" ht="39.75" customHeight="1" x14ac:dyDescent="0.25">
      <c r="A20" s="35"/>
      <c r="B20" s="30">
        <v>43</v>
      </c>
      <c r="C20" s="30">
        <v>30</v>
      </c>
      <c r="D20" s="30">
        <f t="shared" si="1"/>
        <v>30</v>
      </c>
      <c r="E20" s="12">
        <v>2201173.4700000002</v>
      </c>
      <c r="F20" s="31">
        <f t="shared" si="2"/>
        <v>2466855.1078290003</v>
      </c>
      <c r="G20" s="32">
        <f t="shared" si="3"/>
        <v>106074769.63664702</v>
      </c>
      <c r="H20" s="32">
        <f t="shared" si="4"/>
        <v>10607476.963664703</v>
      </c>
      <c r="I20" s="32">
        <f t="shared" si="5"/>
        <v>2015420.6230962935</v>
      </c>
      <c r="J20" s="32">
        <f t="shared" si="6"/>
        <v>118697667.22340801</v>
      </c>
    </row>
    <row r="21" spans="1:10" ht="27" customHeight="1" x14ac:dyDescent="0.25">
      <c r="A21" s="36" t="s">
        <v>26</v>
      </c>
      <c r="B21" s="30">
        <v>6</v>
      </c>
      <c r="C21" s="30">
        <v>30</v>
      </c>
      <c r="D21" s="30">
        <f t="shared" si="1"/>
        <v>30</v>
      </c>
      <c r="E21" s="12">
        <v>2201173.4700000002</v>
      </c>
      <c r="F21" s="31">
        <f t="shared" si="2"/>
        <v>2466855.1078290003</v>
      </c>
      <c r="G21" s="32">
        <f t="shared" si="3"/>
        <v>14801130.646974001</v>
      </c>
      <c r="H21" s="32">
        <f t="shared" si="4"/>
        <v>1480113.0646974002</v>
      </c>
      <c r="I21" s="32">
        <f t="shared" si="5"/>
        <v>281221.48229250603</v>
      </c>
      <c r="J21" s="32">
        <f t="shared" si="6"/>
        <v>16562465.193963908</v>
      </c>
    </row>
    <row r="22" spans="1:10" ht="27.75" customHeight="1" x14ac:dyDescent="0.25">
      <c r="A22" s="29" t="s">
        <v>27</v>
      </c>
      <c r="B22" s="30">
        <v>1</v>
      </c>
      <c r="C22" s="30">
        <v>30</v>
      </c>
      <c r="D22" s="30">
        <f t="shared" si="1"/>
        <v>30</v>
      </c>
      <c r="E22" s="12">
        <v>2201173.4700000002</v>
      </c>
      <c r="F22" s="31">
        <f t="shared" si="2"/>
        <v>2466855.1078290003</v>
      </c>
      <c r="G22" s="32">
        <f t="shared" si="3"/>
        <v>2466855.1078290003</v>
      </c>
      <c r="H22" s="32">
        <f t="shared" si="4"/>
        <v>246685.51078290003</v>
      </c>
      <c r="I22" s="32">
        <f t="shared" si="5"/>
        <v>46870.247048751007</v>
      </c>
      <c r="J22" s="32">
        <f t="shared" si="6"/>
        <v>2760410.8656606511</v>
      </c>
    </row>
    <row r="23" spans="1:10" ht="53.25" customHeight="1" x14ac:dyDescent="0.25">
      <c r="A23" s="29" t="s">
        <v>28</v>
      </c>
      <c r="B23" s="30">
        <v>0</v>
      </c>
      <c r="C23" s="30">
        <v>30</v>
      </c>
      <c r="D23" s="30">
        <f t="shared" si="1"/>
        <v>30</v>
      </c>
      <c r="E23" s="12">
        <v>2201173.4700000002</v>
      </c>
      <c r="F23" s="31">
        <f t="shared" si="2"/>
        <v>2466855.1078290003</v>
      </c>
      <c r="G23" s="32">
        <f t="shared" si="3"/>
        <v>0</v>
      </c>
      <c r="H23" s="32">
        <f t="shared" si="4"/>
        <v>0</v>
      </c>
      <c r="I23" s="32">
        <f t="shared" si="5"/>
        <v>0</v>
      </c>
      <c r="J23" s="32">
        <f t="shared" si="6"/>
        <v>0</v>
      </c>
    </row>
    <row r="24" spans="1:10" ht="30" x14ac:dyDescent="0.25">
      <c r="A24" s="29" t="s">
        <v>29</v>
      </c>
      <c r="B24" s="30">
        <v>1</v>
      </c>
      <c r="C24" s="30">
        <v>30</v>
      </c>
      <c r="D24" s="30">
        <f t="shared" si="1"/>
        <v>30</v>
      </c>
      <c r="E24" s="12">
        <v>2201173.4700000002</v>
      </c>
      <c r="F24" s="31">
        <f t="shared" si="2"/>
        <v>2466855.1078290003</v>
      </c>
      <c r="G24" s="32">
        <f t="shared" si="3"/>
        <v>2466855.1078290003</v>
      </c>
      <c r="H24" s="32">
        <f t="shared" si="4"/>
        <v>246685.51078290003</v>
      </c>
      <c r="I24" s="32">
        <f t="shared" si="5"/>
        <v>46870.247048751007</v>
      </c>
      <c r="J24" s="32">
        <f t="shared" si="6"/>
        <v>2760410.8656606511</v>
      </c>
    </row>
    <row r="25" spans="1:10" ht="31.5" customHeight="1" x14ac:dyDescent="0.25">
      <c r="A25" s="29" t="s">
        <v>30</v>
      </c>
      <c r="B25" s="30">
        <v>1</v>
      </c>
      <c r="C25" s="30">
        <v>30</v>
      </c>
      <c r="D25" s="30">
        <f t="shared" si="1"/>
        <v>30</v>
      </c>
      <c r="E25" s="12">
        <v>2201173.4700000002</v>
      </c>
      <c r="F25" s="31">
        <f t="shared" si="2"/>
        <v>2466855.1078290003</v>
      </c>
      <c r="G25" s="32">
        <f t="shared" si="3"/>
        <v>2466855.1078290003</v>
      </c>
      <c r="H25" s="32">
        <f t="shared" si="4"/>
        <v>246685.51078290003</v>
      </c>
      <c r="I25" s="32">
        <f t="shared" si="5"/>
        <v>46870.247048751007</v>
      </c>
      <c r="J25" s="32">
        <f t="shared" si="6"/>
        <v>2760410.8656606511</v>
      </c>
    </row>
    <row r="26" spans="1:10" ht="36.75" customHeight="1" x14ac:dyDescent="0.25">
      <c r="A26" s="29" t="s">
        <v>31</v>
      </c>
      <c r="B26" s="30">
        <v>12</v>
      </c>
      <c r="C26" s="30">
        <v>30</v>
      </c>
      <c r="D26" s="30">
        <f t="shared" si="1"/>
        <v>30</v>
      </c>
      <c r="E26" s="12">
        <v>2201173.4700000002</v>
      </c>
      <c r="F26" s="31">
        <f t="shared" si="2"/>
        <v>2466855.1078290003</v>
      </c>
      <c r="G26" s="32">
        <f t="shared" si="3"/>
        <v>29602261.293948002</v>
      </c>
      <c r="H26" s="32">
        <f t="shared" si="4"/>
        <v>2960226.1293948004</v>
      </c>
      <c r="I26" s="32">
        <f t="shared" si="5"/>
        <v>562442.96458501206</v>
      </c>
      <c r="J26" s="32">
        <f t="shared" si="6"/>
        <v>33124930.387927815</v>
      </c>
    </row>
    <row r="27" spans="1:10" ht="30.75" customHeight="1" x14ac:dyDescent="0.25">
      <c r="A27" s="29" t="s">
        <v>32</v>
      </c>
      <c r="B27" s="30">
        <v>1</v>
      </c>
      <c r="C27" s="30">
        <v>30</v>
      </c>
      <c r="D27" s="30">
        <f t="shared" si="1"/>
        <v>30</v>
      </c>
      <c r="E27" s="12">
        <v>2201173.4700000002</v>
      </c>
      <c r="F27" s="31">
        <f t="shared" si="2"/>
        <v>2466855.1078290003</v>
      </c>
      <c r="G27" s="32">
        <f t="shared" si="3"/>
        <v>2466855.1078290003</v>
      </c>
      <c r="H27" s="32">
        <f t="shared" si="4"/>
        <v>246685.51078290003</v>
      </c>
      <c r="I27" s="32">
        <f t="shared" si="5"/>
        <v>46870.247048751007</v>
      </c>
      <c r="J27" s="32">
        <f t="shared" si="6"/>
        <v>2760410.8656606511</v>
      </c>
    </row>
    <row r="28" spans="1:10" ht="28.5" customHeight="1" x14ac:dyDescent="0.25">
      <c r="A28" s="29" t="s">
        <v>33</v>
      </c>
      <c r="B28" s="30">
        <v>2</v>
      </c>
      <c r="C28" s="30">
        <v>30</v>
      </c>
      <c r="D28" s="30">
        <f t="shared" si="1"/>
        <v>30</v>
      </c>
      <c r="E28" s="12">
        <v>2201173.4700000002</v>
      </c>
      <c r="F28" s="31">
        <f t="shared" si="2"/>
        <v>2466855.1078290003</v>
      </c>
      <c r="G28" s="32">
        <f t="shared" si="3"/>
        <v>4933710.2156580007</v>
      </c>
      <c r="H28" s="32">
        <f t="shared" si="4"/>
        <v>493371.02156580007</v>
      </c>
      <c r="I28" s="32">
        <f t="shared" si="5"/>
        <v>93740.494097502014</v>
      </c>
      <c r="J28" s="32">
        <f t="shared" si="6"/>
        <v>5520821.7313213022</v>
      </c>
    </row>
    <row r="29" spans="1:10" ht="27.75" customHeight="1" x14ac:dyDescent="0.25">
      <c r="A29" s="37" t="s">
        <v>34</v>
      </c>
      <c r="B29" s="30">
        <v>1</v>
      </c>
      <c r="C29" s="30">
        <v>30</v>
      </c>
      <c r="D29" s="30">
        <f t="shared" si="1"/>
        <v>30</v>
      </c>
      <c r="E29" s="12">
        <v>2201173.4700000002</v>
      </c>
      <c r="F29" s="31">
        <f t="shared" si="2"/>
        <v>2466855.1078290003</v>
      </c>
      <c r="G29" s="32">
        <f t="shared" si="3"/>
        <v>2466855.1078290003</v>
      </c>
      <c r="H29" s="32">
        <f t="shared" si="4"/>
        <v>246685.51078290003</v>
      </c>
      <c r="I29" s="32">
        <f t="shared" si="5"/>
        <v>46870.247048751007</v>
      </c>
      <c r="J29" s="32">
        <f t="shared" si="6"/>
        <v>2760410.8656606511</v>
      </c>
    </row>
    <row r="30" spans="1:10" ht="37.5" customHeight="1" x14ac:dyDescent="0.25">
      <c r="A30" s="29" t="s">
        <v>35</v>
      </c>
      <c r="B30" s="30">
        <v>2</v>
      </c>
      <c r="C30" s="30">
        <v>30</v>
      </c>
      <c r="D30" s="30">
        <f t="shared" si="1"/>
        <v>30</v>
      </c>
      <c r="E30" s="12">
        <v>2201173.4700000002</v>
      </c>
      <c r="F30" s="31">
        <f t="shared" si="2"/>
        <v>2466855.1078290003</v>
      </c>
      <c r="G30" s="32">
        <f t="shared" si="3"/>
        <v>4933710.2156580007</v>
      </c>
      <c r="H30" s="32">
        <f t="shared" si="4"/>
        <v>493371.02156580007</v>
      </c>
      <c r="I30" s="32">
        <f t="shared" si="5"/>
        <v>93740.494097502014</v>
      </c>
      <c r="J30" s="32">
        <f t="shared" si="6"/>
        <v>5520821.7313213022</v>
      </c>
    </row>
    <row r="31" spans="1:10" ht="29.25" customHeight="1" x14ac:dyDescent="0.25">
      <c r="A31" s="29" t="s">
        <v>36</v>
      </c>
      <c r="B31" s="30">
        <v>1</v>
      </c>
      <c r="C31" s="30">
        <v>30</v>
      </c>
      <c r="D31" s="30">
        <f t="shared" si="1"/>
        <v>30</v>
      </c>
      <c r="E31" s="12">
        <v>2201173.4700000002</v>
      </c>
      <c r="F31" s="31">
        <f t="shared" si="2"/>
        <v>2466855.1078290003</v>
      </c>
      <c r="G31" s="32">
        <f t="shared" si="3"/>
        <v>2466855.1078290003</v>
      </c>
      <c r="H31" s="32">
        <f t="shared" si="4"/>
        <v>246685.51078290003</v>
      </c>
      <c r="I31" s="32">
        <f t="shared" si="5"/>
        <v>46870.247048751007</v>
      </c>
      <c r="J31" s="32">
        <f t="shared" si="6"/>
        <v>2760410.8656606511</v>
      </c>
    </row>
    <row r="32" spans="1:10" ht="29.25" customHeight="1" x14ac:dyDescent="0.25">
      <c r="A32" s="29" t="s">
        <v>37</v>
      </c>
      <c r="B32" s="30">
        <v>1</v>
      </c>
      <c r="C32" s="30">
        <v>30</v>
      </c>
      <c r="D32" s="30">
        <f t="shared" si="1"/>
        <v>30</v>
      </c>
      <c r="E32" s="12">
        <v>2201173.4700000002</v>
      </c>
      <c r="F32" s="31">
        <f t="shared" si="2"/>
        <v>2466855.1078290003</v>
      </c>
      <c r="G32" s="32">
        <f t="shared" si="3"/>
        <v>2466855.1078290003</v>
      </c>
      <c r="H32" s="32">
        <f t="shared" si="4"/>
        <v>246685.51078290003</v>
      </c>
      <c r="I32" s="32">
        <f t="shared" si="5"/>
        <v>46870.247048751007</v>
      </c>
      <c r="J32" s="32">
        <f t="shared" si="6"/>
        <v>2760410.8656606511</v>
      </c>
    </row>
    <row r="33" spans="1:10" ht="29.25" customHeight="1" x14ac:dyDescent="0.25">
      <c r="A33" s="29" t="s">
        <v>38</v>
      </c>
      <c r="B33" s="30">
        <v>1</v>
      </c>
      <c r="C33" s="30">
        <v>5</v>
      </c>
      <c r="D33" s="30">
        <f t="shared" si="1"/>
        <v>5</v>
      </c>
      <c r="E33" s="12">
        <v>2201173.4700000002</v>
      </c>
      <c r="F33" s="31">
        <f t="shared" si="2"/>
        <v>2466855.1078290003</v>
      </c>
      <c r="G33" s="32">
        <f t="shared" si="3"/>
        <v>411142.51797150006</v>
      </c>
      <c r="H33" s="32">
        <f t="shared" si="4"/>
        <v>41114.251797150006</v>
      </c>
      <c r="I33" s="32">
        <f t="shared" si="5"/>
        <v>7811.7078414585012</v>
      </c>
      <c r="J33" s="32">
        <f t="shared" si="6"/>
        <v>460068.47761010856</v>
      </c>
    </row>
    <row r="34" spans="1:10" ht="29.25" customHeight="1" x14ac:dyDescent="0.25">
      <c r="A34" s="36" t="s">
        <v>39</v>
      </c>
      <c r="B34" s="30">
        <v>10</v>
      </c>
      <c r="C34" s="30">
        <v>30</v>
      </c>
      <c r="D34" s="30">
        <f t="shared" si="1"/>
        <v>30</v>
      </c>
      <c r="E34" s="12">
        <v>2201173.4700000002</v>
      </c>
      <c r="F34" s="31">
        <f t="shared" si="2"/>
        <v>2466855.1078290003</v>
      </c>
      <c r="G34" s="32">
        <f t="shared" si="3"/>
        <v>24668551.078290004</v>
      </c>
      <c r="H34" s="32">
        <f t="shared" si="4"/>
        <v>2466855.1078290003</v>
      </c>
      <c r="I34" s="32">
        <f t="shared" si="5"/>
        <v>468702.47048751009</v>
      </c>
      <c r="J34" s="32">
        <f t="shared" si="6"/>
        <v>27604108.656606514</v>
      </c>
    </row>
    <row r="35" spans="1:10" ht="29.25" customHeight="1" x14ac:dyDescent="0.25">
      <c r="A35" s="29" t="s">
        <v>40</v>
      </c>
      <c r="B35" s="30">
        <v>3</v>
      </c>
      <c r="C35" s="30">
        <v>30</v>
      </c>
      <c r="D35" s="30">
        <f t="shared" si="1"/>
        <v>30</v>
      </c>
      <c r="E35" s="12">
        <v>2201173.4700000002</v>
      </c>
      <c r="F35" s="31">
        <f t="shared" si="2"/>
        <v>2466855.1078290003</v>
      </c>
      <c r="G35" s="32">
        <f t="shared" si="3"/>
        <v>7400565.3234870005</v>
      </c>
      <c r="H35" s="32">
        <f t="shared" si="4"/>
        <v>740056.5323487001</v>
      </c>
      <c r="I35" s="32">
        <f t="shared" si="5"/>
        <v>140610.74114625301</v>
      </c>
      <c r="J35" s="32">
        <f t="shared" si="6"/>
        <v>8281232.5969819538</v>
      </c>
    </row>
    <row r="36" spans="1:10" ht="29.25" customHeight="1" x14ac:dyDescent="0.25">
      <c r="A36" s="29" t="s">
        <v>41</v>
      </c>
      <c r="B36" s="30">
        <v>3</v>
      </c>
      <c r="C36" s="30">
        <v>30</v>
      </c>
      <c r="D36" s="30">
        <f t="shared" si="1"/>
        <v>30</v>
      </c>
      <c r="E36" s="12">
        <v>2201173.4700000002</v>
      </c>
      <c r="F36" s="31">
        <f t="shared" si="2"/>
        <v>2466855.1078290003</v>
      </c>
      <c r="G36" s="32">
        <f t="shared" si="3"/>
        <v>7400565.3234870005</v>
      </c>
      <c r="H36" s="32">
        <f t="shared" si="4"/>
        <v>740056.5323487001</v>
      </c>
      <c r="I36" s="32">
        <f t="shared" si="5"/>
        <v>140610.74114625301</v>
      </c>
      <c r="J36" s="32">
        <f t="shared" si="6"/>
        <v>8281232.5969819538</v>
      </c>
    </row>
    <row r="37" spans="1:10" ht="29.25" customHeight="1" x14ac:dyDescent="0.25">
      <c r="A37" s="38" t="s">
        <v>42</v>
      </c>
      <c r="B37" s="30">
        <v>4</v>
      </c>
      <c r="C37" s="30">
        <v>30</v>
      </c>
      <c r="D37" s="30">
        <f t="shared" si="1"/>
        <v>30</v>
      </c>
      <c r="E37" s="12">
        <v>2201173.4700000002</v>
      </c>
      <c r="F37" s="31">
        <f t="shared" si="2"/>
        <v>2466855.1078290003</v>
      </c>
      <c r="G37" s="32">
        <f t="shared" si="3"/>
        <v>9867420.4313160013</v>
      </c>
      <c r="H37" s="32">
        <f t="shared" si="4"/>
        <v>986742.04313160013</v>
      </c>
      <c r="I37" s="32">
        <f t="shared" si="5"/>
        <v>187480.98819500403</v>
      </c>
      <c r="J37" s="32">
        <f t="shared" si="6"/>
        <v>11041643.462642604</v>
      </c>
    </row>
    <row r="38" spans="1:10" ht="29.25" customHeight="1" x14ac:dyDescent="0.25">
      <c r="A38" s="29" t="s">
        <v>43</v>
      </c>
      <c r="B38" s="30">
        <v>1</v>
      </c>
      <c r="C38" s="30">
        <v>30</v>
      </c>
      <c r="D38" s="30">
        <f t="shared" si="1"/>
        <v>30</v>
      </c>
      <c r="E38" s="12">
        <v>2201173.4700000002</v>
      </c>
      <c r="F38" s="31">
        <f t="shared" si="2"/>
        <v>2466855.1078290003</v>
      </c>
      <c r="G38" s="32">
        <f t="shared" si="3"/>
        <v>2466855.1078290003</v>
      </c>
      <c r="H38" s="32">
        <f t="shared" si="4"/>
        <v>246685.51078290003</v>
      </c>
      <c r="I38" s="32">
        <f t="shared" si="5"/>
        <v>46870.247048751007</v>
      </c>
      <c r="J38" s="32">
        <f t="shared" si="6"/>
        <v>2760410.8656606511</v>
      </c>
    </row>
    <row r="39" spans="1:10" ht="29.25" customHeight="1" x14ac:dyDescent="0.25">
      <c r="A39" s="29" t="s">
        <v>44</v>
      </c>
      <c r="B39" s="30">
        <v>1</v>
      </c>
      <c r="C39" s="30">
        <v>30</v>
      </c>
      <c r="D39" s="30">
        <f t="shared" si="1"/>
        <v>30</v>
      </c>
      <c r="E39" s="12">
        <v>2201173.4700000002</v>
      </c>
      <c r="F39" s="31">
        <f t="shared" si="2"/>
        <v>2466855.1078290003</v>
      </c>
      <c r="G39" s="32">
        <f t="shared" si="3"/>
        <v>2466855.1078290003</v>
      </c>
      <c r="H39" s="32">
        <f t="shared" si="4"/>
        <v>246685.51078290003</v>
      </c>
      <c r="I39" s="32">
        <f t="shared" si="5"/>
        <v>46870.247048751007</v>
      </c>
      <c r="J39" s="32">
        <f t="shared" si="6"/>
        <v>2760410.8656606511</v>
      </c>
    </row>
    <row r="40" spans="1:10" ht="29.25" customHeight="1" x14ac:dyDescent="0.25">
      <c r="A40" s="29" t="s">
        <v>45</v>
      </c>
      <c r="B40" s="30">
        <v>2</v>
      </c>
      <c r="C40" s="30">
        <v>30</v>
      </c>
      <c r="D40" s="30">
        <f t="shared" si="1"/>
        <v>30</v>
      </c>
      <c r="E40" s="12">
        <v>2201173.4700000002</v>
      </c>
      <c r="F40" s="31">
        <f t="shared" si="2"/>
        <v>2466855.1078290003</v>
      </c>
      <c r="G40" s="32">
        <f t="shared" si="3"/>
        <v>4933710.2156580007</v>
      </c>
      <c r="H40" s="32">
        <f t="shared" si="4"/>
        <v>493371.02156580007</v>
      </c>
      <c r="I40" s="32">
        <f t="shared" si="5"/>
        <v>93740.494097502014</v>
      </c>
      <c r="J40" s="32">
        <f t="shared" si="6"/>
        <v>5520821.7313213022</v>
      </c>
    </row>
    <row r="41" spans="1:10" ht="29.25" customHeight="1" x14ac:dyDescent="0.25">
      <c r="A41" s="29" t="s">
        <v>46</v>
      </c>
      <c r="B41" s="30">
        <v>2</v>
      </c>
      <c r="C41" s="30">
        <v>30</v>
      </c>
      <c r="D41" s="30">
        <f t="shared" si="1"/>
        <v>30</v>
      </c>
      <c r="E41" s="12">
        <v>2201173.4700000002</v>
      </c>
      <c r="F41" s="31">
        <f t="shared" si="2"/>
        <v>2466855.1078290003</v>
      </c>
      <c r="G41" s="32">
        <f t="shared" si="3"/>
        <v>4933710.2156580007</v>
      </c>
      <c r="H41" s="32">
        <f t="shared" si="4"/>
        <v>493371.02156580007</v>
      </c>
      <c r="I41" s="32">
        <f t="shared" si="5"/>
        <v>93740.494097502014</v>
      </c>
      <c r="J41" s="32">
        <f t="shared" si="6"/>
        <v>5520821.7313213022</v>
      </c>
    </row>
    <row r="42" spans="1:10" ht="29.25" customHeight="1" x14ac:dyDescent="0.25">
      <c r="A42" s="29" t="s">
        <v>47</v>
      </c>
      <c r="B42" s="30">
        <v>1</v>
      </c>
      <c r="C42" s="30">
        <v>30</v>
      </c>
      <c r="D42" s="30">
        <f t="shared" si="1"/>
        <v>30</v>
      </c>
      <c r="E42" s="12">
        <v>2201173.4700000002</v>
      </c>
      <c r="F42" s="31">
        <f t="shared" si="2"/>
        <v>2466855.1078290003</v>
      </c>
      <c r="G42" s="32">
        <f t="shared" si="3"/>
        <v>2466855.1078290003</v>
      </c>
      <c r="H42" s="32">
        <f t="shared" si="4"/>
        <v>246685.51078290003</v>
      </c>
      <c r="I42" s="32">
        <f t="shared" si="5"/>
        <v>46870.247048751007</v>
      </c>
      <c r="J42" s="32">
        <f t="shared" si="6"/>
        <v>2760410.8656606511</v>
      </c>
    </row>
    <row r="43" spans="1:10" ht="29.25" customHeight="1" x14ac:dyDescent="0.25">
      <c r="A43" s="29" t="s">
        <v>48</v>
      </c>
      <c r="B43" s="30">
        <v>1</v>
      </c>
      <c r="C43" s="30">
        <v>30</v>
      </c>
      <c r="D43" s="30">
        <f t="shared" si="1"/>
        <v>30</v>
      </c>
      <c r="E43" s="12">
        <v>2201173.4700000002</v>
      </c>
      <c r="F43" s="31">
        <f t="shared" si="2"/>
        <v>2466855.1078290003</v>
      </c>
      <c r="G43" s="32">
        <f t="shared" si="3"/>
        <v>2466855.1078290003</v>
      </c>
      <c r="H43" s="32">
        <f t="shared" si="4"/>
        <v>246685.51078290003</v>
      </c>
      <c r="I43" s="32">
        <f t="shared" si="5"/>
        <v>46870.247048751007</v>
      </c>
      <c r="J43" s="32">
        <f t="shared" si="6"/>
        <v>2760410.8656606511</v>
      </c>
    </row>
    <row r="44" spans="1:10" ht="29.25" customHeight="1" x14ac:dyDescent="0.25">
      <c r="A44" s="29" t="s">
        <v>49</v>
      </c>
      <c r="B44" s="30">
        <v>1</v>
      </c>
      <c r="C44" s="30">
        <v>30</v>
      </c>
      <c r="D44" s="30">
        <f t="shared" si="1"/>
        <v>30</v>
      </c>
      <c r="E44" s="12">
        <v>2201173.4700000002</v>
      </c>
      <c r="F44" s="31">
        <f t="shared" si="2"/>
        <v>2466855.1078290003</v>
      </c>
      <c r="G44" s="32">
        <f t="shared" si="3"/>
        <v>2466855.1078290003</v>
      </c>
      <c r="H44" s="32">
        <f t="shared" si="4"/>
        <v>246685.51078290003</v>
      </c>
      <c r="I44" s="32">
        <f t="shared" si="5"/>
        <v>46870.247048751007</v>
      </c>
      <c r="J44" s="32">
        <f t="shared" si="6"/>
        <v>2760410.8656606511</v>
      </c>
    </row>
    <row r="45" spans="1:10" ht="29.25" customHeight="1" x14ac:dyDescent="0.25">
      <c r="A45" s="36" t="s">
        <v>50</v>
      </c>
      <c r="B45" s="30">
        <v>6</v>
      </c>
      <c r="C45" s="30">
        <v>30</v>
      </c>
      <c r="D45" s="30">
        <f t="shared" si="1"/>
        <v>30</v>
      </c>
      <c r="E45" s="12">
        <v>2201173.4700000002</v>
      </c>
      <c r="F45" s="31">
        <f t="shared" si="2"/>
        <v>2466855.1078290003</v>
      </c>
      <c r="G45" s="32">
        <f t="shared" si="3"/>
        <v>14801130.646974001</v>
      </c>
      <c r="H45" s="32">
        <f t="shared" si="4"/>
        <v>1480113.0646974002</v>
      </c>
      <c r="I45" s="32">
        <f t="shared" si="5"/>
        <v>281221.48229250603</v>
      </c>
      <c r="J45" s="32">
        <f t="shared" si="6"/>
        <v>16562465.193963908</v>
      </c>
    </row>
    <row r="46" spans="1:10" ht="29.25" customHeight="1" x14ac:dyDescent="0.25">
      <c r="A46" s="36" t="s">
        <v>51</v>
      </c>
      <c r="B46" s="30">
        <v>3</v>
      </c>
      <c r="C46" s="30">
        <v>30</v>
      </c>
      <c r="D46" s="30">
        <f t="shared" si="1"/>
        <v>30</v>
      </c>
      <c r="E46" s="12">
        <v>2201173.4700000002</v>
      </c>
      <c r="F46" s="31">
        <f t="shared" si="2"/>
        <v>2466855.1078290003</v>
      </c>
      <c r="G46" s="32">
        <f t="shared" si="3"/>
        <v>7400565.3234870005</v>
      </c>
      <c r="H46" s="32">
        <f t="shared" si="4"/>
        <v>740056.5323487001</v>
      </c>
      <c r="I46" s="32">
        <f t="shared" si="5"/>
        <v>140610.74114625301</v>
      </c>
      <c r="J46" s="32">
        <f t="shared" si="6"/>
        <v>8281232.5969819538</v>
      </c>
    </row>
    <row r="47" spans="1:10" ht="29.25" customHeight="1" x14ac:dyDescent="0.25">
      <c r="A47" s="29" t="s">
        <v>52</v>
      </c>
      <c r="B47" s="30">
        <v>5</v>
      </c>
      <c r="C47" s="30">
        <v>30</v>
      </c>
      <c r="D47" s="30">
        <f t="shared" si="1"/>
        <v>30</v>
      </c>
      <c r="E47" s="12">
        <v>2201173.4700000002</v>
      </c>
      <c r="F47" s="31">
        <f t="shared" si="2"/>
        <v>2466855.1078290003</v>
      </c>
      <c r="G47" s="32">
        <f t="shared" si="3"/>
        <v>12334275.539145002</v>
      </c>
      <c r="H47" s="32">
        <f t="shared" si="4"/>
        <v>1233427.5539145002</v>
      </c>
      <c r="I47" s="32">
        <f t="shared" si="5"/>
        <v>234351.23524375504</v>
      </c>
      <c r="J47" s="32">
        <f t="shared" si="6"/>
        <v>13802054.328303257</v>
      </c>
    </row>
    <row r="48" spans="1:10" ht="29.25" customHeight="1" x14ac:dyDescent="0.25">
      <c r="A48" s="29" t="s">
        <v>53</v>
      </c>
      <c r="B48" s="30">
        <v>1</v>
      </c>
      <c r="C48" s="30">
        <v>30</v>
      </c>
      <c r="D48" s="30">
        <f t="shared" si="1"/>
        <v>30</v>
      </c>
      <c r="E48" s="12">
        <v>2201173.4700000002</v>
      </c>
      <c r="F48" s="31">
        <f t="shared" si="2"/>
        <v>2466855.1078290003</v>
      </c>
      <c r="G48" s="32">
        <f t="shared" si="3"/>
        <v>2466855.1078290003</v>
      </c>
      <c r="H48" s="32">
        <f t="shared" si="4"/>
        <v>246685.51078290003</v>
      </c>
      <c r="I48" s="32">
        <f t="shared" si="5"/>
        <v>46870.247048751007</v>
      </c>
      <c r="J48" s="32">
        <f t="shared" si="6"/>
        <v>2760410.8656606511</v>
      </c>
    </row>
    <row r="49" spans="1:18" ht="29.25" customHeight="1" x14ac:dyDescent="0.25">
      <c r="A49" s="29" t="s">
        <v>54</v>
      </c>
      <c r="B49" s="30">
        <v>1</v>
      </c>
      <c r="C49" s="30">
        <v>30</v>
      </c>
      <c r="D49" s="30">
        <f t="shared" si="1"/>
        <v>30</v>
      </c>
      <c r="E49" s="12">
        <v>2201173.4700000002</v>
      </c>
      <c r="F49" s="31">
        <f t="shared" si="2"/>
        <v>2466855.1078290003</v>
      </c>
      <c r="G49" s="32">
        <f t="shared" si="3"/>
        <v>2466855.1078290003</v>
      </c>
      <c r="H49" s="32">
        <f t="shared" si="4"/>
        <v>246685.51078290003</v>
      </c>
      <c r="I49" s="32">
        <f t="shared" si="5"/>
        <v>46870.247048751007</v>
      </c>
      <c r="J49" s="32">
        <f t="shared" si="6"/>
        <v>2760410.8656606511</v>
      </c>
    </row>
    <row r="50" spans="1:18" ht="29.25" customHeight="1" x14ac:dyDescent="0.25">
      <c r="A50" s="29" t="s">
        <v>55</v>
      </c>
      <c r="B50" s="30">
        <v>1</v>
      </c>
      <c r="C50" s="30">
        <v>30</v>
      </c>
      <c r="D50" s="30">
        <f t="shared" si="1"/>
        <v>30</v>
      </c>
      <c r="E50" s="12">
        <v>2201173.4700000002</v>
      </c>
      <c r="F50" s="31">
        <f t="shared" si="2"/>
        <v>2466855.1078290003</v>
      </c>
      <c r="G50" s="32">
        <f t="shared" si="3"/>
        <v>2466855.1078290003</v>
      </c>
      <c r="H50" s="32">
        <f t="shared" si="4"/>
        <v>246685.51078290003</v>
      </c>
      <c r="I50" s="32">
        <f t="shared" si="5"/>
        <v>46870.247048751007</v>
      </c>
      <c r="J50" s="32">
        <f t="shared" si="6"/>
        <v>2760410.8656606511</v>
      </c>
    </row>
    <row r="51" spans="1:18" ht="29.25" customHeight="1" x14ac:dyDescent="0.25">
      <c r="A51" s="29" t="s">
        <v>56</v>
      </c>
      <c r="B51" s="30">
        <v>2</v>
      </c>
      <c r="C51" s="30">
        <v>30</v>
      </c>
      <c r="D51" s="30">
        <f t="shared" si="1"/>
        <v>30</v>
      </c>
      <c r="E51" s="12">
        <v>2201173.4700000002</v>
      </c>
      <c r="F51" s="31">
        <f t="shared" si="2"/>
        <v>2466855.1078290003</v>
      </c>
      <c r="G51" s="32">
        <f t="shared" si="3"/>
        <v>4933710.2156580007</v>
      </c>
      <c r="H51" s="32">
        <f t="shared" si="4"/>
        <v>493371.02156580007</v>
      </c>
      <c r="I51" s="32">
        <f t="shared" si="5"/>
        <v>93740.494097502014</v>
      </c>
      <c r="J51" s="32">
        <f t="shared" si="6"/>
        <v>5520821.7313213022</v>
      </c>
    </row>
    <row r="52" spans="1:18" ht="18.75" customHeight="1" x14ac:dyDescent="0.25">
      <c r="B52" s="39">
        <f>SUM(B8:B51)</f>
        <v>160</v>
      </c>
      <c r="C52" s="39"/>
      <c r="D52" s="39"/>
      <c r="E52" s="40" t="s">
        <v>57</v>
      </c>
      <c r="F52" s="41"/>
      <c r="G52" s="42">
        <f>SUM(G8:G51)</f>
        <v>392147733.64121652</v>
      </c>
      <c r="H52" s="42">
        <f>SUM(H8:H51)</f>
        <v>39214773.364121668</v>
      </c>
      <c r="I52" s="42">
        <f>SUM(I8:I51)</f>
        <v>7450806.9391831253</v>
      </c>
      <c r="J52" s="42">
        <f>SUM(J8:J51)</f>
        <v>438813313.94452155</v>
      </c>
    </row>
    <row r="54" spans="1:18" ht="15.75" x14ac:dyDescent="0.25">
      <c r="N54" s="27"/>
      <c r="O54" s="27"/>
      <c r="P54" s="27"/>
      <c r="Q54" s="27"/>
      <c r="R54" s="27"/>
    </row>
    <row r="55" spans="1:18" ht="22.5" customHeight="1" x14ac:dyDescent="0.25">
      <c r="A55" s="44" t="s">
        <v>58</v>
      </c>
      <c r="B55" s="45"/>
      <c r="C55" s="45"/>
      <c r="D55" s="45"/>
      <c r="E55" s="45"/>
      <c r="F55" s="45"/>
      <c r="G55" s="45"/>
      <c r="H55" s="45"/>
      <c r="I55" s="45"/>
      <c r="J55" s="45"/>
    </row>
    <row r="56" spans="1:18" ht="27" x14ac:dyDescent="0.25">
      <c r="A56" s="19" t="s">
        <v>1</v>
      </c>
      <c r="B56" s="19" t="s">
        <v>2</v>
      </c>
      <c r="C56" s="19" t="s">
        <v>3</v>
      </c>
      <c r="D56" s="19" t="s">
        <v>4</v>
      </c>
      <c r="E56" s="19" t="s">
        <v>5</v>
      </c>
      <c r="F56" s="6" t="s">
        <v>6</v>
      </c>
      <c r="G56" s="20" t="s">
        <v>7</v>
      </c>
      <c r="H56" s="21" t="s">
        <v>8</v>
      </c>
      <c r="I56" s="21" t="s">
        <v>9</v>
      </c>
      <c r="J56" s="21" t="s">
        <v>57</v>
      </c>
    </row>
    <row r="57" spans="1:18" ht="35.25" customHeight="1" x14ac:dyDescent="0.25">
      <c r="A57" s="46" t="s">
        <v>14</v>
      </c>
      <c r="B57" s="30">
        <v>5</v>
      </c>
      <c r="C57" s="30">
        <v>30</v>
      </c>
      <c r="D57" s="30">
        <f>C57</f>
        <v>30</v>
      </c>
      <c r="E57" s="31">
        <v>2201173.4700000002</v>
      </c>
      <c r="F57" s="31">
        <f>E57*(1+$K$6)</f>
        <v>2466855.1078290003</v>
      </c>
      <c r="G57" s="32">
        <f>(B57*F57)/30*D57</f>
        <v>12334275.539145002</v>
      </c>
      <c r="H57" s="32">
        <f>G57*10%</f>
        <v>1233427.5539145002</v>
      </c>
      <c r="I57" s="32">
        <f>H57*19%</f>
        <v>234351.23524375504</v>
      </c>
      <c r="J57" s="32">
        <f>G57+H57+I57</f>
        <v>13802054.328303257</v>
      </c>
    </row>
    <row r="58" spans="1:18" ht="35.25" customHeight="1" x14ac:dyDescent="0.25">
      <c r="A58" s="46" t="s">
        <v>15</v>
      </c>
      <c r="B58" s="30">
        <v>1</v>
      </c>
      <c r="C58" s="30">
        <v>30</v>
      </c>
      <c r="D58" s="30">
        <f>C58</f>
        <v>30</v>
      </c>
      <c r="E58" s="31">
        <v>2201173.4700000002</v>
      </c>
      <c r="F58" s="31">
        <f t="shared" ref="F58:F90" si="7">E58*(1+$K$6)</f>
        <v>2466855.1078290003</v>
      </c>
      <c r="G58" s="32">
        <f t="shared" ref="G58:G90" si="8">(B58*F58)/30*D58</f>
        <v>2466855.1078290003</v>
      </c>
      <c r="H58" s="32">
        <f>G58*10%</f>
        <v>246685.51078290003</v>
      </c>
      <c r="I58" s="32">
        <f>H58*19%</f>
        <v>46870.247048751007</v>
      </c>
      <c r="J58" s="32">
        <f>G58+H58+I58</f>
        <v>2760410.8656606511</v>
      </c>
    </row>
    <row r="59" spans="1:18" ht="35.25" customHeight="1" x14ac:dyDescent="0.25">
      <c r="A59" s="46" t="s">
        <v>16</v>
      </c>
      <c r="B59" s="30">
        <v>5</v>
      </c>
      <c r="C59" s="30">
        <v>30</v>
      </c>
      <c r="D59" s="30">
        <f t="shared" ref="D59:D90" si="9">C59</f>
        <v>30</v>
      </c>
      <c r="E59" s="31">
        <v>2201173.4700000002</v>
      </c>
      <c r="F59" s="31">
        <f t="shared" si="7"/>
        <v>2466855.1078290003</v>
      </c>
      <c r="G59" s="32">
        <f t="shared" si="8"/>
        <v>12334275.539145002</v>
      </c>
      <c r="H59" s="32">
        <f t="shared" ref="H59:H90" si="10">G59*10%</f>
        <v>1233427.5539145002</v>
      </c>
      <c r="I59" s="32">
        <f t="shared" ref="I59:I90" si="11">H59*19%</f>
        <v>234351.23524375504</v>
      </c>
      <c r="J59" s="32">
        <f t="shared" ref="J59:J90" si="12">G59+H59+I59</f>
        <v>13802054.328303257</v>
      </c>
    </row>
    <row r="60" spans="1:18" ht="35.25" customHeight="1" x14ac:dyDescent="0.25">
      <c r="A60" s="29" t="s">
        <v>17</v>
      </c>
      <c r="B60" s="30">
        <v>5</v>
      </c>
      <c r="C60" s="30">
        <v>30</v>
      </c>
      <c r="D60" s="30">
        <f t="shared" si="9"/>
        <v>30</v>
      </c>
      <c r="E60" s="31">
        <v>2201173.4700000002</v>
      </c>
      <c r="F60" s="31">
        <f t="shared" si="7"/>
        <v>2466855.1078290003</v>
      </c>
      <c r="G60" s="32">
        <f t="shared" si="8"/>
        <v>12334275.539145002</v>
      </c>
      <c r="H60" s="32">
        <f t="shared" si="10"/>
        <v>1233427.5539145002</v>
      </c>
      <c r="I60" s="32">
        <f t="shared" si="11"/>
        <v>234351.23524375504</v>
      </c>
      <c r="J60" s="32">
        <f t="shared" si="12"/>
        <v>13802054.328303257</v>
      </c>
    </row>
    <row r="61" spans="1:18" ht="35.25" customHeight="1" x14ac:dyDescent="0.25">
      <c r="A61" s="46" t="s">
        <v>18</v>
      </c>
      <c r="B61" s="30">
        <v>1</v>
      </c>
      <c r="C61" s="30">
        <v>30</v>
      </c>
      <c r="D61" s="30">
        <f t="shared" si="9"/>
        <v>30</v>
      </c>
      <c r="E61" s="31">
        <v>2201173.4700000002</v>
      </c>
      <c r="F61" s="31">
        <f t="shared" si="7"/>
        <v>2466855.1078290003</v>
      </c>
      <c r="G61" s="32">
        <f t="shared" si="8"/>
        <v>2466855.1078290003</v>
      </c>
      <c r="H61" s="32">
        <f t="shared" si="10"/>
        <v>246685.51078290003</v>
      </c>
      <c r="I61" s="32">
        <f t="shared" si="11"/>
        <v>46870.247048751007</v>
      </c>
      <c r="J61" s="32">
        <f t="shared" si="12"/>
        <v>2760410.8656606511</v>
      </c>
    </row>
    <row r="62" spans="1:18" ht="35.25" customHeight="1" x14ac:dyDescent="0.25">
      <c r="A62" s="46" t="s">
        <v>20</v>
      </c>
      <c r="B62" s="30">
        <v>1</v>
      </c>
      <c r="C62" s="30">
        <v>30</v>
      </c>
      <c r="D62" s="30">
        <f t="shared" si="9"/>
        <v>30</v>
      </c>
      <c r="E62" s="31">
        <v>2201173.4700000002</v>
      </c>
      <c r="F62" s="31">
        <f t="shared" si="7"/>
        <v>2466855.1078290003</v>
      </c>
      <c r="G62" s="32">
        <f t="shared" si="8"/>
        <v>2466855.1078290003</v>
      </c>
      <c r="H62" s="32">
        <f t="shared" si="10"/>
        <v>246685.51078290003</v>
      </c>
      <c r="I62" s="32">
        <f t="shared" si="11"/>
        <v>46870.247048751007</v>
      </c>
      <c r="J62" s="32">
        <f t="shared" si="12"/>
        <v>2760410.8656606511</v>
      </c>
    </row>
    <row r="63" spans="1:18" ht="35.25" customHeight="1" x14ac:dyDescent="0.25">
      <c r="A63" s="46" t="s">
        <v>21</v>
      </c>
      <c r="B63" s="30">
        <v>1</v>
      </c>
      <c r="C63" s="30">
        <v>30</v>
      </c>
      <c r="D63" s="30">
        <f t="shared" si="9"/>
        <v>30</v>
      </c>
      <c r="E63" s="31">
        <v>2201173.4700000002</v>
      </c>
      <c r="F63" s="31">
        <f t="shared" si="7"/>
        <v>2466855.1078290003</v>
      </c>
      <c r="G63" s="32">
        <f t="shared" si="8"/>
        <v>2466855.1078290003</v>
      </c>
      <c r="H63" s="32">
        <f t="shared" si="10"/>
        <v>246685.51078290003</v>
      </c>
      <c r="I63" s="32">
        <f t="shared" si="11"/>
        <v>46870.247048751007</v>
      </c>
      <c r="J63" s="32">
        <f t="shared" si="12"/>
        <v>2760410.8656606511</v>
      </c>
    </row>
    <row r="64" spans="1:18" ht="35.25" customHeight="1" x14ac:dyDescent="0.25">
      <c r="A64" s="46" t="s">
        <v>22</v>
      </c>
      <c r="B64" s="30">
        <v>3</v>
      </c>
      <c r="C64" s="30">
        <v>30</v>
      </c>
      <c r="D64" s="30">
        <f t="shared" si="9"/>
        <v>30</v>
      </c>
      <c r="E64" s="31">
        <v>2201173.4700000002</v>
      </c>
      <c r="F64" s="31">
        <f t="shared" si="7"/>
        <v>2466855.1078290003</v>
      </c>
      <c r="G64" s="32">
        <f t="shared" si="8"/>
        <v>7400565.3234870005</v>
      </c>
      <c r="H64" s="32">
        <f t="shared" si="10"/>
        <v>740056.5323487001</v>
      </c>
      <c r="I64" s="32">
        <f t="shared" si="11"/>
        <v>140610.74114625301</v>
      </c>
      <c r="J64" s="32">
        <f t="shared" si="12"/>
        <v>8281232.5969819538</v>
      </c>
    </row>
    <row r="65" spans="1:10" ht="35.25" customHeight="1" x14ac:dyDescent="0.25">
      <c r="A65" s="46" t="s">
        <v>23</v>
      </c>
      <c r="B65" s="30">
        <v>1</v>
      </c>
      <c r="C65" s="30">
        <v>30</v>
      </c>
      <c r="D65" s="30">
        <f t="shared" si="9"/>
        <v>30</v>
      </c>
      <c r="E65" s="31">
        <v>2201173.4700000002</v>
      </c>
      <c r="F65" s="31">
        <f t="shared" si="7"/>
        <v>2466855.1078290003</v>
      </c>
      <c r="G65" s="32">
        <f t="shared" si="8"/>
        <v>2466855.1078290003</v>
      </c>
      <c r="H65" s="32">
        <f t="shared" si="10"/>
        <v>246685.51078290003</v>
      </c>
      <c r="I65" s="32">
        <f t="shared" si="11"/>
        <v>46870.247048751007</v>
      </c>
      <c r="J65" s="32">
        <f t="shared" si="12"/>
        <v>2760410.8656606511</v>
      </c>
    </row>
    <row r="66" spans="1:10" ht="35.25" customHeight="1" x14ac:dyDescent="0.25">
      <c r="A66" s="34" t="s">
        <v>25</v>
      </c>
      <c r="B66" s="30">
        <v>1</v>
      </c>
      <c r="C66" s="30">
        <v>5</v>
      </c>
      <c r="D66" s="30">
        <f t="shared" si="9"/>
        <v>5</v>
      </c>
      <c r="E66" s="31">
        <v>2201173.4700000002</v>
      </c>
      <c r="F66" s="31">
        <f t="shared" si="7"/>
        <v>2466855.1078290003</v>
      </c>
      <c r="G66" s="32">
        <f t="shared" si="8"/>
        <v>411142.51797150006</v>
      </c>
      <c r="H66" s="32">
        <f t="shared" si="10"/>
        <v>41114.251797150006</v>
      </c>
      <c r="I66" s="32">
        <f t="shared" si="11"/>
        <v>7811.7078414585012</v>
      </c>
      <c r="J66" s="32">
        <f>G66+H66+I66</f>
        <v>460068.47761010856</v>
      </c>
    </row>
    <row r="67" spans="1:10" ht="35.25" customHeight="1" x14ac:dyDescent="0.25">
      <c r="A67" s="35"/>
      <c r="B67" s="30">
        <v>9</v>
      </c>
      <c r="C67" s="30">
        <v>30</v>
      </c>
      <c r="D67" s="30">
        <f t="shared" si="9"/>
        <v>30</v>
      </c>
      <c r="E67" s="31">
        <v>2201173.4700000002</v>
      </c>
      <c r="F67" s="31">
        <f t="shared" si="7"/>
        <v>2466855.1078290003</v>
      </c>
      <c r="G67" s="32">
        <f t="shared" si="8"/>
        <v>22201695.970461003</v>
      </c>
      <c r="H67" s="32">
        <f t="shared" si="10"/>
        <v>2220169.5970461005</v>
      </c>
      <c r="I67" s="32">
        <f t="shared" si="11"/>
        <v>421832.2234387591</v>
      </c>
      <c r="J67" s="32">
        <f t="shared" si="12"/>
        <v>24843697.790945861</v>
      </c>
    </row>
    <row r="68" spans="1:10" ht="35.25" customHeight="1" x14ac:dyDescent="0.25">
      <c r="A68" s="47" t="s">
        <v>26</v>
      </c>
      <c r="B68" s="30">
        <v>3</v>
      </c>
      <c r="C68" s="30">
        <v>30</v>
      </c>
      <c r="D68" s="30">
        <f t="shared" si="9"/>
        <v>30</v>
      </c>
      <c r="E68" s="31">
        <v>2201173.4700000002</v>
      </c>
      <c r="F68" s="31">
        <f t="shared" si="7"/>
        <v>2466855.1078290003</v>
      </c>
      <c r="G68" s="32">
        <f t="shared" si="8"/>
        <v>7400565.3234870005</v>
      </c>
      <c r="H68" s="32">
        <f t="shared" si="10"/>
        <v>740056.5323487001</v>
      </c>
      <c r="I68" s="32">
        <f t="shared" si="11"/>
        <v>140610.74114625301</v>
      </c>
      <c r="J68" s="32">
        <f t="shared" si="12"/>
        <v>8281232.5969819538</v>
      </c>
    </row>
    <row r="69" spans="1:10" ht="35.25" customHeight="1" x14ac:dyDescent="0.25">
      <c r="A69" s="46" t="s">
        <v>28</v>
      </c>
      <c r="B69" s="30">
        <v>1</v>
      </c>
      <c r="C69" s="30">
        <v>30</v>
      </c>
      <c r="D69" s="30">
        <f t="shared" si="9"/>
        <v>30</v>
      </c>
      <c r="E69" s="31">
        <v>2201173.4700000002</v>
      </c>
      <c r="F69" s="31">
        <f t="shared" si="7"/>
        <v>2466855.1078290003</v>
      </c>
      <c r="G69" s="32">
        <f t="shared" si="8"/>
        <v>2466855.1078290003</v>
      </c>
      <c r="H69" s="32">
        <f t="shared" si="10"/>
        <v>246685.51078290003</v>
      </c>
      <c r="I69" s="32">
        <f t="shared" si="11"/>
        <v>46870.247048751007</v>
      </c>
      <c r="J69" s="32">
        <f t="shared" si="12"/>
        <v>2760410.8656606511</v>
      </c>
    </row>
    <row r="70" spans="1:10" ht="35.25" customHeight="1" x14ac:dyDescent="0.25">
      <c r="A70" s="46" t="s">
        <v>29</v>
      </c>
      <c r="B70" s="30">
        <v>1</v>
      </c>
      <c r="C70" s="30">
        <v>30</v>
      </c>
      <c r="D70" s="30">
        <f t="shared" si="9"/>
        <v>30</v>
      </c>
      <c r="E70" s="31">
        <v>2201173.4700000002</v>
      </c>
      <c r="F70" s="31">
        <f t="shared" si="7"/>
        <v>2466855.1078290003</v>
      </c>
      <c r="G70" s="32">
        <f t="shared" si="8"/>
        <v>2466855.1078290003</v>
      </c>
      <c r="H70" s="32">
        <f t="shared" si="10"/>
        <v>246685.51078290003</v>
      </c>
      <c r="I70" s="32">
        <f t="shared" si="11"/>
        <v>46870.247048751007</v>
      </c>
      <c r="J70" s="32">
        <f t="shared" si="12"/>
        <v>2760410.8656606511</v>
      </c>
    </row>
    <row r="71" spans="1:10" ht="35.25" customHeight="1" x14ac:dyDescent="0.25">
      <c r="A71" s="46" t="s">
        <v>30</v>
      </c>
      <c r="B71" s="30">
        <v>1</v>
      </c>
      <c r="C71" s="30">
        <v>30</v>
      </c>
      <c r="D71" s="30">
        <f t="shared" si="9"/>
        <v>30</v>
      </c>
      <c r="E71" s="31">
        <v>2201173.4700000002</v>
      </c>
      <c r="F71" s="31">
        <f t="shared" si="7"/>
        <v>2466855.1078290003</v>
      </c>
      <c r="G71" s="32">
        <f t="shared" si="8"/>
        <v>2466855.1078290003</v>
      </c>
      <c r="H71" s="32">
        <f t="shared" si="10"/>
        <v>246685.51078290003</v>
      </c>
      <c r="I71" s="32">
        <f t="shared" si="11"/>
        <v>46870.247048751007</v>
      </c>
      <c r="J71" s="32">
        <f t="shared" si="12"/>
        <v>2760410.8656606511</v>
      </c>
    </row>
    <row r="72" spans="1:10" ht="35.25" customHeight="1" x14ac:dyDescent="0.25">
      <c r="A72" s="46" t="s">
        <v>32</v>
      </c>
      <c r="B72" s="30">
        <v>1</v>
      </c>
      <c r="C72" s="30">
        <v>30</v>
      </c>
      <c r="D72" s="30">
        <f t="shared" si="9"/>
        <v>30</v>
      </c>
      <c r="E72" s="31">
        <v>2201173.4700000002</v>
      </c>
      <c r="F72" s="31">
        <f t="shared" si="7"/>
        <v>2466855.1078290003</v>
      </c>
      <c r="G72" s="32">
        <f t="shared" si="8"/>
        <v>2466855.1078290003</v>
      </c>
      <c r="H72" s="32">
        <f t="shared" si="10"/>
        <v>246685.51078290003</v>
      </c>
      <c r="I72" s="32">
        <f t="shared" si="11"/>
        <v>46870.247048751007</v>
      </c>
      <c r="J72" s="32">
        <f t="shared" si="12"/>
        <v>2760410.8656606511</v>
      </c>
    </row>
    <row r="73" spans="1:10" ht="35.25" customHeight="1" x14ac:dyDescent="0.25">
      <c r="A73" s="46" t="s">
        <v>31</v>
      </c>
      <c r="B73" s="30">
        <v>5</v>
      </c>
      <c r="C73" s="30">
        <v>30</v>
      </c>
      <c r="D73" s="30">
        <f t="shared" si="9"/>
        <v>30</v>
      </c>
      <c r="E73" s="31">
        <v>2201173.4700000002</v>
      </c>
      <c r="F73" s="31">
        <f t="shared" si="7"/>
        <v>2466855.1078290003</v>
      </c>
      <c r="G73" s="32">
        <f t="shared" si="8"/>
        <v>12334275.539145002</v>
      </c>
      <c r="H73" s="32">
        <f t="shared" si="10"/>
        <v>1233427.5539145002</v>
      </c>
      <c r="I73" s="32">
        <f t="shared" si="11"/>
        <v>234351.23524375504</v>
      </c>
      <c r="J73" s="32">
        <f t="shared" si="12"/>
        <v>13802054.328303257</v>
      </c>
    </row>
    <row r="74" spans="1:10" ht="35.25" customHeight="1" x14ac:dyDescent="0.25">
      <c r="A74" s="46" t="s">
        <v>35</v>
      </c>
      <c r="B74" s="30">
        <v>1</v>
      </c>
      <c r="C74" s="30">
        <v>30</v>
      </c>
      <c r="D74" s="30">
        <f t="shared" si="9"/>
        <v>30</v>
      </c>
      <c r="E74" s="31">
        <v>2201173.4700000002</v>
      </c>
      <c r="F74" s="31">
        <f t="shared" si="7"/>
        <v>2466855.1078290003</v>
      </c>
      <c r="G74" s="32">
        <f t="shared" si="8"/>
        <v>2466855.1078290003</v>
      </c>
      <c r="H74" s="32">
        <f t="shared" si="10"/>
        <v>246685.51078290003</v>
      </c>
      <c r="I74" s="32">
        <f t="shared" si="11"/>
        <v>46870.247048751007</v>
      </c>
      <c r="J74" s="32">
        <f t="shared" si="12"/>
        <v>2760410.8656606511</v>
      </c>
    </row>
    <row r="75" spans="1:10" ht="35.25" customHeight="1" x14ac:dyDescent="0.25">
      <c r="A75" s="46" t="s">
        <v>36</v>
      </c>
      <c r="B75" s="30">
        <v>1</v>
      </c>
      <c r="C75" s="30">
        <v>30</v>
      </c>
      <c r="D75" s="30">
        <f t="shared" si="9"/>
        <v>30</v>
      </c>
      <c r="E75" s="31">
        <v>2201173.4700000002</v>
      </c>
      <c r="F75" s="31">
        <f t="shared" si="7"/>
        <v>2466855.1078290003</v>
      </c>
      <c r="G75" s="32">
        <f t="shared" si="8"/>
        <v>2466855.1078290003</v>
      </c>
      <c r="H75" s="32">
        <f t="shared" si="10"/>
        <v>246685.51078290003</v>
      </c>
      <c r="I75" s="32">
        <f t="shared" si="11"/>
        <v>46870.247048751007</v>
      </c>
      <c r="J75" s="32">
        <f t="shared" si="12"/>
        <v>2760410.8656606511</v>
      </c>
    </row>
    <row r="76" spans="1:10" ht="35.25" customHeight="1" x14ac:dyDescent="0.25">
      <c r="A76" s="46" t="s">
        <v>37</v>
      </c>
      <c r="B76" s="30">
        <v>1</v>
      </c>
      <c r="C76" s="30">
        <v>30</v>
      </c>
      <c r="D76" s="30">
        <f t="shared" si="9"/>
        <v>30</v>
      </c>
      <c r="E76" s="31">
        <v>2201173.4700000002</v>
      </c>
      <c r="F76" s="31">
        <f t="shared" si="7"/>
        <v>2466855.1078290003</v>
      </c>
      <c r="G76" s="32">
        <f t="shared" si="8"/>
        <v>2466855.1078290003</v>
      </c>
      <c r="H76" s="32">
        <f t="shared" si="10"/>
        <v>246685.51078290003</v>
      </c>
      <c r="I76" s="32">
        <f t="shared" si="11"/>
        <v>46870.247048751007</v>
      </c>
      <c r="J76" s="32">
        <f t="shared" si="12"/>
        <v>2760410.8656606511</v>
      </c>
    </row>
    <row r="77" spans="1:10" ht="35.25" customHeight="1" x14ac:dyDescent="0.25">
      <c r="A77" s="46" t="s">
        <v>38</v>
      </c>
      <c r="B77" s="30">
        <v>1</v>
      </c>
      <c r="C77" s="30">
        <v>30</v>
      </c>
      <c r="D77" s="30">
        <f t="shared" si="9"/>
        <v>30</v>
      </c>
      <c r="E77" s="31">
        <v>2201173.4700000002</v>
      </c>
      <c r="F77" s="31">
        <f t="shared" si="7"/>
        <v>2466855.1078290003</v>
      </c>
      <c r="G77" s="32">
        <f t="shared" si="8"/>
        <v>2466855.1078290003</v>
      </c>
      <c r="H77" s="32">
        <f t="shared" si="10"/>
        <v>246685.51078290003</v>
      </c>
      <c r="I77" s="32">
        <f t="shared" si="11"/>
        <v>46870.247048751007</v>
      </c>
      <c r="J77" s="32">
        <f t="shared" si="12"/>
        <v>2760410.8656606511</v>
      </c>
    </row>
    <row r="78" spans="1:10" ht="35.25" customHeight="1" x14ac:dyDescent="0.25">
      <c r="A78" s="46" t="s">
        <v>39</v>
      </c>
      <c r="B78" s="30">
        <v>7</v>
      </c>
      <c r="C78" s="30">
        <v>30</v>
      </c>
      <c r="D78" s="30">
        <f t="shared" si="9"/>
        <v>30</v>
      </c>
      <c r="E78" s="31">
        <v>2201173.4700000002</v>
      </c>
      <c r="F78" s="31">
        <f t="shared" si="7"/>
        <v>2466855.1078290003</v>
      </c>
      <c r="G78" s="32">
        <f t="shared" si="8"/>
        <v>17267985.754803002</v>
      </c>
      <c r="H78" s="32">
        <f t="shared" si="10"/>
        <v>1726798.5754803002</v>
      </c>
      <c r="I78" s="32">
        <f t="shared" si="11"/>
        <v>328091.72934125707</v>
      </c>
      <c r="J78" s="32">
        <f t="shared" si="12"/>
        <v>19322876.05962456</v>
      </c>
    </row>
    <row r="79" spans="1:10" ht="35.25" customHeight="1" x14ac:dyDescent="0.25">
      <c r="A79" s="46" t="s">
        <v>40</v>
      </c>
      <c r="B79" s="30">
        <v>2</v>
      </c>
      <c r="C79" s="30">
        <v>30</v>
      </c>
      <c r="D79" s="30">
        <f t="shared" si="9"/>
        <v>30</v>
      </c>
      <c r="E79" s="31">
        <v>2201173.4700000002</v>
      </c>
      <c r="F79" s="31">
        <f t="shared" si="7"/>
        <v>2466855.1078290003</v>
      </c>
      <c r="G79" s="32">
        <f t="shared" si="8"/>
        <v>4933710.2156580007</v>
      </c>
      <c r="H79" s="32">
        <f t="shared" si="10"/>
        <v>493371.02156580007</v>
      </c>
      <c r="I79" s="32">
        <f t="shared" si="11"/>
        <v>93740.494097502014</v>
      </c>
      <c r="J79" s="32">
        <f t="shared" si="12"/>
        <v>5520821.7313213022</v>
      </c>
    </row>
    <row r="80" spans="1:10" ht="35.25" customHeight="1" x14ac:dyDescent="0.25">
      <c r="A80" s="46" t="s">
        <v>41</v>
      </c>
      <c r="B80" s="30">
        <v>1</v>
      </c>
      <c r="C80" s="30">
        <v>30</v>
      </c>
      <c r="D80" s="30">
        <f t="shared" si="9"/>
        <v>30</v>
      </c>
      <c r="E80" s="31">
        <v>2201173.4700000002</v>
      </c>
      <c r="F80" s="31">
        <f t="shared" si="7"/>
        <v>2466855.1078290003</v>
      </c>
      <c r="G80" s="32">
        <f t="shared" si="8"/>
        <v>2466855.1078290003</v>
      </c>
      <c r="H80" s="32">
        <f t="shared" si="10"/>
        <v>246685.51078290003</v>
      </c>
      <c r="I80" s="32">
        <f t="shared" si="11"/>
        <v>46870.247048751007</v>
      </c>
      <c r="J80" s="32">
        <f t="shared" si="12"/>
        <v>2760410.8656606511</v>
      </c>
    </row>
    <row r="81" spans="1:13" ht="35.25" customHeight="1" x14ac:dyDescent="0.25">
      <c r="A81" s="46" t="s">
        <v>42</v>
      </c>
      <c r="B81" s="30">
        <v>1</v>
      </c>
      <c r="C81" s="30">
        <v>30</v>
      </c>
      <c r="D81" s="30">
        <f t="shared" si="9"/>
        <v>30</v>
      </c>
      <c r="E81" s="31">
        <v>2201173.4700000002</v>
      </c>
      <c r="F81" s="31">
        <f t="shared" si="7"/>
        <v>2466855.1078290003</v>
      </c>
      <c r="G81" s="32">
        <f t="shared" si="8"/>
        <v>2466855.1078290003</v>
      </c>
      <c r="H81" s="32">
        <f t="shared" si="10"/>
        <v>246685.51078290003</v>
      </c>
      <c r="I81" s="32">
        <f t="shared" si="11"/>
        <v>46870.247048751007</v>
      </c>
      <c r="J81" s="32">
        <f t="shared" si="12"/>
        <v>2760410.8656606511</v>
      </c>
    </row>
    <row r="82" spans="1:13" ht="35.25" customHeight="1" x14ac:dyDescent="0.25">
      <c r="A82" s="47" t="s">
        <v>59</v>
      </c>
      <c r="B82" s="30">
        <v>0</v>
      </c>
      <c r="C82" s="30">
        <v>30</v>
      </c>
      <c r="D82" s="30">
        <f t="shared" si="9"/>
        <v>30</v>
      </c>
      <c r="E82" s="31">
        <v>2201173.4700000002</v>
      </c>
      <c r="F82" s="31">
        <f t="shared" si="7"/>
        <v>2466855.1078290003</v>
      </c>
      <c r="G82" s="32">
        <f t="shared" si="8"/>
        <v>0</v>
      </c>
      <c r="H82" s="32">
        <f t="shared" si="10"/>
        <v>0</v>
      </c>
      <c r="I82" s="32">
        <f t="shared" si="11"/>
        <v>0</v>
      </c>
      <c r="J82" s="32">
        <f t="shared" si="12"/>
        <v>0</v>
      </c>
    </row>
    <row r="83" spans="1:13" ht="35.25" customHeight="1" x14ac:dyDescent="0.25">
      <c r="A83" s="46" t="s">
        <v>60</v>
      </c>
      <c r="B83" s="30">
        <v>1</v>
      </c>
      <c r="C83" s="30">
        <v>30</v>
      </c>
      <c r="D83" s="30">
        <f t="shared" si="9"/>
        <v>30</v>
      </c>
      <c r="E83" s="31">
        <v>2201173.4700000002</v>
      </c>
      <c r="F83" s="31">
        <f t="shared" si="7"/>
        <v>2466855.1078290003</v>
      </c>
      <c r="G83" s="32">
        <f t="shared" si="8"/>
        <v>2466855.1078290003</v>
      </c>
      <c r="H83" s="32">
        <f t="shared" si="10"/>
        <v>246685.51078290003</v>
      </c>
      <c r="I83" s="32">
        <f t="shared" si="11"/>
        <v>46870.247048751007</v>
      </c>
      <c r="J83" s="32">
        <f t="shared" si="12"/>
        <v>2760410.8656606511</v>
      </c>
    </row>
    <row r="84" spans="1:13" ht="35.25" customHeight="1" x14ac:dyDescent="0.25">
      <c r="A84" s="46" t="s">
        <v>46</v>
      </c>
      <c r="B84" s="30">
        <v>1</v>
      </c>
      <c r="C84" s="30">
        <v>30</v>
      </c>
      <c r="D84" s="30">
        <f t="shared" si="9"/>
        <v>30</v>
      </c>
      <c r="E84" s="31">
        <v>2201173.4700000002</v>
      </c>
      <c r="F84" s="31">
        <f t="shared" si="7"/>
        <v>2466855.1078290003</v>
      </c>
      <c r="G84" s="32">
        <f t="shared" si="8"/>
        <v>2466855.1078290003</v>
      </c>
      <c r="H84" s="32">
        <f t="shared" si="10"/>
        <v>246685.51078290003</v>
      </c>
      <c r="I84" s="32">
        <f t="shared" si="11"/>
        <v>46870.247048751007</v>
      </c>
      <c r="J84" s="32">
        <f t="shared" si="12"/>
        <v>2760410.8656606511</v>
      </c>
    </row>
    <row r="85" spans="1:13" ht="35.25" customHeight="1" x14ac:dyDescent="0.25">
      <c r="A85" s="46" t="s">
        <v>48</v>
      </c>
      <c r="B85" s="30">
        <v>1</v>
      </c>
      <c r="C85" s="30">
        <v>30</v>
      </c>
      <c r="D85" s="30">
        <f t="shared" si="9"/>
        <v>30</v>
      </c>
      <c r="E85" s="31">
        <v>2201173.4700000002</v>
      </c>
      <c r="F85" s="31">
        <f t="shared" si="7"/>
        <v>2466855.1078290003</v>
      </c>
      <c r="G85" s="32">
        <f t="shared" si="8"/>
        <v>2466855.1078290003</v>
      </c>
      <c r="H85" s="32">
        <f t="shared" si="10"/>
        <v>246685.51078290003</v>
      </c>
      <c r="I85" s="32">
        <f t="shared" si="11"/>
        <v>46870.247048751007</v>
      </c>
      <c r="J85" s="32">
        <f t="shared" si="12"/>
        <v>2760410.8656606511</v>
      </c>
    </row>
    <row r="86" spans="1:13" ht="35.25" customHeight="1" x14ac:dyDescent="0.25">
      <c r="A86" s="46" t="s">
        <v>61</v>
      </c>
      <c r="B86" s="30">
        <v>1</v>
      </c>
      <c r="C86" s="30">
        <v>30</v>
      </c>
      <c r="D86" s="30">
        <f t="shared" si="9"/>
        <v>30</v>
      </c>
      <c r="E86" s="31">
        <v>2201173.4700000002</v>
      </c>
      <c r="F86" s="31">
        <f t="shared" si="7"/>
        <v>2466855.1078290003</v>
      </c>
      <c r="G86" s="32">
        <f t="shared" si="8"/>
        <v>2466855.1078290003</v>
      </c>
      <c r="H86" s="32">
        <f t="shared" si="10"/>
        <v>246685.51078290003</v>
      </c>
      <c r="I86" s="32">
        <f t="shared" si="11"/>
        <v>46870.247048751007</v>
      </c>
      <c r="J86" s="32">
        <f t="shared" si="12"/>
        <v>2760410.8656606511</v>
      </c>
    </row>
    <row r="87" spans="1:13" ht="35.25" customHeight="1" x14ac:dyDescent="0.25">
      <c r="A87" s="36" t="s">
        <v>51</v>
      </c>
      <c r="B87" s="30">
        <v>1</v>
      </c>
      <c r="C87" s="30">
        <v>30</v>
      </c>
      <c r="D87" s="30">
        <f t="shared" si="9"/>
        <v>30</v>
      </c>
      <c r="E87" s="31">
        <v>2201173.4700000002</v>
      </c>
      <c r="F87" s="31">
        <f t="shared" si="7"/>
        <v>2466855.1078290003</v>
      </c>
      <c r="G87" s="32">
        <f t="shared" si="8"/>
        <v>2466855.1078290003</v>
      </c>
      <c r="H87" s="32">
        <f t="shared" si="10"/>
        <v>246685.51078290003</v>
      </c>
      <c r="I87" s="32">
        <f t="shared" si="11"/>
        <v>46870.247048751007</v>
      </c>
      <c r="J87" s="32">
        <f t="shared" si="12"/>
        <v>2760410.8656606511</v>
      </c>
    </row>
    <row r="88" spans="1:13" ht="35.25" customHeight="1" x14ac:dyDescent="0.25">
      <c r="A88" s="46" t="s">
        <v>52</v>
      </c>
      <c r="B88" s="30">
        <v>2</v>
      </c>
      <c r="C88" s="30">
        <v>30</v>
      </c>
      <c r="D88" s="30">
        <f t="shared" si="9"/>
        <v>30</v>
      </c>
      <c r="E88" s="31">
        <v>2201173.4700000002</v>
      </c>
      <c r="F88" s="31">
        <f t="shared" si="7"/>
        <v>2466855.1078290003</v>
      </c>
      <c r="G88" s="32">
        <f t="shared" si="8"/>
        <v>4933710.2156580007</v>
      </c>
      <c r="H88" s="32">
        <f t="shared" si="10"/>
        <v>493371.02156580007</v>
      </c>
      <c r="I88" s="32">
        <f t="shared" si="11"/>
        <v>93740.494097502014</v>
      </c>
      <c r="J88" s="32">
        <f t="shared" si="12"/>
        <v>5520821.7313213022</v>
      </c>
    </row>
    <row r="89" spans="1:13" ht="35.25" customHeight="1" x14ac:dyDescent="0.25">
      <c r="A89" s="46" t="s">
        <v>53</v>
      </c>
      <c r="B89" s="30">
        <v>1</v>
      </c>
      <c r="C89" s="30">
        <v>30</v>
      </c>
      <c r="D89" s="30">
        <f t="shared" si="9"/>
        <v>30</v>
      </c>
      <c r="E89" s="31">
        <v>2201173.4700000002</v>
      </c>
      <c r="F89" s="31">
        <f t="shared" si="7"/>
        <v>2466855.1078290003</v>
      </c>
      <c r="G89" s="32">
        <f t="shared" si="8"/>
        <v>2466855.1078290003</v>
      </c>
      <c r="H89" s="32">
        <f t="shared" si="10"/>
        <v>246685.51078290003</v>
      </c>
      <c r="I89" s="32">
        <f t="shared" si="11"/>
        <v>46870.247048751007</v>
      </c>
      <c r="J89" s="32">
        <f t="shared" si="12"/>
        <v>2760410.8656606511</v>
      </c>
    </row>
    <row r="90" spans="1:13" ht="35.25" customHeight="1" x14ac:dyDescent="0.25">
      <c r="A90" s="46" t="s">
        <v>55</v>
      </c>
      <c r="B90" s="30">
        <v>1</v>
      </c>
      <c r="C90" s="30">
        <v>30</v>
      </c>
      <c r="D90" s="30">
        <f t="shared" si="9"/>
        <v>30</v>
      </c>
      <c r="E90" s="31">
        <v>2201173.4700000002</v>
      </c>
      <c r="F90" s="31">
        <f t="shared" si="7"/>
        <v>2466855.1078290003</v>
      </c>
      <c r="G90" s="32">
        <f t="shared" si="8"/>
        <v>2466855.1078290003</v>
      </c>
      <c r="H90" s="32">
        <f t="shared" si="10"/>
        <v>246685.51078290003</v>
      </c>
      <c r="I90" s="32">
        <f t="shared" si="11"/>
        <v>46870.247048751007</v>
      </c>
      <c r="J90" s="32">
        <f t="shared" si="12"/>
        <v>2760410.8656606511</v>
      </c>
    </row>
    <row r="91" spans="1:13" ht="17.25" customHeight="1" x14ac:dyDescent="0.25">
      <c r="B91" s="39">
        <f>SUM(B57:B90)</f>
        <v>69</v>
      </c>
      <c r="C91" s="39"/>
      <c r="D91" s="39">
        <f>SUM(D57:D90)</f>
        <v>995</v>
      </c>
      <c r="E91" s="48" t="s">
        <v>57</v>
      </c>
      <c r="F91" s="49"/>
      <c r="G91" s="50">
        <f>SUM(G57:G90)</f>
        <v>168157289.85034361</v>
      </c>
      <c r="H91" s="50">
        <f>SUM(H57:H90)</f>
        <v>16815728.985034343</v>
      </c>
      <c r="I91" s="50">
        <f>SUM(I57:I90)</f>
        <v>3194988.5071565262</v>
      </c>
      <c r="J91" s="51">
        <f>SUM(J57:J90)</f>
        <v>188168007.3425343</v>
      </c>
    </row>
    <row r="94" spans="1:13" ht="15.75" x14ac:dyDescent="0.25">
      <c r="A94" s="52" t="s">
        <v>62</v>
      </c>
      <c r="B94" s="53">
        <f>B52+B91+B3</f>
        <v>230</v>
      </c>
      <c r="E94"/>
      <c r="F94"/>
      <c r="G94" s="54"/>
      <c r="H94"/>
      <c r="I94"/>
      <c r="J94"/>
      <c r="K94"/>
      <c r="L94" s="27"/>
      <c r="M94" s="27"/>
    </row>
    <row r="95" spans="1:13" ht="15.75" customHeight="1" x14ac:dyDescent="0.25">
      <c r="A95" s="55"/>
      <c r="B95" s="55"/>
      <c r="E95"/>
      <c r="F95"/>
      <c r="G95"/>
      <c r="H95"/>
      <c r="I95"/>
      <c r="J95"/>
      <c r="K95"/>
      <c r="L95" s="27"/>
      <c r="M95" s="27"/>
    </row>
    <row r="96" spans="1:13" ht="15.75" customHeight="1" x14ac:dyDescent="0.25">
      <c r="D96" s="56"/>
      <c r="E96"/>
      <c r="F96"/>
      <c r="G96"/>
      <c r="H96"/>
      <c r="I96"/>
      <c r="J96"/>
      <c r="K96"/>
      <c r="L96" s="27"/>
      <c r="M96" s="27"/>
    </row>
    <row r="97" spans="1:18" ht="15.75" x14ac:dyDescent="0.25">
      <c r="A97" s="57" t="s">
        <v>57</v>
      </c>
      <c r="B97" s="58">
        <f>G52+G4+G91</f>
        <v>562771878.59938908</v>
      </c>
      <c r="D97" s="56"/>
      <c r="E97"/>
      <c r="F97"/>
      <c r="G97"/>
      <c r="H97"/>
      <c r="I97"/>
      <c r="J97"/>
      <c r="K97"/>
      <c r="L97" s="27"/>
      <c r="M97" s="27"/>
      <c r="N97" s="27"/>
      <c r="O97" s="27"/>
      <c r="P97" s="27"/>
      <c r="Q97" s="27"/>
      <c r="R97" s="27"/>
    </row>
    <row r="98" spans="1:18" ht="15.75" x14ac:dyDescent="0.25">
      <c r="A98" s="57" t="s">
        <v>57</v>
      </c>
      <c r="B98" s="58">
        <f>B97</f>
        <v>562771878.59938908</v>
      </c>
      <c r="D98" s="56"/>
      <c r="E98"/>
      <c r="F98"/>
      <c r="G98"/>
      <c r="H98"/>
      <c r="I98"/>
      <c r="J98"/>
      <c r="K98"/>
      <c r="L98" s="27"/>
      <c r="M98" s="27"/>
      <c r="N98" s="27"/>
      <c r="O98" s="27"/>
      <c r="P98" s="27"/>
      <c r="Q98" s="27"/>
      <c r="R98" s="27"/>
    </row>
    <row r="99" spans="1:18" ht="15.75" x14ac:dyDescent="0.25">
      <c r="A99" s="57" t="s">
        <v>63</v>
      </c>
      <c r="B99" s="58">
        <f>B98*10%</f>
        <v>56277187.859938912</v>
      </c>
      <c r="D99" s="56"/>
      <c r="E99"/>
      <c r="F99"/>
      <c r="G99"/>
      <c r="H99"/>
      <c r="I99"/>
      <c r="J99"/>
      <c r="K99"/>
      <c r="L99" s="27"/>
      <c r="M99" s="27"/>
      <c r="N99" s="27"/>
      <c r="O99" s="27"/>
      <c r="P99" s="27"/>
      <c r="Q99" s="27"/>
      <c r="R99" s="27"/>
    </row>
    <row r="100" spans="1:18" ht="15.75" x14ac:dyDescent="0.25">
      <c r="A100" s="57" t="s">
        <v>64</v>
      </c>
      <c r="B100" s="58">
        <f>B98*10%*19%</f>
        <v>10692665.693388393</v>
      </c>
      <c r="D100" s="56"/>
      <c r="E100"/>
      <c r="F100"/>
      <c r="G100"/>
      <c r="H100"/>
      <c r="I100"/>
      <c r="J100"/>
      <c r="K100"/>
      <c r="L100" s="27"/>
      <c r="M100" s="27"/>
      <c r="N100" s="27"/>
      <c r="O100" s="27"/>
      <c r="P100" s="27"/>
      <c r="Q100" s="27"/>
      <c r="R100" s="27"/>
    </row>
    <row r="101" spans="1:18" ht="15.75" x14ac:dyDescent="0.25">
      <c r="A101" s="59" t="s">
        <v>10</v>
      </c>
      <c r="B101" s="60">
        <f>SUM(B98:B100)</f>
        <v>629741732.15271628</v>
      </c>
      <c r="D101" s="56"/>
      <c r="E101"/>
      <c r="F101"/>
      <c r="G101"/>
      <c r="H101"/>
      <c r="I101"/>
      <c r="J101"/>
      <c r="K101"/>
      <c r="L101" s="27"/>
      <c r="M101" s="27"/>
      <c r="N101" s="27"/>
      <c r="O101" s="27"/>
      <c r="P101" s="27"/>
      <c r="Q101" s="27"/>
      <c r="R101" s="27"/>
    </row>
  </sheetData>
  <mergeCells count="6">
    <mergeCell ref="A1:G1"/>
    <mergeCell ref="A6:J6"/>
    <mergeCell ref="A19:A20"/>
    <mergeCell ref="A55:J55"/>
    <mergeCell ref="A66:A67"/>
    <mergeCell ref="E91:F9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sede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Jully Beronica Villa Herrera</dc:creator>
  <cp:lastModifiedBy>Jully Beronica Villa Herrera</cp:lastModifiedBy>
  <dcterms:created xsi:type="dcterms:W3CDTF">2024-08-01T22:03:18Z</dcterms:created>
  <dcterms:modified xsi:type="dcterms:W3CDTF">2024-08-01T22:03:55Z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2024-08-01T22:03:55Z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b82a1bbe-f17c-4d33-957c-6be5e53b05e8</vt:lpwstr>
  </property>
  <property fmtid="{D5CDD505-2E9C-101B-9397-08002B2CF9AE}" pid="8" name="MSIP_Label_fc111285-cafa-4fc9-8a9a-bd902089b24f_ContentBits">
    <vt:lpwstr>0</vt:lpwstr>
  </property>
</Properties>
</file>