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RAESTRUCUTRA\SERVICIOS GENERALES\CONTRATOS 2024\SERVICIO DE ASEO Y CAFETERIA\NUEVO PROCESO\FACTURACION\5. MARZO\"/>
    </mc:Choice>
  </mc:AlternateContent>
  <xr:revisionPtr revIDLastSave="0" documentId="8_{426C7C86-75B9-4EA5-99BA-CD5819D79C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40" r:id="rId1"/>
    <sheet name="Hoja1" sheetId="41" r:id="rId2"/>
  </sheets>
  <definedNames>
    <definedName name="_xlnm.Print_Area" localSheetId="0">MARZO!$A$1:$M$22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1" l="1"/>
  <c r="I14" i="41" s="1"/>
  <c r="J14" i="41" s="1"/>
  <c r="H13" i="41"/>
  <c r="I13" i="41" s="1"/>
  <c r="J13" i="41" s="1"/>
  <c r="H12" i="41"/>
  <c r="I12" i="41" s="1"/>
  <c r="J12" i="41" s="1"/>
  <c r="H11" i="41"/>
  <c r="I11" i="41" s="1"/>
  <c r="J11" i="41" s="1"/>
  <c r="H10" i="41"/>
  <c r="I10" i="41" s="1"/>
  <c r="J10" i="41" s="1"/>
  <c r="K10" i="41" l="1"/>
  <c r="K12" i="41"/>
  <c r="K11" i="41"/>
  <c r="K14" i="41"/>
  <c r="K13" i="41"/>
  <c r="I15" i="41"/>
  <c r="J15" i="41"/>
  <c r="K15" i="41" l="1"/>
</calcChain>
</file>

<file path=xl/sharedStrings.xml><?xml version="1.0" encoding="utf-8"?>
<sst xmlns="http://schemas.openxmlformats.org/spreadsheetml/2006/main" count="38" uniqueCount="36">
  <si>
    <t>Imprenta Nacional de Colombia</t>
  </si>
  <si>
    <t>Supervisor de contrato:</t>
  </si>
  <si>
    <t>Nombre del contratista:</t>
  </si>
  <si>
    <t xml:space="preserve">  Descripción del bien o servicio recibido:</t>
  </si>
  <si>
    <t>Certifico que lo anteriormente descrito, se verificó y recibió a entera satisfacción, de acuerdo con los requisitos y características técnicas definidas en el objeto del contrato,  por lo que es procedente el pago de la(s) factura(s) señaladas.</t>
  </si>
  <si>
    <t>No. de contrato y año:</t>
  </si>
  <si>
    <t>CUMPLIDO A SATISFACCIÓN DE PRESTACIÓN DE SERVICIOS</t>
  </si>
  <si>
    <t xml:space="preserve">Fecha de cumplido: </t>
  </si>
  <si>
    <t>(DD/MM/AAAA)</t>
  </si>
  <si>
    <t>Firma Supervisor de Contrato</t>
  </si>
  <si>
    <t>GA-FO-9</t>
  </si>
  <si>
    <t xml:space="preserve">AIDE ALONSO LOPEZ </t>
  </si>
  <si>
    <t>UNIÓN TEMPORAL CLEAN BOGOTÁ. NIT. 901.677.292-8</t>
  </si>
  <si>
    <t>Versión 2</t>
  </si>
  <si>
    <r>
      <rPr>
        <b/>
        <sz val="11"/>
        <rFont val="Calibri"/>
        <family val="2"/>
        <scheme val="minor"/>
      </rPr>
      <t>Nota: En el caso de que en las Ordenes de servicio u Ordenes de compra queden saldos disponibles que no van a ser ejecutados, el supervisor del contrato deberá informar a la Subgerencia Administrativa y Financiera - Presupuesto dentro del mismo cumplido, para efectos de hacer los ajustes respectivos.</t>
    </r>
    <r>
      <rPr>
        <sz val="11"/>
        <rFont val="Calibri"/>
        <family val="2"/>
        <scheme val="minor"/>
      </rPr>
      <t>.</t>
    </r>
  </si>
  <si>
    <t>Ítem</t>
  </si>
  <si>
    <t>Nombre Producto</t>
  </si>
  <si>
    <t>Descripción</t>
  </si>
  <si>
    <t>Cantidad</t>
  </si>
  <si>
    <t>Vr. Und</t>
  </si>
  <si>
    <t>Vr. Mensual</t>
  </si>
  <si>
    <t>Coordinador de tiempo completo</t>
  </si>
  <si>
    <t>Tiempo completo</t>
  </si>
  <si>
    <t>Operario de aseo y cafetería</t>
  </si>
  <si>
    <t>Operario auxiliar</t>
  </si>
  <si>
    <t>Bienes de aseo y cafeteria</t>
  </si>
  <si>
    <t>compra</t>
  </si>
  <si>
    <t>Maquinaria</t>
  </si>
  <si>
    <t>Arrendamiento</t>
  </si>
  <si>
    <t xml:space="preserve">AIU </t>
  </si>
  <si>
    <t xml:space="preserve">Vr. Bruto </t>
  </si>
  <si>
    <t xml:space="preserve">Bse Gravable </t>
  </si>
  <si>
    <t xml:space="preserve">TOTAL </t>
  </si>
  <si>
    <t>ORDEN TV 134175
INTERNO 22412002</t>
  </si>
  <si>
    <t xml:space="preserve">Objeto del Contrato: 
PRESTAR EL SERVICIO INTEGRAL DE ASEO Y CAFETERIA INCLUIDOS EQUIPOS E INSUMOS PARA SU EJECUCION, POR EL TERMINO DE CINCO (5) MESES, DE ACUERDO CON LAS CONDICIONES DETALLADAS EN LOS REQUISITOS </t>
  </si>
  <si>
    <r>
      <t xml:space="preserve">SE RECIBE A SATISFACCION SERVICIO INTEGRAL DE ASEO Y CAFETERIA INCLUIDOS EQUIPOS E INSUMOS PARA SU EJECUCION DURANTE EL PERIODO DEL 01 AL 31 DE MARZO DE 2025.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VALOR:     $41.335.121,43
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ANEXA RELACION DE INSUMOS  DETALLADO DE ACTIVIDADES. UNA VEZ VERIFICADA LAS PLANILLAS DE PAGO APORTADAS POR EL CONTRATISTA, SE CUMPLE CON EL PAGO DE LOS PARAFISCALES DEL PERSONAL ASIGNADO A ESTE SERVICIO.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</si>
</sst>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 tint="0.34998626667073579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2" xfId="0" applyFont="1" applyFill="1" applyBorder="1"/>
    <xf numFmtId="0" fontId="0" fillId="0" borderId="4" xfId="0" applyFill="1" applyBorder="1"/>
    <xf numFmtId="0" fontId="1" fillId="0" borderId="6" xfId="0" applyFont="1" applyFill="1" applyBorder="1"/>
    <xf numFmtId="0" fontId="0" fillId="0" borderId="8" xfId="0" applyFill="1" applyBorder="1"/>
    <xf numFmtId="0" fontId="0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9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top" shrinkToFit="1"/>
    </xf>
    <xf numFmtId="0" fontId="17" fillId="0" borderId="14" xfId="0" applyFont="1" applyBorder="1" applyAlignment="1">
      <alignment horizontal="center" vertical="top" wrapText="1"/>
    </xf>
    <xf numFmtId="4" fontId="15" fillId="0" borderId="14" xfId="0" applyNumberFormat="1" applyFont="1" applyBorder="1" applyAlignment="1">
      <alignment horizontal="right" vertical="top" shrinkToFit="1"/>
    </xf>
    <xf numFmtId="0" fontId="16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7" fillId="0" borderId="14" xfId="0" applyFont="1" applyBorder="1" applyAlignment="1">
      <alignment horizontal="left" vertical="top" wrapText="1"/>
    </xf>
    <xf numFmtId="4" fontId="18" fillId="0" borderId="14" xfId="0" applyNumberFormat="1" applyFont="1" applyBorder="1"/>
    <xf numFmtId="1" fontId="15" fillId="0" borderId="14" xfId="0" applyNumberFormat="1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horizontal="right" vertical="center" shrinkToFi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top"/>
    </xf>
    <xf numFmtId="0" fontId="11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0" fontId="0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>
      <alignment horizontal="justify" vertical="justify" wrapText="1"/>
    </xf>
    <xf numFmtId="0" fontId="0" fillId="0" borderId="0" xfId="0" applyFont="1" applyFill="1" applyBorder="1" applyAlignment="1"/>
    <xf numFmtId="0" fontId="6" fillId="0" borderId="9" xfId="0" applyFont="1" applyFill="1" applyBorder="1" applyAlignment="1" applyProtection="1">
      <alignment horizontal="left" wrapText="1"/>
      <protection locked="0"/>
    </xf>
    <xf numFmtId="14" fontId="12" fillId="0" borderId="9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>
      <alignment horizontal="center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/>
    </xf>
    <xf numFmtId="0" fontId="8" fillId="0" borderId="7" xfId="0" applyFont="1" applyFill="1" applyBorder="1" applyAlignment="1" applyProtection="1">
      <alignment horizontal="center" wrapText="1"/>
      <protection locked="0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ustomXml" Target="../ink/ink1.xml"/><Relationship Id="rId1" Type="http://schemas.openxmlformats.org/officeDocument/2006/relationships/image" Target="../media/image1.jpeg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70018</xdr:colOff>
      <xdr:row>0</xdr:row>
      <xdr:rowOff>85354</xdr:rowOff>
    </xdr:from>
    <xdr:to>
      <xdr:col>1</xdr:col>
      <xdr:colOff>641480</xdr:colOff>
      <xdr:row>4</xdr:row>
      <xdr:rowOff>119052</xdr:rowOff>
    </xdr:to>
    <xdr:pic>
      <xdr:nvPicPr>
        <xdr:cNvPr id="2" name="Picture 2" descr="Log imprenta">
          <a:extLst>
            <a:ext uri="{FF2B5EF4-FFF2-40B4-BE49-F238E27FC236}">
              <a16:creationId xmlns:a16="http://schemas.microsoft.com/office/drawing/2014/main" id="{BCFA374A-A772-411E-9036-F864465FA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232" y="396374"/>
          <a:ext cx="571462" cy="811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11075</xdr:colOff>
      <xdr:row>6</xdr:row>
      <xdr:rowOff>11077</xdr:rowOff>
    </xdr:from>
    <xdr:to>
      <xdr:col>13</xdr:col>
      <xdr:colOff>0</xdr:colOff>
      <xdr:row>18</xdr:row>
      <xdr:rowOff>166134</xdr:rowOff>
    </xdr:to>
    <xdr:sp macro="" textlink="">
      <xdr:nvSpPr>
        <xdr:cNvPr id="3" name="10 Rectángulo redondeado">
          <a:extLst>
            <a:ext uri="{FF2B5EF4-FFF2-40B4-BE49-F238E27FC236}">
              <a16:creationId xmlns:a16="http://schemas.microsoft.com/office/drawing/2014/main" id="{D6F82859-CD8E-4454-9C64-115834806E5E}"/>
            </a:ext>
          </a:extLst>
        </xdr:cNvPr>
        <xdr:cNvSpPr/>
      </xdr:nvSpPr>
      <xdr:spPr>
        <a:xfrm>
          <a:off x="11075" y="1580797"/>
          <a:ext cx="7525105" cy="7630277"/>
        </a:xfrm>
        <a:prstGeom prst="roundRect">
          <a:avLst>
            <a:gd name="adj" fmla="val 2901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</xdr:col>
      <xdr:colOff>329712</xdr:colOff>
      <xdr:row>15</xdr:row>
      <xdr:rowOff>381000</xdr:rowOff>
    </xdr:from>
    <xdr:to>
      <xdr:col>10</xdr:col>
      <xdr:colOff>569546</xdr:colOff>
      <xdr:row>17</xdr:row>
      <xdr:rowOff>113323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Ink 11">
              <a:extLst>
                <a:ext uri="{FF2B5EF4-FFF2-40B4-BE49-F238E27FC236}">
                  <a16:creationId xmlns:a16="http://schemas.microsoft.com/office/drawing/2014/main" id="{14A43DD4-6EF0-43F0-91A2-85220A34E03C}"/>
                </a:ext>
              </a:extLst>
            </xdr14:cNvPr>
            <xdr14:cNvContentPartPr/>
          </xdr14:nvContentPartPr>
          <xdr14:nvPr macro=""/>
          <xdr14:xfrm>
            <a:off x="5260731" y="7260981"/>
            <a:ext cx="869950" cy="692150"/>
          </xdr14:xfrm>
        </xdr:contentPart>
      </mc:Choice>
      <mc:Fallback xmlns="">
        <xdr:pic>
          <xdr:nvPicPr>
            <xdr:cNvPr id="4" name="Ink 11">
              <a:extLst>
                <a:ext uri="{FF2B5EF4-FFF2-40B4-BE49-F238E27FC236}">
                  <a16:creationId xmlns:a16="http://schemas.microsoft.com/office/drawing/2014/main" id="{14A43DD4-6EF0-43F0-91A2-85220A34E03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251733" y="7251983"/>
              <a:ext cx="887587" cy="70978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476250</xdr:colOff>
      <xdr:row>13</xdr:row>
      <xdr:rowOff>2019300</xdr:rowOff>
    </xdr:from>
    <xdr:to>
      <xdr:col>11</xdr:col>
      <xdr:colOff>190500</xdr:colOff>
      <xdr:row>13</xdr:row>
      <xdr:rowOff>3738880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D280810-B98C-469B-B959-803E5E45EC8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934075"/>
          <a:ext cx="5810250" cy="1719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761277</xdr:colOff>
      <xdr:row>5</xdr:row>
      <xdr:rowOff>64135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792711-875C-4291-8B2C-B4E289E5875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90500"/>
          <a:ext cx="5612130" cy="826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03T15:47:12.7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2051 378 5875,'-17'-4'56,"6"2"-16,-17-2 326,-1 1-1,1-1 0,-2 2-365,-2 0 569,1 0 0,0 2 0,-1 0 0,-6 2-569,16-2 408,-2 2-1,1 2 1,0-2 0,0 1-1,-20 7-407,19-5 105,1 1 0,0 1 0,1 1 0,1-1 0,0 1 0,-9 5-105,-11 7 5,-1 3 1,-8 7-6,-15 11 118,4 2 1,3 0 0,-31 37-119,48-41 564,5 2 0,2 1 0,5 3-1,-10 20-563,25-35 713,2 0 0,3 2-713,6-15 416,2-1 0,-2 1 0,6 0 0,-1 8-416,0-21 45,-2 0 0,1 1 0,3-1 0,-4 0 0,3 1 0,1-1 0,-1 0 0,-1-1 0,4 1 0,-3 0 0,2 0 0,1 1 0,-1-3 0,0 2 0,2 0 0,-2-3 0,2 3 0,0 0 0,-1-2 0,2 1 0,-1-1 0,1 0 0,-1 0 0,5 2-45,3-2 42,-1 0 0,1 1 0,1-1-1,-2-2 1,1 2 0,1 0-42,9-2 34,-1 0 0,2 0-1,8-2-33,-19 2 9,-3-2 0,3 0 0,-2 0 0,2 1 0,-1-3 0,-2 2 0,0-2 0,0 0-1,0 1 1,1-1 0,-2 0 0,1-1 0,-2 1 0,2-2 0,-3 1 0,1-1 0,-1 1 0,-1-1-1,0 0 1,-1-1 0,-1 1 0,3-1 0,-5 1 0,1-2 0,-1 0 0,1 1 0,1-2-9,-5 1 8,2 1 1,-2-1 0,2 1 0,-3-1 0,0-1-1,-3 3 1,2-3 0,0 2 0,-1-1 0,-3 1 0,2-1-1,-2 3 1,-3-6-9,-5-3-18,-1 1-1,-1 0 0,-3 0 0,-6-3 19,-26-16-370,-5 2 370,10 6-429,-4 0 0,1 0 0,-45-13 430,67 28-235,1 1 1,-2-1 0,-2 3 0,-1-1 233,9 3-198,0 0 1,-1 1-1,3 1 1,-2 0-1,1 0 1,-10 2 197,-9-2-475,-1 2 475,28 0-57,-3 2 0,3-2 1,0 0-1,-13 4 57,25-4 1,0 0 0,0 0 0,0 0 0,0 0 0,0 0 0,0 0 0,0 0 0,0 0 0,0 0-1,0 0 1,0 0 0,0 0 0,0 0 0,0 0 0,0 0 0,0-2 0,0 2 0,0 0 0,0 0 0,0 0 0,0 0 0,0 0 0,0 0 0,0 0 0,0 0 0,0 0 0,0 0 0,0 0 0,0 0 0,0 0 0,0 0 0,0 0 0,0 0 0,0 0 0,0 0 0,0 0-1,0 0 1,0 0 0,0 0 0,0 0 0,0 0 0,0 0 0,0 0 0,0 0 0,0 0 0,0 0 0,0 0 0,0 0 0,0 0 0,0 0 0,0 0 0,0 0-1,5-2 3,74-32 304,57-18-307,-101 41 31,1 0 0,2 0 0,22-2-31,-35 7-2,-1 2 0,2 1 1,-1-1-1,-1 0 0,0 2 1,15 0 1,-26 2 0,0 0 0,-2 0 0,9 0 0,-13 0 1,-3 2 0,1-2 0,2 2 1,-3-2-1,1 2 0,-1-2 0,3 2 0,-2 0 0,3 0-1,-1 1 1,1-1-1,-2 2 0,2 0 1,-3-1-1,2 1 0,-3 0 1,3-1-1,-1 1 0,9 11 4,-3-4 0,4 6-4,37 50 69,190 318 3301,32 132-958,-192-353-2386,-7-3-220,-74-157 49,-2-4 56,0 0 1,0 2-1,0-2 1,0 2-1,2-2 1,-2 0-1,1 2 1,-1-2-1,0 0 1,1 1-1,-1-1 1,2 0-1,-2 2 1,2-2-1,-2 2 89,0-2-69,0 0 1,0 0-1,0 0 0,2 0 0,-2 0 1,0 0-1,0 0 0,0 0 0,0 0 1,0 0-1,0 0 0,0 0 0,1 0 1,-1 0-1,0 0 0,0 0 0,0 0 1,0 0-1,0 0 0,0 0 0,0 0 1,0 0-1,0 0 0,0 0 0,1 0 1,-1 0-1,0 0 0,0 0 1,0 0-1,0 0 0,0 0 0,0 0 1,0 0-1,0 0 0,0 0 0,0 0 1,0 0 68,4-5-2363,-2-3 552,-2-1 0,1 1 0,-2-3 1811,1-6-3046,0 1-225</inkml:trace>
  <inkml:trace contextRef="#ctx0" brushRef="#br0" timeOffset="1">1637 733 4402,'-5'-8'124,"-37"-51"1588,34 44 1004,-1-9-2716,6 16 2040,3 2 0,-1-1 0,1 0-2040,1 10 104,61 102 1835,-6-7-1159,-34-63-223,24 25-557,-36-51 65,2 2 0,-2 0 0,4-1 0,3 3-65,-9-9 2,-1 1 0,1-1 1,0 0-1,0 1 0,2-3 0,-2 2 0,1 0 1,2-1-1,3 1-2,-8-2-13,-1-2-1,2 2 1,-1-2 0,-1 2-1,2-2 1,-3 0 0,3 1-1,-1-1 1,5 0 13,-11 0-1,1 0 1,-1 0-1,0 0 1,0 0-1,0 0 1,0 0-1,3 0 1,-3 0-1,1 0 0,-1 0 1,0 0-1,0-1 1,0 1-1,0 0 1,2 0-1,-2 0 1,1 0-1,-1 0 1,0 0-1,3 0 1,-3 0-1,0 0 0,0 0 1,0-2-1,0 2 1,0 0-1,0 0 1,2-8 20,-2 6-12,2-22 237,-4-4-245,2 4 43,-2-41-89,-9 0 0,-5 0 0,-18-34 46,17 58-50,-5 0 50,14 28 10,0 0 0,-1 0 0,-2 2 0,-1-3 0,-4-1-10,16 15-1,-2-2 14,1 6-156,1 1 74,0 7 39,1-2 1,-1 3 29,15 24 192,1-1 0,7 6-192,-22-38 16,21 32 105,0 1 1,7-2-1,-1 1 1,6-3-1,2 2 0,11 6-121,-41-37 8,-2-1 8,2 1 1,1 2-1,5 1-16,-9-7-2,-2 2 0,1-2 1,-1 2-1,2-2 0,-2 2 0,0-2 0,1 0 0,2 0 1,-4 2-1,2-2 0,0 0 0,2 0 0,-4 1 1,2-1-1,0 0 0,2 0 0,-4 0 0,3 0 1,-2 0-1,3 0 0,-3 0 2,1 0 0,-1 0 0,-1 0 0,0 0 0,0 0 0,1 0 0,-1-1 0,3 1 0,-3 0 0,0 0 0,1 0 0,-1 0 0,0 0 0,2 0 0,-2 0 0,1-2 0,-1 2 0,0 0 0,0 0 0,0 0 0,0 0 0,2-2 0,3-6 24,-4 5-8,7-16 24,-1-1 0,-2 1 0,-1-12-40,-2-60 122,-4 57-108,2 19-13,-2-74 21,0 70-16,-3 2-1,-2 1 1,1-1-1,-5-5-5,4 13 17,3 0 0,-4 1-1,0-1 1,0 0-1,-10-6-16,17 16 30,0 3 0,1 0 0,0-2 0,0 5-30,0 25 158,2 1-1,8-2 0,-2 1 1,12 20-158,-12-33 167,4 0 0,0-1 0,4 5-167,-9-16 22,-2-1 1,0-1-1,3 1 0,-2-1 0,1-1 1,1 2-1,0-3 0,0 3 0,2-2 1,-1 1-1,2-1 0,-2 0-22,-5-2-4,3-2 0,-2 2 0,2-1 0,-3 1-1,3-2 1,-2 2 0,5-2 4,-9 0 0,2 2 0,1-2 1,-3 0-1,0 0 0,3 0 1,-1 0-1,-2 0 0,3 0 0,-2 0 1,1-2-1,-2 2 0,3 0 0,-3 0 1,1 0-1,1-2 0,-1 2 0,1 0 1,-2-2-1,3 2 0,-3-1 0,1-1 8,2 2 0,-3-2 0,2 0 0,1 0 0,-4 0 0,4 0 0,-4 0 0,4 1 0,-4-3 0,3 0-8,2-3 33,-1-3 0,0-1-33,-4 9 4,8-24 31,-3-2-1,0-5-34,-5-55 24,0 49-13,0 17-3,0-22-4,-2 36 8,-1 1 1,1-1-1,1 1 0,-7-6-12,8 11 31,-6-4-68,6 4 71,0 2-1,0 0 0,-1 0 1,1 0-1,0 0 0,-1 0 0,1-1 1,0 1-1,0 0 0,0 0 1,-2 0-1,2 0 0,0 0 1,0 0-1,-1 0 0,1-2 0,-3 2 1,3 0-1,0 0 0,0 0 1,-1 0-34,1 2 256,0-1-242,1 1 0,-1 2 0,0-2-1,3 2 1,-2-2 0,1 1 0,-1-1 0,0 0 0,3 2 0,-2-2 0,1-1 0,0 1 0,-1 0 0,1 2-1,2-2 1,-2 0 0,1-1 0,0 1 0,0 0 0,0 0-14,9 2 24,-1 1 1,0-1-1,3 0 0,0 0 1,-3-1-1,10-1-24,-40-2 216,-5-2-229,-1-1-1,-18-5 14,-1 1-29,-113-19-686,-19 3 715,63 10-256,-2 4 0,-1 1 256,-11 5-72,-64 1 72,100 2-148,-1 3 0,-45 7 148,27 1-162,-2 4 1,1 2 0,-31 7 161,-23 11-63,-115 35 63,225-55-15,-63 15 6,78-22 43,31-7-16,8-1-18,0 0 0,0-1 0,0 1 0,0 0 0,0 0 0,-1 0 1,1 0-1,0 0 0,0 0 0,0 0 0,0 0 0,0 0 0,0 0 0,0 0 1,0 0-1,0 0 0,0 0 0,0 0 0,0 0 0,0 0 0,0 0 0,0 0 1,0 0-1,0 0 0,0 0 0,0 0 0,0 0 0,0 0 0,0 0 0,0-2 1,0 2-1,0 0 0,0 0 0,0 0 0,0 0 0,13-8 0,36-18 8,170-77 68,-123 62-51,46-14-25,63-12-17,36-2 17,-14 1-162,-46 10-359,-10 4 202,-166 53 318,63-18 2,-57 15 1,1 2 1,0-1 0,0 1 0,9 0-3,-16 0 0,-2 2 0,2 0 0,-2 0 0,0 0 0,0 0 1,0 0-1,2 0 0,-2 0 0,1 0 0,-1 0 0,1 2 1,-1-2-1,4 2 0,-5-2 2,2 2-1,0-1 1,0-1 0,1 2 0,-2 0 0,0 0 0,-1 0-1,1 0 1,0 0 0,1 0 0,-2-1 0,2 1-2,9 11 49,-2-2 0,2 4-1,-3-2-48,46 66 377,10 28 202,25 63 674,12 67-1253,23 178 1166,-99-307-403,1 58 569,-11 82-1332,-17-246-27,-2 6-93,2-8 94,0 0 1,0 0-1,0 0 0,-1 0 1,1 0-1,0 0 0,0 0 1,0 0-1,-2 0 0,2 0 1,0 0-1,0 0 0,-1 0 1,1 0-1,0 0 0,0 0 1,0 0-1,0 2 0,-3-2 1,3 0-1,0 0 0,0-2 0,-1 2 1,1 0-1,0 0 0,0 0 1,0 0-1,0 0 0,0 0 1,-1 0-1,1 0 0,0 0 1,-2 0-1,2 0 0,0 0 1,0 0-1,0 0 26,-4-2-396,2 2 0,-1-2-1,-1 0 1,1 0 0,-1 0 0,3 1-1,-2-1 1,2 0 0,-3 0 0,2 0-1,0 0 1,2 2 0,-4-2 396,2-1-558,-22-16-5397</inkml:trace>
  <inkml:trace contextRef="#ctx0" brushRef="#br0" timeOffset="2">1300 1491 12966,'0'0'32,"7"-32"1633,61-8 1472,29-10-1104,25-12-272,16-7-288,14-2-449,-3 3-768,-5 10-224,-12 8-32,-11 9 0,-11 8-96,-15 8-528,-24 5-465,-21 7-111,-50 13-849,-14 3-4450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118F-C322-446F-A09A-895DAFD1D68F}">
  <dimension ref="A1:M37"/>
  <sheetViews>
    <sheetView showGridLines="0" tabSelected="1" topLeftCell="A8" zoomScaleNormal="100" workbookViewId="0">
      <selection activeCell="O14" sqref="O14"/>
    </sheetView>
  </sheetViews>
  <sheetFormatPr baseColWidth="10" defaultColWidth="11.42578125" defaultRowHeight="15" x14ac:dyDescent="0.25"/>
  <cols>
    <col min="1" max="1" width="6.140625" style="2" customWidth="1"/>
    <col min="2" max="2" width="16.28515625" style="2" customWidth="1"/>
    <col min="3" max="3" width="5.85546875" style="2" customWidth="1"/>
    <col min="4" max="4" width="6.28515625" style="2" customWidth="1"/>
    <col min="5" max="5" width="11.85546875" style="2" hidden="1" customWidth="1"/>
    <col min="6" max="6" width="10.140625" style="2" customWidth="1"/>
    <col min="7" max="7" width="9.28515625" style="2" customWidth="1"/>
    <col min="8" max="8" width="11.42578125" style="2"/>
    <col min="9" max="9" width="8.5703125" style="2" customWidth="1"/>
    <col min="10" max="10" width="11.28515625" style="2" customWidth="1"/>
    <col min="11" max="11" width="12.28515625" style="2" customWidth="1"/>
    <col min="12" max="12" width="7.28515625" style="2" customWidth="1"/>
    <col min="13" max="13" width="6.7109375" style="2" customWidth="1"/>
    <col min="14" max="16384" width="11.42578125" style="2"/>
  </cols>
  <sheetData>
    <row r="1" spans="1:13" x14ac:dyDescent="0.25">
      <c r="A1" s="56"/>
      <c r="B1" s="57"/>
      <c r="C1" s="56"/>
      <c r="D1" s="62"/>
      <c r="E1" s="62"/>
      <c r="F1" s="62"/>
      <c r="G1" s="62"/>
      <c r="H1" s="62"/>
      <c r="I1" s="62"/>
      <c r="J1" s="62"/>
      <c r="K1" s="57"/>
      <c r="L1" s="7"/>
      <c r="M1" s="8"/>
    </row>
    <row r="2" spans="1:13" x14ac:dyDescent="0.25">
      <c r="A2" s="58"/>
      <c r="B2" s="59"/>
      <c r="C2" s="63" t="s">
        <v>0</v>
      </c>
      <c r="D2" s="64"/>
      <c r="E2" s="64"/>
      <c r="F2" s="64"/>
      <c r="G2" s="64"/>
      <c r="H2" s="64"/>
      <c r="I2" s="64"/>
      <c r="J2" s="64"/>
      <c r="K2" s="65"/>
      <c r="L2" s="66" t="s">
        <v>10</v>
      </c>
      <c r="M2" s="67"/>
    </row>
    <row r="3" spans="1:13" x14ac:dyDescent="0.25">
      <c r="A3" s="58"/>
      <c r="B3" s="59"/>
      <c r="C3" s="68"/>
      <c r="D3" s="69"/>
      <c r="E3" s="69"/>
      <c r="F3" s="69"/>
      <c r="G3" s="69"/>
      <c r="H3" s="69"/>
      <c r="I3" s="69"/>
      <c r="J3" s="69"/>
      <c r="K3" s="70"/>
      <c r="L3" s="71">
        <v>45099</v>
      </c>
      <c r="M3" s="72"/>
    </row>
    <row r="4" spans="1:13" ht="15" customHeight="1" x14ac:dyDescent="0.25">
      <c r="A4" s="58"/>
      <c r="B4" s="59"/>
      <c r="C4" s="73" t="s">
        <v>6</v>
      </c>
      <c r="D4" s="74"/>
      <c r="E4" s="74"/>
      <c r="F4" s="74"/>
      <c r="G4" s="74"/>
      <c r="H4" s="74"/>
      <c r="I4" s="74"/>
      <c r="J4" s="74"/>
      <c r="K4" s="75"/>
      <c r="L4" s="66" t="s">
        <v>13</v>
      </c>
      <c r="M4" s="67"/>
    </row>
    <row r="5" spans="1:13" ht="15" customHeight="1" x14ac:dyDescent="0.25">
      <c r="A5" s="60"/>
      <c r="B5" s="61"/>
      <c r="C5" s="76"/>
      <c r="D5" s="77"/>
      <c r="E5" s="77"/>
      <c r="F5" s="77"/>
      <c r="G5" s="77"/>
      <c r="H5" s="77"/>
      <c r="I5" s="77"/>
      <c r="J5" s="77"/>
      <c r="K5" s="78"/>
      <c r="L5" s="9"/>
      <c r="M5" s="10"/>
    </row>
    <row r="6" spans="1:13" ht="11.25" customHeight="1" x14ac:dyDescent="0.25">
      <c r="A6" s="1"/>
    </row>
    <row r="7" spans="1:13" ht="51.6" customHeight="1" x14ac:dyDescent="0.25">
      <c r="A7" s="1"/>
      <c r="B7" s="49" t="s">
        <v>1</v>
      </c>
      <c r="C7" s="49"/>
      <c r="D7" s="49"/>
      <c r="E7" s="49"/>
      <c r="F7" s="50" t="s">
        <v>11</v>
      </c>
      <c r="G7" s="50"/>
      <c r="H7" s="50"/>
      <c r="I7" s="11"/>
      <c r="J7" s="12" t="s">
        <v>7</v>
      </c>
      <c r="K7" s="51">
        <v>45757</v>
      </c>
      <c r="L7" s="51"/>
      <c r="M7" s="1"/>
    </row>
    <row r="8" spans="1:13" ht="15.6" customHeight="1" x14ac:dyDescent="0.25">
      <c r="A8" s="1"/>
      <c r="B8" s="13"/>
      <c r="C8" s="13"/>
      <c r="D8" s="13"/>
      <c r="E8" s="13"/>
      <c r="F8" s="14"/>
      <c r="G8" s="14"/>
      <c r="H8" s="14"/>
      <c r="I8" s="11"/>
      <c r="J8" s="12"/>
      <c r="K8" s="52" t="s">
        <v>8</v>
      </c>
      <c r="L8" s="52"/>
      <c r="M8" s="1"/>
    </row>
    <row r="9" spans="1:13" ht="45.75" customHeight="1" x14ac:dyDescent="0.25">
      <c r="A9" s="1"/>
      <c r="B9" s="54" t="s">
        <v>2</v>
      </c>
      <c r="C9" s="54"/>
      <c r="D9" s="55" t="s">
        <v>12</v>
      </c>
      <c r="E9" s="55"/>
      <c r="F9" s="55"/>
      <c r="G9" s="55"/>
      <c r="H9" s="55"/>
      <c r="I9" s="55"/>
      <c r="J9" s="23" t="s">
        <v>5</v>
      </c>
      <c r="K9" s="53" t="s">
        <v>33</v>
      </c>
      <c r="L9" s="53"/>
      <c r="M9" s="1"/>
    </row>
    <row r="10" spans="1:13" s="1" customFormat="1" ht="21.75" customHeight="1" x14ac:dyDescent="0.25">
      <c r="B10" s="2"/>
      <c r="C10" s="2"/>
      <c r="D10" s="2"/>
      <c r="E10" s="2"/>
      <c r="F10" s="2"/>
      <c r="G10" s="2"/>
      <c r="H10" s="2"/>
    </row>
    <row r="11" spans="1:13" s="1" customFormat="1" ht="27.75" customHeight="1" x14ac:dyDescent="0.25">
      <c r="B11" s="38" t="s">
        <v>34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3" s="1" customFormat="1" ht="32.25" customHeight="1" x14ac:dyDescent="0.2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3" s="6" customFormat="1" ht="28.9" customHeight="1" x14ac:dyDescent="0.25">
      <c r="A13" s="5"/>
      <c r="B13" s="44" t="s">
        <v>3</v>
      </c>
      <c r="C13" s="44"/>
      <c r="D13" s="44"/>
      <c r="E13" s="44"/>
      <c r="F13" s="44"/>
      <c r="G13" s="15"/>
      <c r="H13" s="15"/>
      <c r="I13" s="15"/>
      <c r="J13" s="15"/>
      <c r="K13" s="15"/>
      <c r="L13" s="15"/>
      <c r="M13" s="5"/>
    </row>
    <row r="14" spans="1:13" ht="363.75" customHeight="1" x14ac:dyDescent="0.25">
      <c r="A14" s="1"/>
      <c r="B14" s="45" t="s">
        <v>35</v>
      </c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22"/>
    </row>
    <row r="15" spans="1:13" ht="16.5" customHeight="1" x14ac:dyDescent="0.25">
      <c r="A15" s="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s="4" customFormat="1" ht="50.45" customHeight="1" x14ac:dyDescent="0.25">
      <c r="A16" s="3"/>
      <c r="B16" s="48" t="s">
        <v>4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3"/>
    </row>
    <row r="17" spans="1:13" ht="25.5" customHeight="1" x14ac:dyDescent="0.25">
      <c r="A17" s="1"/>
      <c r="B17" s="17"/>
      <c r="C17" s="40"/>
      <c r="D17" s="40"/>
      <c r="E17" s="40"/>
      <c r="F17" s="40"/>
      <c r="G17" s="18"/>
      <c r="H17" s="18"/>
      <c r="I17" s="19"/>
      <c r="J17" s="20"/>
      <c r="K17" s="20"/>
      <c r="L17" s="20"/>
      <c r="M17" s="1"/>
    </row>
    <row r="18" spans="1:13" ht="24.75" customHeight="1" x14ac:dyDescent="0.25">
      <c r="A18" s="1"/>
      <c r="B18" s="41"/>
      <c r="C18" s="41"/>
      <c r="D18" s="41"/>
      <c r="E18" s="41"/>
      <c r="F18" s="41"/>
      <c r="G18" s="41"/>
      <c r="H18" s="21"/>
      <c r="I18" s="1"/>
      <c r="J18" s="42" t="s">
        <v>9</v>
      </c>
      <c r="K18" s="42"/>
      <c r="L18" s="42"/>
      <c r="M18" s="1"/>
    </row>
    <row r="19" spans="1:13" s="1" customFormat="1" ht="14.45" customHeight="1" x14ac:dyDescent="0.25"/>
    <row r="20" spans="1:13" ht="65.25" customHeight="1" x14ac:dyDescent="0.25">
      <c r="A20" s="1"/>
      <c r="B20" s="43" t="s">
        <v>14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3" s="1" customFormat="1" x14ac:dyDescent="0.25"/>
    <row r="22" spans="1:13" s="1" customFormat="1" ht="7.5" customHeight="1" x14ac:dyDescent="0.25"/>
    <row r="23" spans="1:13" s="1" customFormat="1" ht="7.5" customHeight="1" x14ac:dyDescent="0.25"/>
    <row r="24" spans="1:13" s="1" customFormat="1" ht="25.5" customHeight="1" x14ac:dyDescent="0.25"/>
    <row r="25" spans="1:13" s="1" customFormat="1" ht="12" customHeight="1" x14ac:dyDescent="0.25"/>
    <row r="26" spans="1:13" s="1" customFormat="1" ht="7.5" customHeight="1" x14ac:dyDescent="0.25"/>
    <row r="27" spans="1:13" s="1" customFormat="1" ht="5.25" customHeight="1" x14ac:dyDescent="0.25"/>
    <row r="28" spans="1:13" s="1" customFormat="1" x14ac:dyDescent="0.25"/>
    <row r="29" spans="1:13" s="1" customFormat="1" ht="6.75" customHeight="1" x14ac:dyDescent="0.25"/>
    <row r="30" spans="1:13" s="1" customFormat="1" x14ac:dyDescent="0.25"/>
    <row r="31" spans="1:13" s="1" customFormat="1" ht="5.25" customHeight="1" x14ac:dyDescent="0.25"/>
    <row r="32" spans="1:13" s="1" customFormat="1" ht="18" customHeight="1" x14ac:dyDescent="0.25"/>
    <row r="33" s="1" customFormat="1" ht="18.75" customHeight="1" x14ac:dyDescent="0.25"/>
    <row r="34" s="1" customFormat="1" ht="18.75" customHeight="1" x14ac:dyDescent="0.25"/>
    <row r="35" s="1" customFormat="1" ht="36.75" customHeight="1" x14ac:dyDescent="0.25"/>
    <row r="36" s="1" customFormat="1" x14ac:dyDescent="0.25"/>
    <row r="37" s="1" customFormat="1" x14ac:dyDescent="0.25"/>
  </sheetData>
  <sheetProtection selectLockedCells="1"/>
  <mergeCells count="23">
    <mergeCell ref="A1:B5"/>
    <mergeCell ref="C1:K1"/>
    <mergeCell ref="C2:K2"/>
    <mergeCell ref="L2:M2"/>
    <mergeCell ref="C3:K3"/>
    <mergeCell ref="L3:M3"/>
    <mergeCell ref="C4:K5"/>
    <mergeCell ref="L4:M4"/>
    <mergeCell ref="B7:E7"/>
    <mergeCell ref="F7:H7"/>
    <mergeCell ref="K7:L7"/>
    <mergeCell ref="K8:L8"/>
    <mergeCell ref="K9:L9"/>
    <mergeCell ref="B9:C9"/>
    <mergeCell ref="D9:I9"/>
    <mergeCell ref="B11:L12"/>
    <mergeCell ref="C17:F17"/>
    <mergeCell ref="B18:G18"/>
    <mergeCell ref="J18:L18"/>
    <mergeCell ref="B20:L20"/>
    <mergeCell ref="B13:F13"/>
    <mergeCell ref="B14:L14"/>
    <mergeCell ref="B16:L16"/>
  </mergeCells>
  <printOptions horizontalCentered="1" verticalCentered="1"/>
  <pageMargins left="0" right="0" top="0" bottom="0" header="0" footer="0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760E-9270-41DE-A7F5-A131772773F0}">
  <dimension ref="C9:L22"/>
  <sheetViews>
    <sheetView zoomScale="145" zoomScaleNormal="145" workbookViewId="0">
      <selection activeCell="C9" sqref="C9:K15"/>
    </sheetView>
  </sheetViews>
  <sheetFormatPr baseColWidth="10" defaultRowHeight="15" x14ac:dyDescent="0.25"/>
  <cols>
    <col min="3" max="3" width="4.28515625" bestFit="1" customWidth="1"/>
    <col min="4" max="4" width="23.85546875" customWidth="1"/>
    <col min="5" max="5" width="14.5703125" bestFit="1" customWidth="1"/>
    <col min="6" max="6" width="7.140625" bestFit="1" customWidth="1"/>
    <col min="9" max="9" width="12.140625" bestFit="1" customWidth="1"/>
    <col min="10" max="10" width="12.140625" customWidth="1"/>
    <col min="11" max="11" width="13.28515625" bestFit="1" customWidth="1"/>
    <col min="12" max="12" width="12.140625" style="31" bestFit="1" customWidth="1"/>
  </cols>
  <sheetData>
    <row r="9" spans="3:12" s="28" customFormat="1" x14ac:dyDescent="0.25">
      <c r="C9" s="27" t="s">
        <v>15</v>
      </c>
      <c r="D9" s="27" t="s">
        <v>16</v>
      </c>
      <c r="E9" s="27" t="s">
        <v>17</v>
      </c>
      <c r="F9" s="27" t="s">
        <v>18</v>
      </c>
      <c r="G9" s="27" t="s">
        <v>19</v>
      </c>
      <c r="H9" s="27" t="s">
        <v>30</v>
      </c>
      <c r="I9" s="27" t="s">
        <v>29</v>
      </c>
      <c r="J9" s="27" t="s">
        <v>31</v>
      </c>
      <c r="K9" s="27" t="s">
        <v>20</v>
      </c>
      <c r="L9" s="30"/>
    </row>
    <row r="10" spans="3:12" ht="18" customHeight="1" x14ac:dyDescent="0.25">
      <c r="C10" s="34">
        <v>1</v>
      </c>
      <c r="D10" s="35" t="s">
        <v>21</v>
      </c>
      <c r="E10" s="36" t="s">
        <v>22</v>
      </c>
      <c r="F10" s="34">
        <v>1</v>
      </c>
      <c r="G10" s="37">
        <v>2700125.46</v>
      </c>
      <c r="H10" s="37">
        <f>+G10*F10</f>
        <v>2700125.46</v>
      </c>
      <c r="I10" s="37">
        <f>+H10*10%</f>
        <v>270012.54600000003</v>
      </c>
      <c r="J10" s="37">
        <f>+I10*19%</f>
        <v>51302.383740000005</v>
      </c>
      <c r="K10" s="37">
        <f>+H10+I10+J10</f>
        <v>3021440.38974</v>
      </c>
    </row>
    <row r="11" spans="3:12" ht="18" customHeight="1" x14ac:dyDescent="0.25">
      <c r="C11" s="34">
        <v>2</v>
      </c>
      <c r="D11" s="35" t="s">
        <v>23</v>
      </c>
      <c r="E11" s="36" t="s">
        <v>22</v>
      </c>
      <c r="F11" s="34">
        <v>9</v>
      </c>
      <c r="G11" s="37">
        <v>2700125.46</v>
      </c>
      <c r="H11" s="37">
        <f t="shared" ref="H11:H14" si="0">+G11*F11</f>
        <v>24301129.140000001</v>
      </c>
      <c r="I11" s="37">
        <f t="shared" ref="I11:I14" si="1">+H11*10%</f>
        <v>2430112.9140000003</v>
      </c>
      <c r="J11" s="37">
        <f t="shared" ref="J11:J14" si="2">+I11*19%</f>
        <v>461721.45366000006</v>
      </c>
      <c r="K11" s="37">
        <f t="shared" ref="K11:K14" si="3">+H11+I11+J11</f>
        <v>27192963.507660002</v>
      </c>
    </row>
    <row r="12" spans="3:12" x14ac:dyDescent="0.25">
      <c r="C12" s="24">
        <v>3</v>
      </c>
      <c r="D12" s="32" t="s">
        <v>24</v>
      </c>
      <c r="E12" s="25" t="s">
        <v>22</v>
      </c>
      <c r="F12" s="24">
        <v>2</v>
      </c>
      <c r="G12" s="37">
        <v>2700125.46</v>
      </c>
      <c r="H12" s="26">
        <f t="shared" si="0"/>
        <v>5400250.9199999999</v>
      </c>
      <c r="I12" s="26">
        <f t="shared" si="1"/>
        <v>540025.09200000006</v>
      </c>
      <c r="J12" s="26">
        <f t="shared" si="2"/>
        <v>102604.76748000001</v>
      </c>
      <c r="K12" s="26">
        <f t="shared" si="3"/>
        <v>6042880.77948</v>
      </c>
    </row>
    <row r="13" spans="3:12" x14ac:dyDescent="0.25">
      <c r="C13" s="24">
        <v>45</v>
      </c>
      <c r="D13" s="32" t="s">
        <v>25</v>
      </c>
      <c r="E13" s="25" t="s">
        <v>26</v>
      </c>
      <c r="F13" s="24">
        <v>1</v>
      </c>
      <c r="G13" s="26">
        <v>4029672.64</v>
      </c>
      <c r="H13" s="26">
        <f t="shared" si="0"/>
        <v>4029672.64</v>
      </c>
      <c r="I13" s="26">
        <f t="shared" si="1"/>
        <v>402967.26400000002</v>
      </c>
      <c r="J13" s="26">
        <f t="shared" si="2"/>
        <v>76563.780160000009</v>
      </c>
      <c r="K13" s="26">
        <f t="shared" si="3"/>
        <v>4509203.6841599997</v>
      </c>
    </row>
    <row r="14" spans="3:12" x14ac:dyDescent="0.25">
      <c r="C14" s="24">
        <v>6</v>
      </c>
      <c r="D14" s="32" t="s">
        <v>27</v>
      </c>
      <c r="E14" s="25" t="s">
        <v>28</v>
      </c>
      <c r="F14" s="24">
        <v>1</v>
      </c>
      <c r="G14" s="26">
        <v>491646.62</v>
      </c>
      <c r="H14" s="26">
        <f t="shared" si="0"/>
        <v>491646.62</v>
      </c>
      <c r="I14" s="26">
        <f t="shared" si="1"/>
        <v>49164.662000000004</v>
      </c>
      <c r="J14" s="26">
        <f t="shared" si="2"/>
        <v>9341.2857800000002</v>
      </c>
      <c r="K14" s="26">
        <f t="shared" si="3"/>
        <v>550152.56778000004</v>
      </c>
    </row>
    <row r="15" spans="3:12" x14ac:dyDescent="0.25">
      <c r="C15" s="79" t="s">
        <v>32</v>
      </c>
      <c r="D15" s="79"/>
      <c r="E15" s="79"/>
      <c r="F15" s="79"/>
      <c r="G15" s="79"/>
      <c r="H15" s="79"/>
      <c r="I15" s="33">
        <f>SUM(I10:I14)</f>
        <v>3692282.4780000006</v>
      </c>
      <c r="J15" s="33">
        <f>SUM(J10:J14)</f>
        <v>701533.67082000012</v>
      </c>
      <c r="K15" s="33">
        <f>SUM(K10:K14)</f>
        <v>41316640.928820007</v>
      </c>
    </row>
    <row r="16" spans="3:12" x14ac:dyDescent="0.25">
      <c r="K16" s="29"/>
    </row>
    <row r="18" spans="11:11" x14ac:dyDescent="0.25">
      <c r="K18" s="29"/>
    </row>
    <row r="22" spans="11:11" x14ac:dyDescent="0.25">
      <c r="K22" s="29"/>
    </row>
  </sheetData>
  <mergeCells count="1">
    <mergeCell ref="C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</vt:lpstr>
      <vt:lpstr>Hoja1</vt:lpstr>
      <vt:lpstr>MARZO!Área_de_impresión</vt:lpstr>
    </vt:vector>
  </TitlesOfParts>
  <Company>Imprenta Nacional de Colombia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rmoralesm</dc:creator>
  <cp:lastModifiedBy>Aide Alonso Lopez</cp:lastModifiedBy>
  <cp:lastPrinted>2025-03-20T11:21:51Z</cp:lastPrinted>
  <dcterms:created xsi:type="dcterms:W3CDTF">2010-02-10T20:03:27Z</dcterms:created>
  <dcterms:modified xsi:type="dcterms:W3CDTF">2025-04-10T12:30:22Z</dcterms:modified>
</cp:coreProperties>
</file>