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anine\Documents\CONTRATOS\ASEO Y CAFETERIA 2025\OC 151209 ASEO Y CAFETERIA\PRECONTRACTUAL\DOCUMENTOS DEFINITIVOS\Oferta ganadora\"/>
    </mc:Choice>
  </mc:AlternateContent>
  <xr:revisionPtr revIDLastSave="0" documentId="8_{EA6B0554-64B9-412E-BBE5-55DAB9F4FE36}" xr6:coauthVersionLast="47" xr6:coauthVersionMax="47" xr10:uidLastSave="{00000000-0000-0000-0000-000000000000}"/>
  <bookViews>
    <workbookView xWindow="-120" yWindow="-120" windowWidth="29040" windowHeight="15720" xr2:uid="{C4F49832-F9C5-4AFC-875D-CBB5AD5A2E1C}"/>
  </bookViews>
  <sheets>
    <sheet name="COTIZACION UT ZONE CLE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1" l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H3" i="1"/>
  <c r="D3" i="1"/>
</calcChain>
</file>

<file path=xl/sharedStrings.xml><?xml version="1.0" encoding="utf-8"?>
<sst xmlns="http://schemas.openxmlformats.org/spreadsheetml/2006/main" count="410" uniqueCount="121">
  <si>
    <t>COTIZACIÓN ASEO Y CAFETERIA</t>
  </si>
  <si>
    <t>Versión: 6 ---- 01/08/2025</t>
  </si>
  <si>
    <t xml:space="preserve">Zona de Cobertura: </t>
  </si>
  <si>
    <t>Segmento:</t>
  </si>
  <si>
    <t>s3_</t>
  </si>
  <si>
    <t xml:space="preserve">Nombre del Proveedor: </t>
  </si>
  <si>
    <t>UNIÓN TEMPORAL ZONE CLEAN</t>
  </si>
  <si>
    <t>Paquete de Servicios</t>
  </si>
  <si>
    <t>Valores</t>
  </si>
  <si>
    <t>Item</t>
  </si>
  <si>
    <t>Categoría</t>
  </si>
  <si>
    <t>Servicio</t>
  </si>
  <si>
    <t>Característica 1</t>
  </si>
  <si>
    <t>Disponibilidad</t>
  </si>
  <si>
    <t>Cantidad</t>
  </si>
  <si>
    <t>Unidad</t>
  </si>
  <si>
    <t>Vigencia / Unidad</t>
  </si>
  <si>
    <t>Valor unitario</t>
  </si>
  <si>
    <t>Descuento %</t>
  </si>
  <si>
    <t>Precio Unitario con Descuento</t>
  </si>
  <si>
    <t>Nuevo precio cláusula 10</t>
  </si>
  <si>
    <t>Valor Mensual / Valor X Unidad</t>
  </si>
  <si>
    <t>Recargo por Trabajo nocturno, extra, dominical y festivo</t>
  </si>
  <si>
    <t>Recargo por dotación especial</t>
  </si>
  <si>
    <t>Valor Total</t>
  </si>
  <si>
    <t>NomCoupa</t>
  </si>
  <si>
    <t>Servicio de Personal</t>
  </si>
  <si>
    <t>Operario de aseo y cafetería</t>
  </si>
  <si>
    <t>Tiempo Completo</t>
  </si>
  <si>
    <t>Mes</t>
  </si>
  <si>
    <t>Coordinador de tiempo completo</t>
  </si>
  <si>
    <t>Operario de mantenimiento</t>
  </si>
  <si>
    <t>Jardinero</t>
  </si>
  <si>
    <t>Servicios Especiales</t>
  </si>
  <si>
    <t>Jardineria mt2</t>
  </si>
  <si>
    <t>M2</t>
  </si>
  <si>
    <t>Bienes de Aseo y Cafetería</t>
  </si>
  <si>
    <t>Jabón para loza 1 (Compra)</t>
  </si>
  <si>
    <t>Und</t>
  </si>
  <si>
    <t>Jabón de dispensador para manos 1 (Compra)</t>
  </si>
  <si>
    <t>Jabón de dispensador para manos 3 (Compra)</t>
  </si>
  <si>
    <t>Limpiador multiusos 1 (Compra)</t>
  </si>
  <si>
    <t>Líquido desengrasante (Compra)</t>
  </si>
  <si>
    <t>Detergente biodegradable multiusos en polvo (Compra)</t>
  </si>
  <si>
    <t>Limpiador desinfectante para uso general 1 (Compra)</t>
  </si>
  <si>
    <t>Líquido para limpiar vidrios 1 (Compra)</t>
  </si>
  <si>
    <t>Blanqueador o hipoclorito 1 (Compra)</t>
  </si>
  <si>
    <t>Alcohol industrial 1 (Compra)</t>
  </si>
  <si>
    <t>Creolina 1 (Compra)</t>
  </si>
  <si>
    <t>Lustrador de muebles (Compra)</t>
  </si>
  <si>
    <t>Cera polimérica (Compra)</t>
  </si>
  <si>
    <t>Sellante para pisos (Compra)</t>
  </si>
  <si>
    <t>Mantenedor de pisos (Compra)</t>
  </si>
  <si>
    <t>Removedor de cera (Compra)</t>
  </si>
  <si>
    <t>Varsol  ecológico 1 (Compra)</t>
  </si>
  <si>
    <t>Ambientador 1 (Compra)</t>
  </si>
  <si>
    <t>Limpiones 1 (Compra)</t>
  </si>
  <si>
    <t>Bayetilla 1 (Compra)</t>
  </si>
  <si>
    <t>Bayetilla 2 (Compra)</t>
  </si>
  <si>
    <t>Esponjilla 3 (Compra)</t>
  </si>
  <si>
    <t>Esponjilla 4 (Compra)</t>
  </si>
  <si>
    <t>Escoba 3 (Compra)</t>
  </si>
  <si>
    <t>Escoba 4 (Compra)</t>
  </si>
  <si>
    <t>Mango metálico escoba 1 (Compra)</t>
  </si>
  <si>
    <t>Cepillos 1 (Compra)</t>
  </si>
  <si>
    <t>Trapero 3 (Compra)</t>
  </si>
  <si>
    <t>Mango metálico trapero (Compra)</t>
  </si>
  <si>
    <t>Cepillo para sanitario (churrusco) (Compra)</t>
  </si>
  <si>
    <t>Pads 1 (Compra)</t>
  </si>
  <si>
    <t>Pads 2 (Compra)</t>
  </si>
  <si>
    <t>Boneth 1 (Compra)</t>
  </si>
  <si>
    <t>Bolsas plásticas 1 (Compra)</t>
  </si>
  <si>
    <t>Bolsas plásticas 8 (Compra)</t>
  </si>
  <si>
    <t>Bolsas plásticas 15 (Compra)</t>
  </si>
  <si>
    <t>Bolsas plásticas 16 (Compra)</t>
  </si>
  <si>
    <t>Bolsas plásticas 17 (Compra)</t>
  </si>
  <si>
    <t>Bolsas plásticas 21 (Compra)</t>
  </si>
  <si>
    <t>Papel higiénico 1 (Compra)</t>
  </si>
  <si>
    <t>Papel higiénico 9 (Compra)</t>
  </si>
  <si>
    <t>Toallas para manos 6 (Compra)</t>
  </si>
  <si>
    <t>Vasos biodegradables 1 (Compra)</t>
  </si>
  <si>
    <t>Mezclador 1 (Compra)</t>
  </si>
  <si>
    <t>Filtro para greca 1 (Compra)</t>
  </si>
  <si>
    <t>Termo para café 1 (Compra)</t>
  </si>
  <si>
    <t>Café 1 (Compra)</t>
  </si>
  <si>
    <t>Azúcar 1 (Compra)</t>
  </si>
  <si>
    <t>Aromática de fruta 2 (Compra)</t>
  </si>
  <si>
    <t>Bebida de panela (Compra)</t>
  </si>
  <si>
    <t>Brillador 2 (Compra)</t>
  </si>
  <si>
    <t>Destapador para sanitario (chupa) (Compra)</t>
  </si>
  <si>
    <t>Recogedor de basura 1 (Compra)</t>
  </si>
  <si>
    <t>Atomizadores (Compra)</t>
  </si>
  <si>
    <t>Haraganes 1  (Compra)</t>
  </si>
  <si>
    <t>Haraganes 4  (Compra)</t>
  </si>
  <si>
    <t>Balde (Compra)</t>
  </si>
  <si>
    <t>Carro exprimidor de trapero 1 (Compra)</t>
  </si>
  <si>
    <t>Escalera 3 (Arrendamiento)</t>
  </si>
  <si>
    <t>Mangueras 3 (Arrendamiento)</t>
  </si>
  <si>
    <t>Señales peatonales de prevención y atención 3 (Compra)</t>
  </si>
  <si>
    <t>Greca para tintos 2 (Arrendamiento)</t>
  </si>
  <si>
    <t>Horno microondas de tipo industrial (Arrendamiento)</t>
  </si>
  <si>
    <t>Aspiradora 1 (Arrendamiento)</t>
  </si>
  <si>
    <t>Aspiradora 2 (Arrendamiento)</t>
  </si>
  <si>
    <t>Lavabrilladora de pisos 1 (Arrendamiento)</t>
  </si>
  <si>
    <t>Lavadora de alfombras y tapetes 1 (Arrendamiento)</t>
  </si>
  <si>
    <t>Hidrolavadora Industrial (Arrendamiento)</t>
  </si>
  <si>
    <t>1. Si requiere agregue o elimine filas</t>
  </si>
  <si>
    <t>.Recargo por Trabajo nocturno, extra, dominical y festivo</t>
  </si>
  <si>
    <t>Gravámenes adicionales*</t>
  </si>
  <si>
    <t>Subtotal</t>
  </si>
  <si>
    <t>Gravámenes adicionales (estampillas)</t>
  </si>
  <si>
    <t>% AIU</t>
  </si>
  <si>
    <t>No</t>
  </si>
  <si>
    <t>Descripción</t>
  </si>
  <si>
    <t>Porcentaje</t>
  </si>
  <si>
    <t>Descripción del procedimiento del cálculo de la retención</t>
  </si>
  <si>
    <t>IVA</t>
  </si>
  <si>
    <t>Modificación transitoria al parágrafo 2 del artículo 519 del Estatuto Tributario, introducida mediante Decreto 175 de 2025 "por el cual se adoptan medidas tributarias destinadas a atender los gastos del Presupuesto General de la Nación necesarios para hacer frente al estado de conmoción interior decretado en la región del Catatumbo, el área metropolitana de Cúcuta y los municipios de Río de Oro y González del departamento del Cesar"</t>
  </si>
  <si>
    <t>La tarifa del 0.5% se aplica únicamente sobre el valor de la orden de compra sin incluir el IVA</t>
  </si>
  <si>
    <t>Total</t>
  </si>
  <si>
    <t>Total porcentaje: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</si>
</sst>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&quot;$&quot;#,##0.00"/>
    <numFmt numFmtId="166" formatCode="0.000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22"/>
      <color rgb="FF1C4F9E"/>
      <name val="Arial"/>
      <family val="2"/>
    </font>
    <font>
      <sz val="10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</cellStyleXfs>
  <cellXfs count="66">
    <xf numFmtId="0" fontId="0" fillId="0" borderId="0" xfId="0"/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44" fontId="6" fillId="0" borderId="0" xfId="1" applyFont="1" applyFill="1" applyProtection="1">
      <protection hidden="1"/>
    </xf>
    <xf numFmtId="0" fontId="4" fillId="0" borderId="0" xfId="0" applyFont="1" applyProtection="1">
      <protection hidden="1"/>
    </xf>
    <xf numFmtId="14" fontId="7" fillId="0" borderId="1" xfId="0" applyNumberFormat="1" applyFont="1" applyBorder="1" applyProtection="1"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3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9" fillId="3" borderId="5" xfId="0" applyFont="1" applyFill="1" applyBorder="1" applyAlignment="1" applyProtection="1">
      <alignment horizontal="left" vertical="center"/>
      <protection hidden="1"/>
    </xf>
    <xf numFmtId="0" fontId="10" fillId="5" borderId="6" xfId="0" applyFont="1" applyFill="1" applyBorder="1" applyAlignment="1" applyProtection="1">
      <alignment horizontal="center" vertical="center" wrapText="1"/>
      <protection locked="0" hidden="1"/>
    </xf>
    <xf numFmtId="0" fontId="10" fillId="5" borderId="7" xfId="0" applyFont="1" applyFill="1" applyBorder="1" applyAlignment="1" applyProtection="1">
      <alignment horizontal="center" vertical="center" wrapText="1"/>
      <protection locked="0" hidden="1"/>
    </xf>
    <xf numFmtId="0" fontId="10" fillId="5" borderId="3" xfId="0" applyFont="1" applyFill="1" applyBorder="1" applyAlignment="1" applyProtection="1">
      <alignment horizontal="center" vertical="center" wrapText="1"/>
      <protection locked="0" hidden="1"/>
    </xf>
    <xf numFmtId="0" fontId="10" fillId="5" borderId="5" xfId="0" applyFont="1" applyFill="1" applyBorder="1" applyAlignment="1" applyProtection="1">
      <alignment horizontal="center" vertical="center" wrapText="1"/>
      <protection locked="0" hidden="1"/>
    </xf>
    <xf numFmtId="0" fontId="12" fillId="6" borderId="0" xfId="0" applyFont="1" applyFill="1" applyAlignment="1" applyProtection="1">
      <alignment horizontal="center" vertical="center"/>
      <protection hidden="1"/>
    </xf>
    <xf numFmtId="0" fontId="12" fillId="6" borderId="8" xfId="0" applyFont="1" applyFill="1" applyBorder="1" applyAlignment="1" applyProtection="1">
      <alignment horizontal="center" vertical="center"/>
      <protection hidden="1"/>
    </xf>
    <xf numFmtId="0" fontId="12" fillId="6" borderId="9" xfId="0" applyFont="1" applyFill="1" applyBorder="1" applyAlignment="1" applyProtection="1">
      <alignment horizontal="center" vertical="center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4" fillId="0" borderId="10" xfId="0" applyFont="1" applyBorder="1" applyAlignment="1" applyProtection="1">
      <alignment horizontal="center" vertical="center" wrapText="1"/>
      <protection hidden="1"/>
    </xf>
    <xf numFmtId="165" fontId="14" fillId="0" borderId="10" xfId="0" applyNumberFormat="1" applyFont="1" applyBorder="1" applyAlignment="1" applyProtection="1">
      <alignment horizontal="center" vertical="center" wrapText="1"/>
      <protection hidden="1"/>
    </xf>
    <xf numFmtId="166" fontId="14" fillId="5" borderId="10" xfId="2" applyNumberFormat="1" applyFont="1" applyFill="1" applyBorder="1" applyAlignment="1" applyProtection="1">
      <alignment horizontal="center" vertical="center" wrapText="1"/>
      <protection locked="0"/>
    </xf>
    <xf numFmtId="165" fontId="14" fillId="5" borderId="10" xfId="0" applyNumberFormat="1" applyFont="1" applyFill="1" applyBorder="1" applyAlignment="1" applyProtection="1">
      <alignment horizontal="center" vertical="center" wrapText="1"/>
      <protection locked="0"/>
    </xf>
    <xf numFmtId="165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0" xfId="0" applyNumberFormat="1" applyFont="1" applyBorder="1" applyAlignment="1">
      <alignment horizontal="center" vertical="center" wrapText="1"/>
    </xf>
    <xf numFmtId="0" fontId="15" fillId="0" borderId="0" xfId="0" applyFont="1" applyProtection="1">
      <protection hidden="1"/>
    </xf>
    <xf numFmtId="44" fontId="15" fillId="0" borderId="0" xfId="1" applyFont="1" applyFill="1" applyProtection="1">
      <protection hidden="1"/>
    </xf>
    <xf numFmtId="166" fontId="14" fillId="8" borderId="10" xfId="2" applyNumberFormat="1" applyFont="1" applyFill="1" applyBorder="1" applyAlignment="1" applyProtection="1">
      <alignment horizontal="center" vertical="center" wrapText="1"/>
      <protection hidden="1"/>
    </xf>
    <xf numFmtId="166" fontId="14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Protection="1"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165" fontId="18" fillId="4" borderId="0" xfId="1" applyNumberFormat="1" applyFont="1" applyFill="1" applyBorder="1" applyAlignment="1" applyProtection="1">
      <alignment horizontal="right" vertical="center"/>
      <protection hidden="1"/>
    </xf>
    <xf numFmtId="44" fontId="15" fillId="0" borderId="11" xfId="1" applyFont="1" applyFill="1" applyBorder="1" applyAlignment="1" applyProtection="1">
      <alignment horizontal="center" vertical="center" wrapText="1"/>
      <protection hidden="1"/>
    </xf>
    <xf numFmtId="0" fontId="19" fillId="6" borderId="9" xfId="3" applyFont="1" applyFill="1" applyBorder="1" applyAlignment="1" applyProtection="1">
      <alignment horizontal="left" vertical="center"/>
      <protection hidden="1"/>
    </xf>
    <xf numFmtId="0" fontId="19" fillId="6" borderId="0" xfId="3" applyFont="1" applyFill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left" vertical="center" wrapText="1"/>
      <protection hidden="1"/>
    </xf>
    <xf numFmtId="165" fontId="21" fillId="4" borderId="4" xfId="1" applyNumberFormat="1" applyFont="1" applyFill="1" applyBorder="1" applyAlignment="1" applyProtection="1">
      <alignment horizontal="right" vertical="center"/>
      <protection hidden="1"/>
    </xf>
    <xf numFmtId="0" fontId="15" fillId="0" borderId="0" xfId="3" applyAlignment="1" applyProtection="1">
      <alignment vertical="center"/>
      <protection hidden="1"/>
    </xf>
    <xf numFmtId="0" fontId="20" fillId="4" borderId="12" xfId="0" applyFont="1" applyFill="1" applyBorder="1" applyAlignment="1" applyProtection="1">
      <alignment horizontal="left" vertical="center" wrapText="1"/>
      <protection hidden="1"/>
    </xf>
    <xf numFmtId="165" fontId="21" fillId="4" borderId="13" xfId="1" applyNumberFormat="1" applyFont="1" applyFill="1" applyBorder="1" applyAlignment="1" applyProtection="1">
      <alignment horizontal="right" vertical="center"/>
      <protection hidden="1"/>
    </xf>
    <xf numFmtId="0" fontId="19" fillId="6" borderId="14" xfId="3" applyFont="1" applyFill="1" applyBorder="1" applyAlignment="1" applyProtection="1">
      <alignment horizontal="left" vertical="center"/>
      <protection hidden="1"/>
    </xf>
    <xf numFmtId="0" fontId="19" fillId="6" borderId="1" xfId="3" applyFont="1" applyFill="1" applyBorder="1" applyAlignment="1" applyProtection="1">
      <alignment horizontal="center" vertical="center"/>
      <protection hidden="1"/>
    </xf>
    <xf numFmtId="9" fontId="22" fillId="4" borderId="4" xfId="2" applyFont="1" applyFill="1" applyBorder="1" applyAlignment="1" applyProtection="1">
      <alignment horizontal="left" vertical="center"/>
      <protection hidden="1"/>
    </xf>
    <xf numFmtId="165" fontId="21" fillId="4" borderId="15" xfId="1" applyNumberFormat="1" applyFont="1" applyFill="1" applyBorder="1" applyAlignment="1" applyProtection="1">
      <alignment horizontal="right" vertical="center"/>
      <protection hidden="1"/>
    </xf>
    <xf numFmtId="0" fontId="2" fillId="9" borderId="16" xfId="3" applyFont="1" applyFill="1" applyBorder="1" applyAlignment="1" applyProtection="1">
      <alignment horizontal="center" vertical="center" wrapText="1"/>
      <protection hidden="1"/>
    </xf>
    <xf numFmtId="0" fontId="2" fillId="9" borderId="17" xfId="3" applyFont="1" applyFill="1" applyBorder="1" applyAlignment="1" applyProtection="1">
      <alignment horizontal="center" vertical="center" wrapText="1"/>
      <protection hidden="1"/>
    </xf>
    <xf numFmtId="0" fontId="2" fillId="9" borderId="18" xfId="3" applyFont="1" applyFill="1" applyBorder="1" applyAlignment="1" applyProtection="1">
      <alignment horizontal="center" vertical="center" wrapText="1"/>
      <protection hidden="1"/>
    </xf>
    <xf numFmtId="0" fontId="2" fillId="9" borderId="15" xfId="3" applyFont="1" applyFill="1" applyBorder="1" applyAlignment="1" applyProtection="1">
      <alignment horizontal="center" vertical="center" wrapText="1"/>
      <protection hidden="1"/>
    </xf>
    <xf numFmtId="0" fontId="2" fillId="9" borderId="19" xfId="3" applyFont="1" applyFill="1" applyBorder="1" applyAlignment="1" applyProtection="1">
      <alignment horizontal="center" vertical="center" wrapText="1"/>
      <protection hidden="1"/>
    </xf>
    <xf numFmtId="0" fontId="2" fillId="9" borderId="20" xfId="3" applyFont="1" applyFill="1" applyBorder="1" applyAlignment="1" applyProtection="1">
      <alignment horizontal="center" vertical="center" wrapText="1"/>
      <protection hidden="1"/>
    </xf>
    <xf numFmtId="0" fontId="23" fillId="0" borderId="10" xfId="3" applyFont="1" applyBorder="1" applyAlignment="1" applyProtection="1">
      <alignment horizontal="center" vertical="center" wrapText="1"/>
      <protection hidden="1"/>
    </xf>
    <xf numFmtId="49" fontId="15" fillId="0" borderId="17" xfId="4" applyNumberFormat="1" applyFont="1" applyFill="1" applyBorder="1" applyAlignment="1" applyProtection="1">
      <alignment horizontal="center" vertical="center" wrapText="1"/>
      <protection hidden="1"/>
    </xf>
    <xf numFmtId="49" fontId="15" fillId="0" borderId="18" xfId="4" applyNumberFormat="1" applyFont="1" applyFill="1" applyBorder="1" applyAlignment="1" applyProtection="1">
      <alignment horizontal="center" vertical="center" wrapText="1"/>
      <protection hidden="1"/>
    </xf>
    <xf numFmtId="49" fontId="15" fillId="0" borderId="15" xfId="4" applyNumberFormat="1" applyFont="1" applyFill="1" applyBorder="1" applyAlignment="1" applyProtection="1">
      <alignment horizontal="center" vertical="center" wrapText="1"/>
      <protection hidden="1"/>
    </xf>
    <xf numFmtId="10" fontId="15" fillId="0" borderId="17" xfId="4" applyNumberFormat="1" applyFont="1" applyFill="1" applyBorder="1" applyAlignment="1" applyProtection="1">
      <alignment horizontal="center" vertical="center" wrapText="1"/>
      <protection hidden="1"/>
    </xf>
    <xf numFmtId="49" fontId="15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23" fillId="0" borderId="17" xfId="3" applyFont="1" applyBorder="1" applyAlignment="1" applyProtection="1">
      <alignment horizontal="right" vertical="center"/>
      <protection hidden="1"/>
    </xf>
    <xf numFmtId="0" fontId="23" fillId="0" borderId="15" xfId="3" applyFont="1" applyBorder="1" applyAlignment="1" applyProtection="1">
      <alignment horizontal="right" vertical="center"/>
      <protection hidden="1"/>
    </xf>
    <xf numFmtId="10" fontId="23" fillId="0" borderId="10" xfId="4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4" fontId="6" fillId="0" borderId="0" xfId="0" applyNumberFormat="1" applyFont="1" applyProtection="1">
      <protection hidden="1"/>
    </xf>
  </cellXfs>
  <cellStyles count="5">
    <cellStyle name="Moneda" xfId="1" builtinId="4"/>
    <cellStyle name="Normal" xfId="0" builtinId="0"/>
    <cellStyle name="Normal 2" xfId="3" xr:uid="{5BFB131C-D511-49B0-869D-30DD72BCEDE0}"/>
    <cellStyle name="Porcentaje" xfId="2" builtinId="5"/>
    <cellStyle name="Porcentaje 2" xfId="4" xr:uid="{BBFC875A-3B82-4335-9A72-93C9EA3CEE88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1335735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65CC76-BB88-4E41-9318-052C48B2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4070" y="51595"/>
          <a:ext cx="1705565" cy="75231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10</xdr:col>
      <xdr:colOff>758785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7B1F20-7E6A-48D5-8828-DF269031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503807" y="619124"/>
          <a:ext cx="4780603" cy="139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1622992</xdr:colOff>
      <xdr:row>0</xdr:row>
      <xdr:rowOff>0</xdr:rowOff>
    </xdr:from>
    <xdr:to>
      <xdr:col>16</xdr:col>
      <xdr:colOff>2290718</xdr:colOff>
      <xdr:row>4</xdr:row>
      <xdr:rowOff>108704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2EF7A7-C884-4BB5-8297-2D86A9A3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1317" y="0"/>
          <a:ext cx="2563201" cy="8707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sanine\Documents\CONTRATOS\ASEO%20Y%20CAFETERIA%202025\OC%20151209%20ASEO%20Y%20CAFETERIA\PRECONTRACTUAL\DOCUMENTOS%20DEFINITIVOS\Oferta%20ganadora\196092_58333341%20oferta%20ganadora.xlsb" TargetMode="External"/><Relationship Id="rId1" Type="http://schemas.openxmlformats.org/officeDocument/2006/relationships/externalLinkPath" Target="196092_58333341%20oferta%20ganado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21</v>
          </cell>
        </row>
        <row r="11">
          <cell r="H11" t="str">
            <v>Segmento 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1075-C60D-416E-BCAB-2146F38157BD}">
  <dimension ref="A1:S95"/>
  <sheetViews>
    <sheetView tabSelected="1" topLeftCell="A3" workbookViewId="0">
      <selection activeCell="I89" sqref="I89"/>
    </sheetView>
  </sheetViews>
  <sheetFormatPr baseColWidth="10" defaultColWidth="11.42578125" defaultRowHeight="35.450000000000003" customHeight="1" x14ac:dyDescent="0.2"/>
  <cols>
    <col min="1" max="1" width="4.42578125" style="5" customWidth="1"/>
    <col min="2" max="2" width="6.42578125" style="3" customWidth="1"/>
    <col min="3" max="3" width="28.5703125" style="3" customWidth="1"/>
    <col min="4" max="4" width="29" style="3" customWidth="1"/>
    <col min="5" max="5" width="39.42578125" style="3" customWidth="1"/>
    <col min="6" max="6" width="20.140625" style="3" customWidth="1"/>
    <col min="7" max="7" width="17.42578125" style="3" customWidth="1"/>
    <col min="8" max="8" width="22.7109375" style="3" customWidth="1"/>
    <col min="9" max="9" width="25.28515625" style="3" customWidth="1"/>
    <col min="10" max="10" width="24.42578125" style="3" customWidth="1"/>
    <col min="11" max="11" width="13.85546875" style="3" customWidth="1"/>
    <col min="12" max="12" width="25.42578125" style="3" customWidth="1"/>
    <col min="13" max="13" width="28.5703125" style="3" customWidth="1"/>
    <col min="14" max="14" width="27.5703125" style="3" customWidth="1"/>
    <col min="15" max="15" width="31.85546875" style="3" hidden="1" customWidth="1"/>
    <col min="16" max="16" width="28.42578125" style="3" customWidth="1"/>
    <col min="17" max="17" width="39.42578125" style="3" customWidth="1"/>
    <col min="18" max="18" width="12.85546875" style="3" hidden="1" customWidth="1"/>
    <col min="19" max="19" width="15.140625" style="4" bestFit="1" customWidth="1"/>
    <col min="20" max="20" width="15.85546875" style="3" bestFit="1" customWidth="1"/>
    <col min="21" max="22" width="15.42578125" style="3" bestFit="1" customWidth="1"/>
    <col min="23" max="23" width="16.42578125" style="3" bestFit="1" customWidth="1"/>
    <col min="24" max="24" width="15.85546875" style="3" bestFit="1" customWidth="1"/>
    <col min="25" max="16384" width="11.42578125" style="3"/>
  </cols>
  <sheetData>
    <row r="1" spans="1:19" ht="68.849999999999994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2.15" customHeight="1" x14ac:dyDescent="0.25">
      <c r="B2" s="6" t="s">
        <v>1</v>
      </c>
      <c r="F2" s="7"/>
    </row>
    <row r="3" spans="1:19" ht="35.450000000000003" customHeight="1" x14ac:dyDescent="0.25">
      <c r="B3" s="8" t="s">
        <v>2</v>
      </c>
      <c r="C3" s="9"/>
      <c r="D3" s="10">
        <f>'[1]Solicitud de Cotización General'!H9</f>
        <v>21</v>
      </c>
      <c r="E3" s="10"/>
      <c r="F3" s="9" t="s">
        <v>3</v>
      </c>
      <c r="G3" s="9"/>
      <c r="H3" s="11" t="str">
        <f>+'[1]Solicitud de Cotización General'!$H$11</f>
        <v>Segmento 3</v>
      </c>
      <c r="I3" s="11"/>
      <c r="J3" s="12" t="s">
        <v>4</v>
      </c>
      <c r="K3"/>
      <c r="L3"/>
      <c r="M3"/>
      <c r="N3"/>
      <c r="O3"/>
      <c r="P3"/>
      <c r="Q3"/>
      <c r="R3" s="13"/>
    </row>
    <row r="4" spans="1:19" ht="35.450000000000003" customHeight="1" x14ac:dyDescent="0.2">
      <c r="B4" s="14" t="s">
        <v>5</v>
      </c>
      <c r="C4" s="15"/>
      <c r="D4" s="16" t="s">
        <v>6</v>
      </c>
      <c r="E4" s="17"/>
      <c r="F4" s="18"/>
      <c r="G4" s="18"/>
      <c r="H4" s="17"/>
      <c r="I4" s="17"/>
      <c r="J4" s="18"/>
      <c r="K4" s="18"/>
      <c r="L4" s="18"/>
      <c r="M4" s="19"/>
    </row>
    <row r="5" spans="1:19" ht="12.75" customHeight="1" x14ac:dyDescent="0.2"/>
    <row r="6" spans="1:19" ht="35.450000000000003" customHeight="1" x14ac:dyDescent="0.2">
      <c r="B6" s="20" t="s">
        <v>7</v>
      </c>
      <c r="C6" s="20"/>
      <c r="D6" s="20"/>
      <c r="E6" s="20"/>
      <c r="F6" s="20"/>
      <c r="G6" s="20"/>
      <c r="H6" s="20"/>
      <c r="I6" s="21"/>
      <c r="J6" s="22" t="s">
        <v>8</v>
      </c>
      <c r="K6" s="20"/>
      <c r="L6" s="20"/>
      <c r="M6" s="20"/>
      <c r="N6" s="20"/>
      <c r="O6" s="20"/>
      <c r="P6" s="20"/>
      <c r="Q6" s="20"/>
      <c r="R6" s="13"/>
    </row>
    <row r="7" spans="1:19" ht="47.25" customHeight="1" x14ac:dyDescent="0.2">
      <c r="B7" s="23" t="s">
        <v>9</v>
      </c>
      <c r="C7" s="23" t="s">
        <v>10</v>
      </c>
      <c r="D7" s="23" t="s">
        <v>11</v>
      </c>
      <c r="E7" s="23" t="s">
        <v>12</v>
      </c>
      <c r="F7" s="23" t="s">
        <v>13</v>
      </c>
      <c r="G7" s="23" t="s">
        <v>14</v>
      </c>
      <c r="H7" s="23" t="s">
        <v>15</v>
      </c>
      <c r="I7" s="23" t="s">
        <v>16</v>
      </c>
      <c r="J7" s="23" t="s">
        <v>17</v>
      </c>
      <c r="K7" s="23" t="s">
        <v>18</v>
      </c>
      <c r="L7" s="23" t="s">
        <v>19</v>
      </c>
      <c r="M7" s="23" t="s">
        <v>20</v>
      </c>
      <c r="N7" s="23" t="s">
        <v>21</v>
      </c>
      <c r="O7" s="23" t="s">
        <v>22</v>
      </c>
      <c r="P7" s="23" t="s">
        <v>23</v>
      </c>
      <c r="Q7" s="23" t="s">
        <v>24</v>
      </c>
      <c r="R7" s="13" t="s">
        <v>25</v>
      </c>
    </row>
    <row r="8" spans="1:19" s="30" customFormat="1" ht="35.450000000000003" customHeight="1" x14ac:dyDescent="0.2">
      <c r="A8" s="5" t="b">
        <v>1</v>
      </c>
      <c r="B8" s="24">
        <v>1</v>
      </c>
      <c r="C8" s="24" t="s">
        <v>26</v>
      </c>
      <c r="D8" s="24" t="s">
        <v>27</v>
      </c>
      <c r="E8" s="24" t="s">
        <v>27</v>
      </c>
      <c r="F8" s="24" t="s">
        <v>28</v>
      </c>
      <c r="G8" s="24">
        <v>163</v>
      </c>
      <c r="H8" s="24" t="s">
        <v>29</v>
      </c>
      <c r="I8" s="24">
        <v>11</v>
      </c>
      <c r="J8" s="25">
        <v>2700125</v>
      </c>
      <c r="K8" s="26"/>
      <c r="L8" s="25">
        <v>2700125</v>
      </c>
      <c r="M8" s="25">
        <v>2713693.47</v>
      </c>
      <c r="N8" s="25">
        <v>442332035.61000001</v>
      </c>
      <c r="O8" s="27"/>
      <c r="P8" s="28"/>
      <c r="Q8" s="29">
        <f t="shared" ref="Q8:Q71" si="0">IFERROR(ROUND(I8*N8,2),"")</f>
        <v>4865652391.71</v>
      </c>
      <c r="R8" s="30" t="s">
        <v>25</v>
      </c>
      <c r="S8" s="31"/>
    </row>
    <row r="9" spans="1:19" s="30" customFormat="1" ht="35.450000000000003" customHeight="1" x14ac:dyDescent="0.2">
      <c r="A9" s="5" t="b">
        <v>1</v>
      </c>
      <c r="B9" s="24">
        <v>2</v>
      </c>
      <c r="C9" s="24" t="s">
        <v>26</v>
      </c>
      <c r="D9" s="24" t="s">
        <v>30</v>
      </c>
      <c r="E9" s="24" t="s">
        <v>30</v>
      </c>
      <c r="F9" s="24" t="s">
        <v>28</v>
      </c>
      <c r="G9" s="24">
        <v>4</v>
      </c>
      <c r="H9" s="24" t="s">
        <v>29</v>
      </c>
      <c r="I9" s="24">
        <v>11</v>
      </c>
      <c r="J9" s="25">
        <v>2700125</v>
      </c>
      <c r="K9" s="26"/>
      <c r="L9" s="25">
        <v>2700125</v>
      </c>
      <c r="M9" s="25">
        <v>2713693.47</v>
      </c>
      <c r="N9" s="25">
        <v>10854773.880000001</v>
      </c>
      <c r="O9" s="27"/>
      <c r="P9" s="28"/>
      <c r="Q9" s="29">
        <f t="shared" si="0"/>
        <v>119402512.68000001</v>
      </c>
      <c r="R9" s="30" t="s">
        <v>25</v>
      </c>
      <c r="S9" s="31"/>
    </row>
    <row r="10" spans="1:19" s="30" customFormat="1" ht="35.450000000000003" customHeight="1" x14ac:dyDescent="0.2">
      <c r="A10" s="5" t="b">
        <v>1</v>
      </c>
      <c r="B10" s="24">
        <v>3</v>
      </c>
      <c r="C10" s="24" t="s">
        <v>26</v>
      </c>
      <c r="D10" s="24" t="s">
        <v>31</v>
      </c>
      <c r="E10" s="24" t="s">
        <v>31</v>
      </c>
      <c r="F10" s="24" t="s">
        <v>28</v>
      </c>
      <c r="G10" s="24">
        <v>7</v>
      </c>
      <c r="H10" s="24" t="s">
        <v>29</v>
      </c>
      <c r="I10" s="24">
        <v>11</v>
      </c>
      <c r="J10" s="25">
        <v>2700125</v>
      </c>
      <c r="K10" s="26"/>
      <c r="L10" s="25">
        <v>2700125</v>
      </c>
      <c r="M10" s="25">
        <v>2713693.47</v>
      </c>
      <c r="N10" s="25">
        <v>18995854.289999999</v>
      </c>
      <c r="O10" s="27"/>
      <c r="P10" s="28"/>
      <c r="Q10" s="29">
        <f t="shared" si="0"/>
        <v>208954397.19</v>
      </c>
      <c r="R10" s="30" t="s">
        <v>25</v>
      </c>
      <c r="S10" s="31"/>
    </row>
    <row r="11" spans="1:19" s="30" customFormat="1" ht="35.450000000000003" customHeight="1" x14ac:dyDescent="0.2">
      <c r="A11" s="5" t="b">
        <v>1</v>
      </c>
      <c r="B11" s="24">
        <v>4</v>
      </c>
      <c r="C11" s="24" t="s">
        <v>26</v>
      </c>
      <c r="D11" s="24" t="s">
        <v>32</v>
      </c>
      <c r="E11" s="24" t="s">
        <v>32</v>
      </c>
      <c r="F11" s="24" t="s">
        <v>28</v>
      </c>
      <c r="G11" s="24">
        <v>1</v>
      </c>
      <c r="H11" s="24" t="s">
        <v>29</v>
      </c>
      <c r="I11" s="24">
        <v>11</v>
      </c>
      <c r="J11" s="25">
        <v>2700125</v>
      </c>
      <c r="K11" s="26"/>
      <c r="L11" s="25">
        <v>2700125</v>
      </c>
      <c r="M11" s="25">
        <v>2713693.47</v>
      </c>
      <c r="N11" s="25">
        <v>2713693.47</v>
      </c>
      <c r="O11" s="27"/>
      <c r="P11" s="28"/>
      <c r="Q11" s="29">
        <f t="shared" si="0"/>
        <v>29850628.170000002</v>
      </c>
      <c r="R11" s="30" t="s">
        <v>25</v>
      </c>
      <c r="S11" s="31"/>
    </row>
    <row r="12" spans="1:19" s="30" customFormat="1" ht="35.450000000000003" customHeight="1" x14ac:dyDescent="0.2">
      <c r="A12" s="5"/>
      <c r="B12" s="24">
        <v>5</v>
      </c>
      <c r="C12" s="24" t="s">
        <v>33</v>
      </c>
      <c r="D12" s="24" t="s">
        <v>34</v>
      </c>
      <c r="E12" s="24"/>
      <c r="F12" s="24"/>
      <c r="G12" s="24">
        <v>12770</v>
      </c>
      <c r="H12" s="24" t="s">
        <v>35</v>
      </c>
      <c r="I12" s="24">
        <v>11</v>
      </c>
      <c r="J12" s="25">
        <v>1115</v>
      </c>
      <c r="K12" s="32">
        <v>0.71659192825112106</v>
      </c>
      <c r="L12" s="25">
        <v>316</v>
      </c>
      <c r="M12" s="25">
        <v>317.58999999999997</v>
      </c>
      <c r="N12" s="25">
        <v>4055624.3</v>
      </c>
      <c r="O12" s="27"/>
      <c r="P12" s="28"/>
      <c r="Q12" s="29">
        <f t="shared" si="0"/>
        <v>44611867.299999997</v>
      </c>
      <c r="R12" s="30" t="s">
        <v>25</v>
      </c>
      <c r="S12" s="31"/>
    </row>
    <row r="13" spans="1:19" s="30" customFormat="1" ht="35.450000000000003" customHeight="1" x14ac:dyDescent="0.2">
      <c r="A13" s="5"/>
      <c r="B13" s="24">
        <v>6</v>
      </c>
      <c r="C13" s="24" t="s">
        <v>36</v>
      </c>
      <c r="D13" s="24" t="s">
        <v>37</v>
      </c>
      <c r="E13" s="24" t="s">
        <v>37</v>
      </c>
      <c r="F13" s="24"/>
      <c r="G13" s="24">
        <v>122</v>
      </c>
      <c r="H13" s="24" t="s">
        <v>38</v>
      </c>
      <c r="I13" s="24">
        <v>11</v>
      </c>
      <c r="J13" s="25">
        <v>20472</v>
      </c>
      <c r="K13" s="33">
        <v>0.66217272372020319</v>
      </c>
      <c r="L13" s="25">
        <v>6916</v>
      </c>
      <c r="M13" s="25">
        <v>6950.75</v>
      </c>
      <c r="N13" s="25">
        <v>847991.5</v>
      </c>
      <c r="O13" s="27"/>
      <c r="P13" s="28"/>
      <c r="Q13" s="29">
        <f t="shared" si="0"/>
        <v>9327906.5</v>
      </c>
      <c r="R13" s="30" t="s">
        <v>25</v>
      </c>
      <c r="S13" s="31"/>
    </row>
    <row r="14" spans="1:19" s="30" customFormat="1" ht="35.450000000000003" customHeight="1" x14ac:dyDescent="0.2">
      <c r="A14" s="5"/>
      <c r="B14" s="24">
        <v>7</v>
      </c>
      <c r="C14" s="24" t="s">
        <v>36</v>
      </c>
      <c r="D14" s="24" t="s">
        <v>39</v>
      </c>
      <c r="E14" s="24" t="s">
        <v>39</v>
      </c>
      <c r="F14" s="24"/>
      <c r="G14" s="24">
        <v>12</v>
      </c>
      <c r="H14" s="24" t="s">
        <v>38</v>
      </c>
      <c r="I14" s="24">
        <v>11</v>
      </c>
      <c r="J14" s="25">
        <v>5896</v>
      </c>
      <c r="K14" s="33">
        <v>0.67554274084124832</v>
      </c>
      <c r="L14" s="25">
        <v>1913</v>
      </c>
      <c r="M14" s="25">
        <v>1922.61</v>
      </c>
      <c r="N14" s="25">
        <v>23071.32</v>
      </c>
      <c r="O14" s="27"/>
      <c r="P14" s="28"/>
      <c r="Q14" s="29">
        <f t="shared" si="0"/>
        <v>253784.52</v>
      </c>
      <c r="R14" s="30" t="s">
        <v>25</v>
      </c>
      <c r="S14" s="31"/>
    </row>
    <row r="15" spans="1:19" s="30" customFormat="1" ht="35.450000000000003" customHeight="1" x14ac:dyDescent="0.2">
      <c r="A15" s="5"/>
      <c r="B15" s="24">
        <v>8</v>
      </c>
      <c r="C15" s="24" t="s">
        <v>36</v>
      </c>
      <c r="D15" s="24" t="s">
        <v>40</v>
      </c>
      <c r="E15" s="24" t="s">
        <v>40</v>
      </c>
      <c r="F15" s="24"/>
      <c r="G15" s="24">
        <v>183</v>
      </c>
      <c r="H15" s="24" t="s">
        <v>38</v>
      </c>
      <c r="I15" s="24">
        <v>11</v>
      </c>
      <c r="J15" s="25">
        <v>22340</v>
      </c>
      <c r="K15" s="33">
        <v>0.71875559534467326</v>
      </c>
      <c r="L15" s="25">
        <v>6283</v>
      </c>
      <c r="M15" s="25">
        <v>6314.57</v>
      </c>
      <c r="N15" s="25">
        <v>1155566.31</v>
      </c>
      <c r="O15" s="27"/>
      <c r="P15" s="28"/>
      <c r="Q15" s="29">
        <f t="shared" si="0"/>
        <v>12711229.41</v>
      </c>
      <c r="R15" s="30" t="s">
        <v>25</v>
      </c>
      <c r="S15" s="31"/>
    </row>
    <row r="16" spans="1:19" s="30" customFormat="1" ht="35.450000000000003" customHeight="1" x14ac:dyDescent="0.2">
      <c r="A16" s="5"/>
      <c r="B16" s="24">
        <v>9</v>
      </c>
      <c r="C16" s="24" t="s">
        <v>36</v>
      </c>
      <c r="D16" s="24" t="s">
        <v>41</v>
      </c>
      <c r="E16" s="24" t="s">
        <v>41</v>
      </c>
      <c r="F16" s="24"/>
      <c r="G16" s="24">
        <v>168</v>
      </c>
      <c r="H16" s="24" t="s">
        <v>38</v>
      </c>
      <c r="I16" s="24">
        <v>11</v>
      </c>
      <c r="J16" s="25">
        <v>16675</v>
      </c>
      <c r="K16" s="33">
        <v>0.67778110944527736</v>
      </c>
      <c r="L16" s="25">
        <v>5373</v>
      </c>
      <c r="M16" s="25">
        <v>5400</v>
      </c>
      <c r="N16" s="25">
        <v>907200</v>
      </c>
      <c r="O16" s="27"/>
      <c r="P16" s="28"/>
      <c r="Q16" s="29">
        <f t="shared" si="0"/>
        <v>9979200</v>
      </c>
      <c r="R16" s="30" t="s">
        <v>25</v>
      </c>
      <c r="S16" s="31"/>
    </row>
    <row r="17" spans="1:19" s="30" customFormat="1" ht="35.450000000000003" customHeight="1" x14ac:dyDescent="0.2">
      <c r="A17" s="5"/>
      <c r="B17" s="24">
        <v>10</v>
      </c>
      <c r="C17" s="24" t="s">
        <v>36</v>
      </c>
      <c r="D17" s="24" t="s">
        <v>42</v>
      </c>
      <c r="E17" s="24" t="s">
        <v>42</v>
      </c>
      <c r="F17" s="24"/>
      <c r="G17" s="24">
        <v>148</v>
      </c>
      <c r="H17" s="24" t="s">
        <v>38</v>
      </c>
      <c r="I17" s="24">
        <v>11</v>
      </c>
      <c r="J17" s="25">
        <v>27416</v>
      </c>
      <c r="K17" s="33">
        <v>0.7940983367376715</v>
      </c>
      <c r="L17" s="25">
        <v>5645</v>
      </c>
      <c r="M17" s="25">
        <v>5673.37</v>
      </c>
      <c r="N17" s="25">
        <v>839658.76</v>
      </c>
      <c r="O17" s="27"/>
      <c r="P17" s="28"/>
      <c r="Q17" s="29">
        <f t="shared" si="0"/>
        <v>9236246.3599999994</v>
      </c>
      <c r="R17" s="30" t="s">
        <v>25</v>
      </c>
      <c r="S17" s="31"/>
    </row>
    <row r="18" spans="1:19" s="30" customFormat="1" ht="35.450000000000003" customHeight="1" x14ac:dyDescent="0.2">
      <c r="A18" s="5"/>
      <c r="B18" s="24">
        <v>11</v>
      </c>
      <c r="C18" s="24" t="s">
        <v>36</v>
      </c>
      <c r="D18" s="24" t="s">
        <v>43</v>
      </c>
      <c r="E18" s="24" t="s">
        <v>43</v>
      </c>
      <c r="F18" s="24"/>
      <c r="G18" s="24">
        <v>180</v>
      </c>
      <c r="H18" s="24" t="s">
        <v>38</v>
      </c>
      <c r="I18" s="24">
        <v>11</v>
      </c>
      <c r="J18" s="25">
        <v>10300</v>
      </c>
      <c r="K18" s="33">
        <v>0.48932038834951452</v>
      </c>
      <c r="L18" s="25">
        <v>5260</v>
      </c>
      <c r="M18" s="25">
        <v>5286.43</v>
      </c>
      <c r="N18" s="25">
        <v>951557.4</v>
      </c>
      <c r="O18" s="27"/>
      <c r="P18" s="28"/>
      <c r="Q18" s="29">
        <f t="shared" si="0"/>
        <v>10467131.4</v>
      </c>
      <c r="R18" s="30" t="s">
        <v>25</v>
      </c>
      <c r="S18" s="31"/>
    </row>
    <row r="19" spans="1:19" s="30" customFormat="1" ht="35.450000000000003" customHeight="1" x14ac:dyDescent="0.2">
      <c r="A19" s="5"/>
      <c r="B19" s="24">
        <v>12</v>
      </c>
      <c r="C19" s="24" t="s">
        <v>36</v>
      </c>
      <c r="D19" s="24" t="s">
        <v>44</v>
      </c>
      <c r="E19" s="24" t="s">
        <v>44</v>
      </c>
      <c r="F19" s="24"/>
      <c r="G19" s="24">
        <v>168</v>
      </c>
      <c r="H19" s="24" t="s">
        <v>38</v>
      </c>
      <c r="I19" s="24">
        <v>11</v>
      </c>
      <c r="J19" s="25">
        <v>15312</v>
      </c>
      <c r="K19" s="33">
        <v>0.67874869383490077</v>
      </c>
      <c r="L19" s="25">
        <v>4919</v>
      </c>
      <c r="M19" s="25">
        <v>4943.72</v>
      </c>
      <c r="N19" s="25">
        <v>830544.96</v>
      </c>
      <c r="O19" s="27"/>
      <c r="P19" s="28"/>
      <c r="Q19" s="29">
        <f t="shared" si="0"/>
        <v>9135994.5600000005</v>
      </c>
      <c r="R19" s="30" t="s">
        <v>25</v>
      </c>
      <c r="S19" s="31"/>
    </row>
    <row r="20" spans="1:19" s="30" customFormat="1" ht="35.450000000000003" customHeight="1" x14ac:dyDescent="0.2">
      <c r="A20" s="5"/>
      <c r="B20" s="24">
        <v>13</v>
      </c>
      <c r="C20" s="24" t="s">
        <v>36</v>
      </c>
      <c r="D20" s="24" t="s">
        <v>45</v>
      </c>
      <c r="E20" s="24" t="s">
        <v>45</v>
      </c>
      <c r="F20" s="24"/>
      <c r="G20" s="24">
        <v>104</v>
      </c>
      <c r="H20" s="24" t="s">
        <v>38</v>
      </c>
      <c r="I20" s="24">
        <v>11</v>
      </c>
      <c r="J20" s="25">
        <v>15801</v>
      </c>
      <c r="K20" s="33">
        <v>0.70919562053034624</v>
      </c>
      <c r="L20" s="25">
        <v>4595</v>
      </c>
      <c r="M20" s="25">
        <v>4618.09</v>
      </c>
      <c r="N20" s="25">
        <v>480281.36</v>
      </c>
      <c r="O20" s="27"/>
      <c r="P20" s="28"/>
      <c r="Q20" s="29">
        <f t="shared" si="0"/>
        <v>5283094.96</v>
      </c>
      <c r="R20" s="30" t="s">
        <v>25</v>
      </c>
      <c r="S20" s="31"/>
    </row>
    <row r="21" spans="1:19" s="30" customFormat="1" ht="35.450000000000003" customHeight="1" x14ac:dyDescent="0.2">
      <c r="A21" s="5"/>
      <c r="B21" s="24">
        <v>14</v>
      </c>
      <c r="C21" s="24" t="s">
        <v>36</v>
      </c>
      <c r="D21" s="24" t="s">
        <v>46</v>
      </c>
      <c r="E21" s="24" t="s">
        <v>46</v>
      </c>
      <c r="F21" s="24"/>
      <c r="G21" s="24">
        <v>204</v>
      </c>
      <c r="H21" s="24" t="s">
        <v>38</v>
      </c>
      <c r="I21" s="24">
        <v>11</v>
      </c>
      <c r="J21" s="25">
        <v>10083</v>
      </c>
      <c r="K21" s="33">
        <v>0.61162352474461967</v>
      </c>
      <c r="L21" s="25">
        <v>3916</v>
      </c>
      <c r="M21" s="25">
        <v>3935.68</v>
      </c>
      <c r="N21" s="25">
        <v>802878.72</v>
      </c>
      <c r="O21" s="27"/>
      <c r="P21" s="28"/>
      <c r="Q21" s="29">
        <f t="shared" si="0"/>
        <v>8831665.9199999999</v>
      </c>
      <c r="R21" s="30" t="s">
        <v>25</v>
      </c>
      <c r="S21" s="31"/>
    </row>
    <row r="22" spans="1:19" s="30" customFormat="1" ht="35.450000000000003" customHeight="1" x14ac:dyDescent="0.2">
      <c r="A22" s="5"/>
      <c r="B22" s="24">
        <v>15</v>
      </c>
      <c r="C22" s="24" t="s">
        <v>36</v>
      </c>
      <c r="D22" s="24" t="s">
        <v>47</v>
      </c>
      <c r="E22" s="24" t="s">
        <v>47</v>
      </c>
      <c r="F22" s="24"/>
      <c r="G22" s="24">
        <v>99</v>
      </c>
      <c r="H22" s="24" t="s">
        <v>38</v>
      </c>
      <c r="I22" s="24">
        <v>11</v>
      </c>
      <c r="J22" s="25">
        <v>32692</v>
      </c>
      <c r="K22" s="33">
        <v>0.65184142909580323</v>
      </c>
      <c r="L22" s="25">
        <v>11382</v>
      </c>
      <c r="M22" s="25">
        <v>11439.2</v>
      </c>
      <c r="N22" s="25">
        <v>1132480.8</v>
      </c>
      <c r="O22" s="27"/>
      <c r="P22" s="28"/>
      <c r="Q22" s="29">
        <f t="shared" si="0"/>
        <v>12457288.800000001</v>
      </c>
      <c r="R22" s="30" t="s">
        <v>25</v>
      </c>
      <c r="S22" s="31"/>
    </row>
    <row r="23" spans="1:19" s="30" customFormat="1" ht="35.450000000000003" customHeight="1" x14ac:dyDescent="0.2">
      <c r="A23" s="5"/>
      <c r="B23" s="24">
        <v>16</v>
      </c>
      <c r="C23" s="24" t="s">
        <v>36</v>
      </c>
      <c r="D23" s="24" t="s">
        <v>48</v>
      </c>
      <c r="E23" s="24" t="s">
        <v>48</v>
      </c>
      <c r="F23" s="24"/>
      <c r="G23" s="24">
        <v>54</v>
      </c>
      <c r="H23" s="24" t="s">
        <v>38</v>
      </c>
      <c r="I23" s="24">
        <v>11</v>
      </c>
      <c r="J23" s="25">
        <v>4043</v>
      </c>
      <c r="K23" s="33">
        <v>0.34677219886223098</v>
      </c>
      <c r="L23" s="25">
        <v>2641</v>
      </c>
      <c r="M23" s="25">
        <v>2654.27</v>
      </c>
      <c r="N23" s="25">
        <v>143330.57999999999</v>
      </c>
      <c r="O23" s="27"/>
      <c r="P23" s="28"/>
      <c r="Q23" s="29">
        <f t="shared" si="0"/>
        <v>1576636.38</v>
      </c>
      <c r="R23" s="30" t="s">
        <v>25</v>
      </c>
      <c r="S23" s="31"/>
    </row>
    <row r="24" spans="1:19" s="30" customFormat="1" ht="35.450000000000003" customHeight="1" x14ac:dyDescent="0.2">
      <c r="A24" s="5"/>
      <c r="B24" s="24">
        <v>17</v>
      </c>
      <c r="C24" s="24" t="s">
        <v>36</v>
      </c>
      <c r="D24" s="24" t="s">
        <v>49</v>
      </c>
      <c r="E24" s="24" t="s">
        <v>49</v>
      </c>
      <c r="F24" s="24"/>
      <c r="G24" s="24">
        <v>46</v>
      </c>
      <c r="H24" s="24" t="s">
        <v>38</v>
      </c>
      <c r="I24" s="24">
        <v>11</v>
      </c>
      <c r="J24" s="25">
        <v>11964</v>
      </c>
      <c r="K24" s="33">
        <v>0.8173687729856236</v>
      </c>
      <c r="L24" s="25">
        <v>2185</v>
      </c>
      <c r="M24" s="25">
        <v>2195.98</v>
      </c>
      <c r="N24" s="25">
        <v>101015.08</v>
      </c>
      <c r="O24" s="27"/>
      <c r="P24" s="28"/>
      <c r="Q24" s="29">
        <f t="shared" si="0"/>
        <v>1111165.8799999999</v>
      </c>
      <c r="R24" s="30" t="s">
        <v>25</v>
      </c>
      <c r="S24" s="31"/>
    </row>
    <row r="25" spans="1:19" s="30" customFormat="1" ht="35.450000000000003" customHeight="1" x14ac:dyDescent="0.2">
      <c r="A25" s="5"/>
      <c r="B25" s="24">
        <v>18</v>
      </c>
      <c r="C25" s="24" t="s">
        <v>36</v>
      </c>
      <c r="D25" s="24" t="s">
        <v>50</v>
      </c>
      <c r="E25" s="24" t="s">
        <v>50</v>
      </c>
      <c r="F25" s="24"/>
      <c r="G25" s="24">
        <v>135</v>
      </c>
      <c r="H25" s="24" t="s">
        <v>38</v>
      </c>
      <c r="I25" s="24">
        <v>11</v>
      </c>
      <c r="J25" s="25">
        <v>33762</v>
      </c>
      <c r="K25" s="33">
        <v>0.78188495942183522</v>
      </c>
      <c r="L25" s="25">
        <v>7364</v>
      </c>
      <c r="M25" s="25">
        <v>7401.01</v>
      </c>
      <c r="N25" s="25">
        <v>999136.35</v>
      </c>
      <c r="O25" s="27"/>
      <c r="P25" s="28"/>
      <c r="Q25" s="29">
        <f t="shared" si="0"/>
        <v>10990499.85</v>
      </c>
      <c r="R25" s="30" t="s">
        <v>25</v>
      </c>
      <c r="S25" s="31"/>
    </row>
    <row r="26" spans="1:19" s="30" customFormat="1" ht="35.450000000000003" customHeight="1" x14ac:dyDescent="0.2">
      <c r="A26" s="5"/>
      <c r="B26" s="24">
        <v>19</v>
      </c>
      <c r="C26" s="24" t="s">
        <v>36</v>
      </c>
      <c r="D26" s="24" t="s">
        <v>51</v>
      </c>
      <c r="E26" s="24" t="s">
        <v>51</v>
      </c>
      <c r="F26" s="24"/>
      <c r="G26" s="24">
        <v>68</v>
      </c>
      <c r="H26" s="24" t="s">
        <v>38</v>
      </c>
      <c r="I26" s="24">
        <v>11</v>
      </c>
      <c r="J26" s="25">
        <v>67795</v>
      </c>
      <c r="K26" s="33">
        <v>0.45872114462718494</v>
      </c>
      <c r="L26" s="25">
        <v>36696</v>
      </c>
      <c r="M26" s="25">
        <v>36880.400000000001</v>
      </c>
      <c r="N26" s="25">
        <v>2507867.2000000002</v>
      </c>
      <c r="O26" s="27"/>
      <c r="P26" s="28"/>
      <c r="Q26" s="29">
        <f t="shared" si="0"/>
        <v>27586539.199999999</v>
      </c>
      <c r="R26" s="30" t="s">
        <v>25</v>
      </c>
      <c r="S26" s="31"/>
    </row>
    <row r="27" spans="1:19" s="30" customFormat="1" ht="35.450000000000003" customHeight="1" x14ac:dyDescent="0.2">
      <c r="A27" s="5"/>
      <c r="B27" s="24">
        <v>20</v>
      </c>
      <c r="C27" s="24" t="s">
        <v>36</v>
      </c>
      <c r="D27" s="24" t="s">
        <v>52</v>
      </c>
      <c r="E27" s="24" t="s">
        <v>52</v>
      </c>
      <c r="F27" s="24"/>
      <c r="G27" s="24">
        <v>123</v>
      </c>
      <c r="H27" s="24" t="s">
        <v>38</v>
      </c>
      <c r="I27" s="24">
        <v>11</v>
      </c>
      <c r="J27" s="25">
        <v>29783</v>
      </c>
      <c r="K27" s="33">
        <v>0.75274485444716788</v>
      </c>
      <c r="L27" s="25">
        <v>7364</v>
      </c>
      <c r="M27" s="25">
        <v>7401.01</v>
      </c>
      <c r="N27" s="25">
        <v>910324.23</v>
      </c>
      <c r="O27" s="27"/>
      <c r="P27" s="28"/>
      <c r="Q27" s="29">
        <f t="shared" si="0"/>
        <v>10013566.529999999</v>
      </c>
      <c r="R27" s="30" t="s">
        <v>25</v>
      </c>
      <c r="S27" s="31"/>
    </row>
    <row r="28" spans="1:19" s="30" customFormat="1" ht="35.450000000000003" customHeight="1" x14ac:dyDescent="0.2">
      <c r="A28" s="5"/>
      <c r="B28" s="24">
        <v>21</v>
      </c>
      <c r="C28" s="24" t="s">
        <v>36</v>
      </c>
      <c r="D28" s="24" t="s">
        <v>53</v>
      </c>
      <c r="E28" s="24" t="s">
        <v>53</v>
      </c>
      <c r="F28" s="24"/>
      <c r="G28" s="24">
        <v>24</v>
      </c>
      <c r="H28" s="24" t="s">
        <v>38</v>
      </c>
      <c r="I28" s="24">
        <v>11</v>
      </c>
      <c r="J28" s="25">
        <v>13842</v>
      </c>
      <c r="K28" s="33">
        <v>0.55923999422048842</v>
      </c>
      <c r="L28" s="25">
        <v>6101</v>
      </c>
      <c r="M28" s="25">
        <v>6131.66</v>
      </c>
      <c r="N28" s="25">
        <v>147159.84</v>
      </c>
      <c r="O28" s="27"/>
      <c r="P28" s="28"/>
      <c r="Q28" s="29">
        <f t="shared" si="0"/>
        <v>1618758.24</v>
      </c>
      <c r="R28" s="30" t="s">
        <v>25</v>
      </c>
      <c r="S28" s="31"/>
    </row>
    <row r="29" spans="1:19" s="30" customFormat="1" ht="35.450000000000003" customHeight="1" x14ac:dyDescent="0.2">
      <c r="A29" s="5"/>
      <c r="B29" s="24">
        <v>22</v>
      </c>
      <c r="C29" s="24" t="s">
        <v>36</v>
      </c>
      <c r="D29" s="24" t="s">
        <v>54</v>
      </c>
      <c r="E29" s="24" t="s">
        <v>54</v>
      </c>
      <c r="F29" s="24"/>
      <c r="G29" s="24">
        <v>23</v>
      </c>
      <c r="H29" s="24" t="s">
        <v>38</v>
      </c>
      <c r="I29" s="24">
        <v>11</v>
      </c>
      <c r="J29" s="25">
        <v>14496</v>
      </c>
      <c r="K29" s="33">
        <v>0.71102373068432678</v>
      </c>
      <c r="L29" s="25">
        <v>4189</v>
      </c>
      <c r="M29" s="25">
        <v>4210.05</v>
      </c>
      <c r="N29" s="25">
        <v>96831.15</v>
      </c>
      <c r="O29" s="27"/>
      <c r="P29" s="28"/>
      <c r="Q29" s="29">
        <f t="shared" si="0"/>
        <v>1065142.6499999999</v>
      </c>
      <c r="R29" s="30" t="s">
        <v>25</v>
      </c>
      <c r="S29" s="31"/>
    </row>
    <row r="30" spans="1:19" s="30" customFormat="1" ht="35.450000000000003" customHeight="1" x14ac:dyDescent="0.2">
      <c r="A30" s="5"/>
      <c r="B30" s="24">
        <v>23</v>
      </c>
      <c r="C30" s="24" t="s">
        <v>36</v>
      </c>
      <c r="D30" s="24" t="s">
        <v>55</v>
      </c>
      <c r="E30" s="24" t="s">
        <v>55</v>
      </c>
      <c r="F30" s="24"/>
      <c r="G30" s="24">
        <v>142</v>
      </c>
      <c r="H30" s="24" t="s">
        <v>38</v>
      </c>
      <c r="I30" s="24">
        <v>11</v>
      </c>
      <c r="J30" s="25">
        <v>9306</v>
      </c>
      <c r="K30" s="33">
        <v>0.47163120567375882</v>
      </c>
      <c r="L30" s="25">
        <v>4917</v>
      </c>
      <c r="M30" s="25">
        <v>4941.71</v>
      </c>
      <c r="N30" s="25">
        <v>701722.82</v>
      </c>
      <c r="O30" s="27"/>
      <c r="P30" s="28"/>
      <c r="Q30" s="29">
        <f t="shared" si="0"/>
        <v>7718951.0199999996</v>
      </c>
      <c r="R30" s="30" t="s">
        <v>25</v>
      </c>
      <c r="S30" s="31"/>
    </row>
    <row r="31" spans="1:19" s="30" customFormat="1" ht="35.450000000000003" customHeight="1" x14ac:dyDescent="0.2">
      <c r="A31" s="5"/>
      <c r="B31" s="24">
        <v>24</v>
      </c>
      <c r="C31" s="24" t="s">
        <v>36</v>
      </c>
      <c r="D31" s="24" t="s">
        <v>56</v>
      </c>
      <c r="E31" s="24" t="s">
        <v>56</v>
      </c>
      <c r="F31" s="24"/>
      <c r="G31" s="24">
        <v>141</v>
      </c>
      <c r="H31" s="24" t="s">
        <v>38</v>
      </c>
      <c r="I31" s="24">
        <v>11</v>
      </c>
      <c r="J31" s="25">
        <v>5178</v>
      </c>
      <c r="K31" s="33">
        <v>0.46948628814213977</v>
      </c>
      <c r="L31" s="25">
        <v>2747</v>
      </c>
      <c r="M31" s="25">
        <v>2760.8</v>
      </c>
      <c r="N31" s="25">
        <v>389272.8</v>
      </c>
      <c r="O31" s="27"/>
      <c r="P31" s="28"/>
      <c r="Q31" s="29">
        <f t="shared" si="0"/>
        <v>4282000.8</v>
      </c>
      <c r="R31" s="30" t="s">
        <v>25</v>
      </c>
      <c r="S31" s="31"/>
    </row>
    <row r="32" spans="1:19" s="30" customFormat="1" ht="35.450000000000003" customHeight="1" x14ac:dyDescent="0.2">
      <c r="A32" s="5"/>
      <c r="B32" s="24">
        <v>25</v>
      </c>
      <c r="C32" s="24" t="s">
        <v>36</v>
      </c>
      <c r="D32" s="24" t="s">
        <v>57</v>
      </c>
      <c r="E32" s="24" t="s">
        <v>57</v>
      </c>
      <c r="F32" s="24"/>
      <c r="G32" s="24">
        <v>128</v>
      </c>
      <c r="H32" s="24" t="s">
        <v>38</v>
      </c>
      <c r="I32" s="24">
        <v>11</v>
      </c>
      <c r="J32" s="25">
        <v>9003</v>
      </c>
      <c r="K32" s="33">
        <v>0.45084971676107966</v>
      </c>
      <c r="L32" s="25">
        <v>4944</v>
      </c>
      <c r="M32" s="25">
        <v>4968.84</v>
      </c>
      <c r="N32" s="25">
        <v>636011.52000000002</v>
      </c>
      <c r="O32" s="27"/>
      <c r="P32" s="28"/>
      <c r="Q32" s="29">
        <f t="shared" si="0"/>
        <v>6996126.7199999997</v>
      </c>
      <c r="R32" s="30" t="s">
        <v>25</v>
      </c>
      <c r="S32" s="31"/>
    </row>
    <row r="33" spans="1:19" s="30" customFormat="1" ht="35.450000000000003" customHeight="1" x14ac:dyDescent="0.2">
      <c r="A33" s="5"/>
      <c r="B33" s="24">
        <v>26</v>
      </c>
      <c r="C33" s="24" t="s">
        <v>36</v>
      </c>
      <c r="D33" s="24" t="s">
        <v>58</v>
      </c>
      <c r="E33" s="24" t="s">
        <v>58</v>
      </c>
      <c r="F33" s="24"/>
      <c r="G33" s="24">
        <v>128</v>
      </c>
      <c r="H33" s="24" t="s">
        <v>38</v>
      </c>
      <c r="I33" s="24">
        <v>11</v>
      </c>
      <c r="J33" s="25">
        <v>8538</v>
      </c>
      <c r="K33" s="33">
        <v>0.42094167252283909</v>
      </c>
      <c r="L33" s="25">
        <v>4944</v>
      </c>
      <c r="M33" s="25">
        <v>4968.84</v>
      </c>
      <c r="N33" s="25">
        <v>636011.52000000002</v>
      </c>
      <c r="O33" s="27"/>
      <c r="P33" s="28"/>
      <c r="Q33" s="29">
        <f t="shared" si="0"/>
        <v>6996126.7199999997</v>
      </c>
      <c r="R33" s="30" t="s">
        <v>25</v>
      </c>
      <c r="S33" s="31"/>
    </row>
    <row r="34" spans="1:19" s="30" customFormat="1" ht="35.450000000000003" customHeight="1" x14ac:dyDescent="0.2">
      <c r="A34" s="5"/>
      <c r="B34" s="24">
        <v>27</v>
      </c>
      <c r="C34" s="24" t="s">
        <v>36</v>
      </c>
      <c r="D34" s="24" t="s">
        <v>59</v>
      </c>
      <c r="E34" s="24" t="s">
        <v>59</v>
      </c>
      <c r="F34" s="24"/>
      <c r="G34" s="24">
        <v>314</v>
      </c>
      <c r="H34" s="24" t="s">
        <v>38</v>
      </c>
      <c r="I34" s="24">
        <v>11</v>
      </c>
      <c r="J34" s="25">
        <v>333</v>
      </c>
      <c r="K34" s="33">
        <v>0.39639639639639634</v>
      </c>
      <c r="L34" s="25">
        <v>201</v>
      </c>
      <c r="M34" s="25">
        <v>202.01</v>
      </c>
      <c r="N34" s="25">
        <v>63431.14</v>
      </c>
      <c r="O34" s="27"/>
      <c r="P34" s="28"/>
      <c r="Q34" s="29">
        <f t="shared" si="0"/>
        <v>697742.54</v>
      </c>
      <c r="R34" s="30" t="s">
        <v>25</v>
      </c>
      <c r="S34" s="31"/>
    </row>
    <row r="35" spans="1:19" s="30" customFormat="1" ht="35.450000000000003" customHeight="1" x14ac:dyDescent="0.2">
      <c r="A35" s="5"/>
      <c r="B35" s="24">
        <v>28</v>
      </c>
      <c r="C35" s="24" t="s">
        <v>36</v>
      </c>
      <c r="D35" s="24" t="s">
        <v>60</v>
      </c>
      <c r="E35" s="24" t="s">
        <v>60</v>
      </c>
      <c r="F35" s="24"/>
      <c r="G35" s="24">
        <v>32</v>
      </c>
      <c r="H35" s="24" t="s">
        <v>38</v>
      </c>
      <c r="I35" s="24">
        <v>11</v>
      </c>
      <c r="J35" s="25">
        <v>2091</v>
      </c>
      <c r="K35" s="33">
        <v>0.54328072692491625</v>
      </c>
      <c r="L35" s="25">
        <v>955</v>
      </c>
      <c r="M35" s="25">
        <v>959.8</v>
      </c>
      <c r="N35" s="25">
        <v>30713.599999999999</v>
      </c>
      <c r="O35" s="27"/>
      <c r="P35" s="28"/>
      <c r="Q35" s="29">
        <f t="shared" si="0"/>
        <v>337849.59999999998</v>
      </c>
      <c r="R35" s="30" t="s">
        <v>25</v>
      </c>
      <c r="S35" s="31"/>
    </row>
    <row r="36" spans="1:19" s="30" customFormat="1" ht="35.450000000000003" customHeight="1" x14ac:dyDescent="0.2">
      <c r="A36" s="5"/>
      <c r="B36" s="24">
        <v>29</v>
      </c>
      <c r="C36" s="24" t="s">
        <v>36</v>
      </c>
      <c r="D36" s="24" t="s">
        <v>61</v>
      </c>
      <c r="E36" s="24" t="s">
        <v>61</v>
      </c>
      <c r="F36" s="24"/>
      <c r="G36" s="24">
        <v>178</v>
      </c>
      <c r="H36" s="24" t="s">
        <v>38</v>
      </c>
      <c r="I36" s="24">
        <v>11</v>
      </c>
      <c r="J36" s="25">
        <v>4488</v>
      </c>
      <c r="K36" s="33">
        <v>0.4237967914438503</v>
      </c>
      <c r="L36" s="25">
        <v>2586</v>
      </c>
      <c r="M36" s="25">
        <v>2598.9899999999998</v>
      </c>
      <c r="N36" s="25">
        <v>462620.22</v>
      </c>
      <c r="O36" s="27"/>
      <c r="P36" s="28"/>
      <c r="Q36" s="29">
        <f t="shared" si="0"/>
        <v>5088822.42</v>
      </c>
      <c r="R36" s="30" t="s">
        <v>25</v>
      </c>
      <c r="S36" s="31"/>
    </row>
    <row r="37" spans="1:19" s="30" customFormat="1" ht="35.450000000000003" customHeight="1" x14ac:dyDescent="0.2">
      <c r="A37" s="5"/>
      <c r="B37" s="24">
        <v>30</v>
      </c>
      <c r="C37" s="24" t="s">
        <v>36</v>
      </c>
      <c r="D37" s="24" t="s">
        <v>62</v>
      </c>
      <c r="E37" s="24" t="s">
        <v>62</v>
      </c>
      <c r="F37" s="24"/>
      <c r="G37" s="24">
        <v>174</v>
      </c>
      <c r="H37" s="24" t="s">
        <v>38</v>
      </c>
      <c r="I37" s="24">
        <v>11</v>
      </c>
      <c r="J37" s="25">
        <v>4916</v>
      </c>
      <c r="K37" s="33">
        <v>0.48698128559804721</v>
      </c>
      <c r="L37" s="25">
        <v>2522</v>
      </c>
      <c r="M37" s="25">
        <v>2534.67</v>
      </c>
      <c r="N37" s="25">
        <v>441032.58</v>
      </c>
      <c r="O37" s="27"/>
      <c r="P37" s="28"/>
      <c r="Q37" s="29">
        <f t="shared" si="0"/>
        <v>4851358.38</v>
      </c>
      <c r="R37" s="30" t="s">
        <v>25</v>
      </c>
      <c r="S37" s="31"/>
    </row>
    <row r="38" spans="1:19" s="30" customFormat="1" ht="35.450000000000003" customHeight="1" x14ac:dyDescent="0.2">
      <c r="A38" s="5"/>
      <c r="B38" s="24">
        <v>31</v>
      </c>
      <c r="C38" s="24" t="s">
        <v>36</v>
      </c>
      <c r="D38" s="24" t="s">
        <v>63</v>
      </c>
      <c r="E38" s="24" t="s">
        <v>63</v>
      </c>
      <c r="F38" s="24"/>
      <c r="G38" s="24">
        <v>343</v>
      </c>
      <c r="H38" s="24" t="s">
        <v>38</v>
      </c>
      <c r="I38" s="24">
        <v>11</v>
      </c>
      <c r="J38" s="25">
        <v>7711</v>
      </c>
      <c r="K38" s="33">
        <v>0.46141875243159125</v>
      </c>
      <c r="L38" s="25">
        <v>4153</v>
      </c>
      <c r="M38" s="25">
        <v>4173.87</v>
      </c>
      <c r="N38" s="25">
        <v>1431637.41</v>
      </c>
      <c r="O38" s="27"/>
      <c r="P38" s="28"/>
      <c r="Q38" s="29">
        <f t="shared" si="0"/>
        <v>15748011.51</v>
      </c>
      <c r="R38" s="30" t="s">
        <v>25</v>
      </c>
      <c r="S38" s="31"/>
    </row>
    <row r="39" spans="1:19" s="30" customFormat="1" ht="35.450000000000003" customHeight="1" x14ac:dyDescent="0.2">
      <c r="A39" s="5"/>
      <c r="B39" s="24">
        <v>32</v>
      </c>
      <c r="C39" s="24" t="s">
        <v>36</v>
      </c>
      <c r="D39" s="24" t="s">
        <v>64</v>
      </c>
      <c r="E39" s="24" t="s">
        <v>64</v>
      </c>
      <c r="F39" s="24"/>
      <c r="G39" s="24">
        <v>135</v>
      </c>
      <c r="H39" s="24" t="s">
        <v>38</v>
      </c>
      <c r="I39" s="24">
        <v>11</v>
      </c>
      <c r="J39" s="25">
        <v>3052</v>
      </c>
      <c r="K39" s="33">
        <v>0.31913499344692009</v>
      </c>
      <c r="L39" s="25">
        <v>2078</v>
      </c>
      <c r="M39" s="25">
        <v>2088.44</v>
      </c>
      <c r="N39" s="25">
        <v>281939.40000000002</v>
      </c>
      <c r="O39" s="27"/>
      <c r="P39" s="28"/>
      <c r="Q39" s="29">
        <f t="shared" si="0"/>
        <v>3101333.4</v>
      </c>
      <c r="R39" s="30" t="s">
        <v>25</v>
      </c>
      <c r="S39" s="31"/>
    </row>
    <row r="40" spans="1:19" s="30" customFormat="1" ht="35.450000000000003" customHeight="1" x14ac:dyDescent="0.2">
      <c r="A40" s="5"/>
      <c r="B40" s="24">
        <v>33</v>
      </c>
      <c r="C40" s="24" t="s">
        <v>36</v>
      </c>
      <c r="D40" s="24" t="s">
        <v>65</v>
      </c>
      <c r="E40" s="24" t="s">
        <v>65</v>
      </c>
      <c r="F40" s="24"/>
      <c r="G40" s="24">
        <v>204</v>
      </c>
      <c r="H40" s="24" t="s">
        <v>38</v>
      </c>
      <c r="I40" s="24">
        <v>11</v>
      </c>
      <c r="J40" s="25">
        <v>9272</v>
      </c>
      <c r="K40" s="33">
        <v>0.31924072476272647</v>
      </c>
      <c r="L40" s="25">
        <v>6312</v>
      </c>
      <c r="M40" s="25">
        <v>6343.72</v>
      </c>
      <c r="N40" s="25">
        <v>1294118.8799999999</v>
      </c>
      <c r="O40" s="27"/>
      <c r="P40" s="28"/>
      <c r="Q40" s="29">
        <f t="shared" si="0"/>
        <v>14235307.68</v>
      </c>
      <c r="R40" s="30" t="s">
        <v>25</v>
      </c>
      <c r="S40" s="31"/>
    </row>
    <row r="41" spans="1:19" s="30" customFormat="1" ht="35.450000000000003" customHeight="1" x14ac:dyDescent="0.2">
      <c r="A41" s="5"/>
      <c r="B41" s="24">
        <v>34</v>
      </c>
      <c r="C41" s="24" t="s">
        <v>36</v>
      </c>
      <c r="D41" s="24" t="s">
        <v>66</v>
      </c>
      <c r="E41" s="24" t="s">
        <v>66</v>
      </c>
      <c r="F41" s="24"/>
      <c r="G41" s="24">
        <v>195</v>
      </c>
      <c r="H41" s="24" t="s">
        <v>38</v>
      </c>
      <c r="I41" s="24">
        <v>11</v>
      </c>
      <c r="J41" s="25">
        <v>7965</v>
      </c>
      <c r="K41" s="33">
        <v>0.47859384808537353</v>
      </c>
      <c r="L41" s="25">
        <v>4153</v>
      </c>
      <c r="M41" s="25">
        <v>4173.87</v>
      </c>
      <c r="N41" s="25">
        <v>813904.65</v>
      </c>
      <c r="O41" s="27"/>
      <c r="P41" s="28"/>
      <c r="Q41" s="29">
        <f t="shared" si="0"/>
        <v>8952951.1500000004</v>
      </c>
      <c r="R41" s="30" t="s">
        <v>25</v>
      </c>
      <c r="S41" s="31"/>
    </row>
    <row r="42" spans="1:19" s="30" customFormat="1" ht="35.450000000000003" customHeight="1" x14ac:dyDescent="0.2">
      <c r="A42" s="5"/>
      <c r="B42" s="24">
        <v>35</v>
      </c>
      <c r="C42" s="24" t="s">
        <v>36</v>
      </c>
      <c r="D42" s="24" t="s">
        <v>67</v>
      </c>
      <c r="E42" s="24" t="s">
        <v>67</v>
      </c>
      <c r="F42" s="24"/>
      <c r="G42" s="24">
        <v>111</v>
      </c>
      <c r="H42" s="24" t="s">
        <v>38</v>
      </c>
      <c r="I42" s="24">
        <v>11</v>
      </c>
      <c r="J42" s="25">
        <v>5879</v>
      </c>
      <c r="K42" s="33">
        <v>0.38305834325565569</v>
      </c>
      <c r="L42" s="25">
        <v>3627</v>
      </c>
      <c r="M42" s="25">
        <v>3645.23</v>
      </c>
      <c r="N42" s="25">
        <v>404620.53</v>
      </c>
      <c r="O42" s="27"/>
      <c r="P42" s="28"/>
      <c r="Q42" s="29">
        <f t="shared" si="0"/>
        <v>4450825.83</v>
      </c>
      <c r="R42" s="30" t="s">
        <v>25</v>
      </c>
      <c r="S42" s="31"/>
    </row>
    <row r="43" spans="1:19" s="30" customFormat="1" ht="35.450000000000003" customHeight="1" x14ac:dyDescent="0.2">
      <c r="A43" s="5"/>
      <c r="B43" s="24">
        <v>36</v>
      </c>
      <c r="C43" s="24" t="s">
        <v>36</v>
      </c>
      <c r="D43" s="24" t="s">
        <v>68</v>
      </c>
      <c r="E43" s="24" t="s">
        <v>68</v>
      </c>
      <c r="F43" s="24"/>
      <c r="G43" s="24">
        <v>107</v>
      </c>
      <c r="H43" s="24" t="s">
        <v>38</v>
      </c>
      <c r="I43" s="24">
        <v>11</v>
      </c>
      <c r="J43" s="25">
        <v>23101</v>
      </c>
      <c r="K43" s="33">
        <v>0.2576944721007749</v>
      </c>
      <c r="L43" s="25">
        <v>17148</v>
      </c>
      <c r="M43" s="25">
        <v>17234.169999999998</v>
      </c>
      <c r="N43" s="25">
        <v>1844056.19</v>
      </c>
      <c r="O43" s="27"/>
      <c r="P43" s="28"/>
      <c r="Q43" s="29">
        <f t="shared" si="0"/>
        <v>20284618.09</v>
      </c>
      <c r="R43" s="30" t="s">
        <v>25</v>
      </c>
      <c r="S43" s="31"/>
    </row>
    <row r="44" spans="1:19" s="30" customFormat="1" ht="35.450000000000003" customHeight="1" x14ac:dyDescent="0.2">
      <c r="A44" s="5"/>
      <c r="B44" s="24">
        <v>37</v>
      </c>
      <c r="C44" s="24" t="s">
        <v>36</v>
      </c>
      <c r="D44" s="24" t="s">
        <v>69</v>
      </c>
      <c r="E44" s="24" t="s">
        <v>69</v>
      </c>
      <c r="F44" s="24"/>
      <c r="G44" s="24">
        <v>129</v>
      </c>
      <c r="H44" s="24" t="s">
        <v>38</v>
      </c>
      <c r="I44" s="24">
        <v>11</v>
      </c>
      <c r="J44" s="25">
        <v>23101</v>
      </c>
      <c r="K44" s="33">
        <v>0.2576944721007749</v>
      </c>
      <c r="L44" s="25">
        <v>17148</v>
      </c>
      <c r="M44" s="25">
        <v>17234.169999999998</v>
      </c>
      <c r="N44" s="25">
        <v>2223207.9300000002</v>
      </c>
      <c r="O44" s="27"/>
      <c r="P44" s="28"/>
      <c r="Q44" s="29">
        <f t="shared" si="0"/>
        <v>24455287.23</v>
      </c>
      <c r="R44" s="30" t="s">
        <v>25</v>
      </c>
      <c r="S44" s="31"/>
    </row>
    <row r="45" spans="1:19" s="30" customFormat="1" ht="35.450000000000003" customHeight="1" x14ac:dyDescent="0.2">
      <c r="A45" s="5"/>
      <c r="B45" s="24">
        <v>38</v>
      </c>
      <c r="C45" s="24" t="s">
        <v>36</v>
      </c>
      <c r="D45" s="24" t="s">
        <v>70</v>
      </c>
      <c r="E45" s="24" t="s">
        <v>70</v>
      </c>
      <c r="F45" s="24"/>
      <c r="G45" s="24">
        <v>3</v>
      </c>
      <c r="H45" s="24" t="s">
        <v>38</v>
      </c>
      <c r="I45" s="24">
        <v>11</v>
      </c>
      <c r="J45" s="25">
        <v>133940</v>
      </c>
      <c r="K45" s="33">
        <v>0.72510079139913386</v>
      </c>
      <c r="L45" s="25">
        <v>36820</v>
      </c>
      <c r="M45" s="25">
        <v>37005.03</v>
      </c>
      <c r="N45" s="25">
        <v>111015.09</v>
      </c>
      <c r="O45" s="27"/>
      <c r="P45" s="28"/>
      <c r="Q45" s="29">
        <f t="shared" si="0"/>
        <v>1221165.99</v>
      </c>
      <c r="R45" s="30" t="s">
        <v>25</v>
      </c>
      <c r="S45" s="31"/>
    </row>
    <row r="46" spans="1:19" s="30" customFormat="1" ht="35.450000000000003" customHeight="1" x14ac:dyDescent="0.2">
      <c r="A46" s="5"/>
      <c r="B46" s="24">
        <v>39</v>
      </c>
      <c r="C46" s="24" t="s">
        <v>36</v>
      </c>
      <c r="D46" s="24" t="s">
        <v>71</v>
      </c>
      <c r="E46" s="24" t="s">
        <v>71</v>
      </c>
      <c r="F46" s="24"/>
      <c r="G46" s="24">
        <v>843</v>
      </c>
      <c r="H46" s="24" t="s">
        <v>38</v>
      </c>
      <c r="I46" s="24">
        <v>11</v>
      </c>
      <c r="J46" s="25">
        <v>983</v>
      </c>
      <c r="K46" s="33">
        <v>0.54425228891149535</v>
      </c>
      <c r="L46" s="25">
        <v>448</v>
      </c>
      <c r="M46" s="25">
        <v>450.25</v>
      </c>
      <c r="N46" s="25">
        <v>379560.75</v>
      </c>
      <c r="O46" s="27"/>
      <c r="P46" s="28"/>
      <c r="Q46" s="29">
        <f t="shared" si="0"/>
        <v>4175168.25</v>
      </c>
      <c r="R46" s="30" t="s">
        <v>25</v>
      </c>
      <c r="S46" s="31"/>
    </row>
    <row r="47" spans="1:19" s="30" customFormat="1" ht="35.450000000000003" customHeight="1" x14ac:dyDescent="0.2">
      <c r="A47" s="5"/>
      <c r="B47" s="24">
        <v>40</v>
      </c>
      <c r="C47" s="24" t="s">
        <v>36</v>
      </c>
      <c r="D47" s="24" t="s">
        <v>72</v>
      </c>
      <c r="E47" s="24" t="s">
        <v>72</v>
      </c>
      <c r="F47" s="24"/>
      <c r="G47" s="24">
        <v>166</v>
      </c>
      <c r="H47" s="24" t="s">
        <v>38</v>
      </c>
      <c r="I47" s="24">
        <v>11</v>
      </c>
      <c r="J47" s="25">
        <v>2087</v>
      </c>
      <c r="K47" s="33">
        <v>0.26497364638236709</v>
      </c>
      <c r="L47" s="25">
        <v>1534</v>
      </c>
      <c r="M47" s="25">
        <v>1541.71</v>
      </c>
      <c r="N47" s="25">
        <v>255923.86</v>
      </c>
      <c r="O47" s="27"/>
      <c r="P47" s="28"/>
      <c r="Q47" s="29">
        <f t="shared" si="0"/>
        <v>2815162.46</v>
      </c>
      <c r="R47" s="30" t="s">
        <v>25</v>
      </c>
      <c r="S47" s="31"/>
    </row>
    <row r="48" spans="1:19" s="30" customFormat="1" ht="35.450000000000003" customHeight="1" x14ac:dyDescent="0.2">
      <c r="A48" s="5"/>
      <c r="B48" s="24">
        <v>41</v>
      </c>
      <c r="C48" s="24" t="s">
        <v>36</v>
      </c>
      <c r="D48" s="24" t="s">
        <v>73</v>
      </c>
      <c r="E48" s="24" t="s">
        <v>73</v>
      </c>
      <c r="F48" s="24"/>
      <c r="G48" s="24">
        <v>473</v>
      </c>
      <c r="H48" s="24" t="s">
        <v>38</v>
      </c>
      <c r="I48" s="24">
        <v>11</v>
      </c>
      <c r="J48" s="25">
        <v>3087</v>
      </c>
      <c r="K48" s="33">
        <v>0.24327826368642691</v>
      </c>
      <c r="L48" s="25">
        <v>2336</v>
      </c>
      <c r="M48" s="25">
        <v>2347.7399999999998</v>
      </c>
      <c r="N48" s="25">
        <v>1110481.02</v>
      </c>
      <c r="O48" s="27"/>
      <c r="P48" s="28"/>
      <c r="Q48" s="29">
        <f t="shared" si="0"/>
        <v>12215291.220000001</v>
      </c>
      <c r="R48" s="30" t="s">
        <v>25</v>
      </c>
      <c r="S48" s="31"/>
    </row>
    <row r="49" spans="1:19" s="30" customFormat="1" ht="35.450000000000003" customHeight="1" x14ac:dyDescent="0.2">
      <c r="A49" s="5"/>
      <c r="B49" s="24">
        <v>42</v>
      </c>
      <c r="C49" s="24" t="s">
        <v>36</v>
      </c>
      <c r="D49" s="24" t="s">
        <v>74</v>
      </c>
      <c r="E49" s="24" t="s">
        <v>74</v>
      </c>
      <c r="F49" s="24"/>
      <c r="G49" s="24">
        <v>270</v>
      </c>
      <c r="H49" s="24" t="s">
        <v>38</v>
      </c>
      <c r="I49" s="24">
        <v>11</v>
      </c>
      <c r="J49" s="25">
        <v>3589</v>
      </c>
      <c r="K49" s="33">
        <v>0.2518807467261075</v>
      </c>
      <c r="L49" s="25">
        <v>2685</v>
      </c>
      <c r="M49" s="25">
        <v>2698.49</v>
      </c>
      <c r="N49" s="25">
        <v>728592.3</v>
      </c>
      <c r="O49" s="27"/>
      <c r="P49" s="28"/>
      <c r="Q49" s="29">
        <f t="shared" si="0"/>
        <v>8014515.2999999998</v>
      </c>
      <c r="R49" s="30" t="s">
        <v>25</v>
      </c>
      <c r="S49" s="31"/>
    </row>
    <row r="50" spans="1:19" s="30" customFormat="1" ht="35.450000000000003" customHeight="1" x14ac:dyDescent="0.2">
      <c r="A50" s="5"/>
      <c r="B50" s="24">
        <v>43</v>
      </c>
      <c r="C50" s="24" t="s">
        <v>36</v>
      </c>
      <c r="D50" s="24" t="s">
        <v>75</v>
      </c>
      <c r="E50" s="24" t="s">
        <v>75</v>
      </c>
      <c r="F50" s="24"/>
      <c r="G50" s="24">
        <v>286</v>
      </c>
      <c r="H50" s="24" t="s">
        <v>38</v>
      </c>
      <c r="I50" s="24">
        <v>11</v>
      </c>
      <c r="J50" s="25">
        <v>3439</v>
      </c>
      <c r="K50" s="33">
        <v>0.21924978191334688</v>
      </c>
      <c r="L50" s="25">
        <v>2685</v>
      </c>
      <c r="M50" s="25">
        <v>2698.49</v>
      </c>
      <c r="N50" s="25">
        <v>771768.14</v>
      </c>
      <c r="O50" s="27"/>
      <c r="P50" s="28"/>
      <c r="Q50" s="29">
        <f t="shared" si="0"/>
        <v>8489449.5399999991</v>
      </c>
      <c r="R50" s="30" t="s">
        <v>25</v>
      </c>
      <c r="S50" s="31"/>
    </row>
    <row r="51" spans="1:19" s="30" customFormat="1" ht="35.450000000000003" customHeight="1" x14ac:dyDescent="0.2">
      <c r="A51" s="5"/>
      <c r="B51" s="24">
        <v>44</v>
      </c>
      <c r="C51" s="24" t="s">
        <v>36</v>
      </c>
      <c r="D51" s="24" t="s">
        <v>76</v>
      </c>
      <c r="E51" s="24" t="s">
        <v>76</v>
      </c>
      <c r="F51" s="24"/>
      <c r="G51" s="24">
        <v>842</v>
      </c>
      <c r="H51" s="24" t="s">
        <v>38</v>
      </c>
      <c r="I51" s="24">
        <v>11</v>
      </c>
      <c r="J51" s="25">
        <v>5302</v>
      </c>
      <c r="K51" s="33">
        <v>6.2617880045265917E-2</v>
      </c>
      <c r="L51" s="25">
        <v>4970</v>
      </c>
      <c r="M51" s="25">
        <v>4994.97</v>
      </c>
      <c r="N51" s="25">
        <v>4205764.74</v>
      </c>
      <c r="O51" s="27"/>
      <c r="P51" s="28"/>
      <c r="Q51" s="29">
        <f t="shared" si="0"/>
        <v>46263412.140000001</v>
      </c>
      <c r="R51" s="30" t="s">
        <v>25</v>
      </c>
      <c r="S51" s="31"/>
    </row>
    <row r="52" spans="1:19" s="30" customFormat="1" ht="35.450000000000003" customHeight="1" x14ac:dyDescent="0.2">
      <c r="A52" s="5"/>
      <c r="B52" s="24">
        <v>45</v>
      </c>
      <c r="C52" s="24" t="s">
        <v>36</v>
      </c>
      <c r="D52" s="24" t="s">
        <v>77</v>
      </c>
      <c r="E52" s="24" t="s">
        <v>77</v>
      </c>
      <c r="F52" s="24"/>
      <c r="G52" s="24">
        <v>596</v>
      </c>
      <c r="H52" s="24" t="s">
        <v>38</v>
      </c>
      <c r="I52" s="24">
        <v>11</v>
      </c>
      <c r="J52" s="25">
        <v>2193</v>
      </c>
      <c r="K52" s="33">
        <v>0.45964432284541723</v>
      </c>
      <c r="L52" s="25">
        <v>1185</v>
      </c>
      <c r="M52" s="25">
        <v>1190.95</v>
      </c>
      <c r="N52" s="25">
        <v>709806.2</v>
      </c>
      <c r="O52" s="27"/>
      <c r="P52" s="28"/>
      <c r="Q52" s="29">
        <f t="shared" si="0"/>
        <v>7807868.2000000002</v>
      </c>
      <c r="R52" s="30" t="s">
        <v>25</v>
      </c>
      <c r="S52" s="31"/>
    </row>
    <row r="53" spans="1:19" s="30" customFormat="1" ht="35.450000000000003" customHeight="1" x14ac:dyDescent="0.2">
      <c r="A53" s="5"/>
      <c r="B53" s="24">
        <v>46</v>
      </c>
      <c r="C53" s="24" t="s">
        <v>36</v>
      </c>
      <c r="D53" s="24" t="s">
        <v>78</v>
      </c>
      <c r="E53" s="24" t="s">
        <v>78</v>
      </c>
      <c r="F53" s="24"/>
      <c r="G53" s="24">
        <v>780</v>
      </c>
      <c r="H53" s="24" t="s">
        <v>38</v>
      </c>
      <c r="I53" s="24">
        <v>11</v>
      </c>
      <c r="J53" s="25">
        <v>79685</v>
      </c>
      <c r="K53" s="33">
        <v>0.63034448139549482</v>
      </c>
      <c r="L53" s="25">
        <v>29456</v>
      </c>
      <c r="M53" s="25">
        <v>29604.02</v>
      </c>
      <c r="N53" s="25">
        <v>23091135.600000001</v>
      </c>
      <c r="O53" s="27"/>
      <c r="P53" s="28"/>
      <c r="Q53" s="29">
        <f t="shared" si="0"/>
        <v>254002491.59999999</v>
      </c>
      <c r="R53" s="30" t="s">
        <v>25</v>
      </c>
      <c r="S53" s="31"/>
    </row>
    <row r="54" spans="1:19" s="30" customFormat="1" ht="35.450000000000003" customHeight="1" x14ac:dyDescent="0.2">
      <c r="A54" s="5"/>
      <c r="B54" s="24">
        <v>47</v>
      </c>
      <c r="C54" s="24" t="s">
        <v>36</v>
      </c>
      <c r="D54" s="24" t="s">
        <v>79</v>
      </c>
      <c r="E54" s="24" t="s">
        <v>79</v>
      </c>
      <c r="F54" s="24"/>
      <c r="G54" s="24">
        <v>785</v>
      </c>
      <c r="H54" s="24" t="s">
        <v>38</v>
      </c>
      <c r="I54" s="24">
        <v>11</v>
      </c>
      <c r="J54" s="25">
        <v>10202</v>
      </c>
      <c r="K54" s="33">
        <v>0.58753185649872575</v>
      </c>
      <c r="L54" s="25">
        <v>4208</v>
      </c>
      <c r="M54" s="25">
        <v>4229.1499999999996</v>
      </c>
      <c r="N54" s="25">
        <v>3319882.75</v>
      </c>
      <c r="O54" s="27"/>
      <c r="P54" s="28"/>
      <c r="Q54" s="29">
        <f t="shared" si="0"/>
        <v>36518710.25</v>
      </c>
      <c r="R54" s="30" t="s">
        <v>25</v>
      </c>
      <c r="S54" s="31"/>
    </row>
    <row r="55" spans="1:19" s="30" customFormat="1" ht="35.450000000000003" customHeight="1" x14ac:dyDescent="0.2">
      <c r="A55" s="5"/>
      <c r="B55" s="24">
        <v>48</v>
      </c>
      <c r="C55" s="24" t="s">
        <v>36</v>
      </c>
      <c r="D55" s="24" t="s">
        <v>80</v>
      </c>
      <c r="E55" s="24" t="s">
        <v>80</v>
      </c>
      <c r="F55" s="24"/>
      <c r="G55" s="24">
        <v>130</v>
      </c>
      <c r="H55" s="24" t="s">
        <v>38</v>
      </c>
      <c r="I55" s="24">
        <v>11</v>
      </c>
      <c r="J55" s="25">
        <v>6584</v>
      </c>
      <c r="K55" s="33">
        <v>0.46476306196840822</v>
      </c>
      <c r="L55" s="25">
        <v>3524</v>
      </c>
      <c r="M55" s="25">
        <v>3541.71</v>
      </c>
      <c r="N55" s="25">
        <v>460422.3</v>
      </c>
      <c r="O55" s="27"/>
      <c r="P55" s="28"/>
      <c r="Q55" s="29">
        <f t="shared" si="0"/>
        <v>5064645.3</v>
      </c>
      <c r="R55" s="30" t="s">
        <v>25</v>
      </c>
      <c r="S55" s="31"/>
    </row>
    <row r="56" spans="1:19" s="30" customFormat="1" ht="35.450000000000003" customHeight="1" x14ac:dyDescent="0.2">
      <c r="A56" s="5"/>
      <c r="B56" s="24">
        <v>49</v>
      </c>
      <c r="C56" s="24" t="s">
        <v>36</v>
      </c>
      <c r="D56" s="24" t="s">
        <v>81</v>
      </c>
      <c r="E56" s="24" t="s">
        <v>81</v>
      </c>
      <c r="F56" s="24"/>
      <c r="G56" s="24">
        <v>67</v>
      </c>
      <c r="H56" s="24" t="s">
        <v>38</v>
      </c>
      <c r="I56" s="24">
        <v>11</v>
      </c>
      <c r="J56" s="25">
        <v>6196</v>
      </c>
      <c r="K56" s="33">
        <v>1</v>
      </c>
      <c r="L56" s="25">
        <v>0</v>
      </c>
      <c r="M56" s="25">
        <v>0</v>
      </c>
      <c r="N56" s="25">
        <v>0</v>
      </c>
      <c r="O56" s="27"/>
      <c r="P56" s="28"/>
      <c r="Q56" s="29">
        <f t="shared" si="0"/>
        <v>0</v>
      </c>
      <c r="R56" s="30" t="s">
        <v>25</v>
      </c>
      <c r="S56" s="31"/>
    </row>
    <row r="57" spans="1:19" s="30" customFormat="1" ht="35.450000000000003" customHeight="1" x14ac:dyDescent="0.2">
      <c r="A57" s="5"/>
      <c r="B57" s="24">
        <v>50</v>
      </c>
      <c r="C57" s="24" t="s">
        <v>36</v>
      </c>
      <c r="D57" s="24" t="s">
        <v>82</v>
      </c>
      <c r="E57" s="24" t="s">
        <v>82</v>
      </c>
      <c r="F57" s="24"/>
      <c r="G57" s="24">
        <v>66</v>
      </c>
      <c r="H57" s="24" t="s">
        <v>38</v>
      </c>
      <c r="I57" s="24">
        <v>11</v>
      </c>
      <c r="J57" s="25">
        <v>2830</v>
      </c>
      <c r="K57" s="33">
        <v>0.24805653710247355</v>
      </c>
      <c r="L57" s="25">
        <v>2128</v>
      </c>
      <c r="M57" s="25">
        <v>2138.69</v>
      </c>
      <c r="N57" s="25">
        <v>141153.54</v>
      </c>
      <c r="O57" s="27"/>
      <c r="P57" s="28"/>
      <c r="Q57" s="29">
        <f t="shared" si="0"/>
        <v>1552688.94</v>
      </c>
      <c r="R57" s="30" t="s">
        <v>25</v>
      </c>
      <c r="S57" s="31"/>
    </row>
    <row r="58" spans="1:19" s="30" customFormat="1" ht="35.450000000000003" customHeight="1" x14ac:dyDescent="0.2">
      <c r="A58" s="5"/>
      <c r="B58" s="24">
        <v>51</v>
      </c>
      <c r="C58" s="24" t="s">
        <v>36</v>
      </c>
      <c r="D58" s="24" t="s">
        <v>83</v>
      </c>
      <c r="E58" s="24" t="s">
        <v>83</v>
      </c>
      <c r="F58" s="24"/>
      <c r="G58" s="24">
        <v>13</v>
      </c>
      <c r="H58" s="24" t="s">
        <v>38</v>
      </c>
      <c r="I58" s="24">
        <v>11</v>
      </c>
      <c r="J58" s="25">
        <v>43471</v>
      </c>
      <c r="K58" s="33">
        <v>0.80639966874468039</v>
      </c>
      <c r="L58" s="25">
        <v>8416</v>
      </c>
      <c r="M58" s="25">
        <v>8458.2900000000009</v>
      </c>
      <c r="N58" s="25">
        <v>109957.77</v>
      </c>
      <c r="O58" s="27"/>
      <c r="P58" s="28"/>
      <c r="Q58" s="29">
        <f t="shared" si="0"/>
        <v>1209535.47</v>
      </c>
      <c r="R58" s="30" t="s">
        <v>25</v>
      </c>
      <c r="S58" s="31"/>
    </row>
    <row r="59" spans="1:19" s="30" customFormat="1" ht="35.450000000000003" customHeight="1" x14ac:dyDescent="0.2">
      <c r="A59" s="5"/>
      <c r="B59" s="24">
        <v>52</v>
      </c>
      <c r="C59" s="24" t="s">
        <v>36</v>
      </c>
      <c r="D59" s="24" t="s">
        <v>84</v>
      </c>
      <c r="E59" s="24" t="s">
        <v>84</v>
      </c>
      <c r="F59" s="24"/>
      <c r="G59" s="24">
        <v>540</v>
      </c>
      <c r="H59" s="24" t="s">
        <v>38</v>
      </c>
      <c r="I59" s="24">
        <v>11</v>
      </c>
      <c r="J59" s="25">
        <v>26858</v>
      </c>
      <c r="K59" s="33">
        <v>0.31253257874748674</v>
      </c>
      <c r="L59" s="25">
        <v>18464</v>
      </c>
      <c r="M59" s="25">
        <v>18556.78</v>
      </c>
      <c r="N59" s="25">
        <v>10020661.199999999</v>
      </c>
      <c r="O59" s="27"/>
      <c r="P59" s="28"/>
      <c r="Q59" s="29">
        <f t="shared" si="0"/>
        <v>110227273.2</v>
      </c>
      <c r="R59" s="30" t="s">
        <v>25</v>
      </c>
      <c r="S59" s="31"/>
    </row>
    <row r="60" spans="1:19" s="30" customFormat="1" ht="35.450000000000003" customHeight="1" x14ac:dyDescent="0.2">
      <c r="A60" s="5"/>
      <c r="B60" s="24">
        <v>53</v>
      </c>
      <c r="C60" s="24" t="s">
        <v>36</v>
      </c>
      <c r="D60" s="24" t="s">
        <v>85</v>
      </c>
      <c r="E60" s="24" t="s">
        <v>85</v>
      </c>
      <c r="F60" s="24"/>
      <c r="G60" s="24">
        <v>217</v>
      </c>
      <c r="H60" s="24" t="s">
        <v>38</v>
      </c>
      <c r="I60" s="24">
        <v>11</v>
      </c>
      <c r="J60" s="25">
        <v>8905</v>
      </c>
      <c r="K60" s="33">
        <v>0.35025266704098823</v>
      </c>
      <c r="L60" s="25">
        <v>5786</v>
      </c>
      <c r="M60" s="25">
        <v>5815.08</v>
      </c>
      <c r="N60" s="25">
        <v>1261872.3600000001</v>
      </c>
      <c r="O60" s="27"/>
      <c r="P60" s="28"/>
      <c r="Q60" s="29">
        <f t="shared" si="0"/>
        <v>13880595.960000001</v>
      </c>
      <c r="R60" s="30" t="s">
        <v>25</v>
      </c>
      <c r="S60" s="31"/>
    </row>
    <row r="61" spans="1:19" s="30" customFormat="1" ht="35.450000000000003" customHeight="1" x14ac:dyDescent="0.2">
      <c r="A61" s="5"/>
      <c r="B61" s="24">
        <v>54</v>
      </c>
      <c r="C61" s="24" t="s">
        <v>36</v>
      </c>
      <c r="D61" s="24" t="s">
        <v>86</v>
      </c>
      <c r="E61" s="24" t="s">
        <v>86</v>
      </c>
      <c r="F61" s="24"/>
      <c r="G61" s="24">
        <v>147</v>
      </c>
      <c r="H61" s="24" t="s">
        <v>38</v>
      </c>
      <c r="I61" s="24">
        <v>11</v>
      </c>
      <c r="J61" s="25">
        <v>12833</v>
      </c>
      <c r="K61" s="33">
        <v>0.52318242032260576</v>
      </c>
      <c r="L61" s="25">
        <v>6119</v>
      </c>
      <c r="M61" s="25">
        <v>6149.75</v>
      </c>
      <c r="N61" s="25">
        <v>904013.25</v>
      </c>
      <c r="O61" s="27"/>
      <c r="P61" s="28"/>
      <c r="Q61" s="29">
        <f t="shared" si="0"/>
        <v>9944145.75</v>
      </c>
      <c r="R61" s="30" t="s">
        <v>25</v>
      </c>
      <c r="S61" s="31"/>
    </row>
    <row r="62" spans="1:19" s="30" customFormat="1" ht="35.450000000000003" customHeight="1" x14ac:dyDescent="0.2">
      <c r="A62" s="5"/>
      <c r="B62" s="24">
        <v>55</v>
      </c>
      <c r="C62" s="24" t="s">
        <v>36</v>
      </c>
      <c r="D62" s="24" t="s">
        <v>87</v>
      </c>
      <c r="E62" s="24" t="s">
        <v>87</v>
      </c>
      <c r="F62" s="24"/>
      <c r="G62" s="24">
        <v>179</v>
      </c>
      <c r="H62" s="24" t="s">
        <v>38</v>
      </c>
      <c r="I62" s="24">
        <v>11</v>
      </c>
      <c r="J62" s="25">
        <v>8645</v>
      </c>
      <c r="K62" s="33">
        <v>0.57408906882591093</v>
      </c>
      <c r="L62" s="25">
        <v>3682</v>
      </c>
      <c r="M62" s="25">
        <v>3700.5</v>
      </c>
      <c r="N62" s="25">
        <v>662389.5</v>
      </c>
      <c r="O62" s="27"/>
      <c r="P62" s="28"/>
      <c r="Q62" s="29">
        <f t="shared" si="0"/>
        <v>7286284.5</v>
      </c>
      <c r="R62" s="30" t="s">
        <v>25</v>
      </c>
      <c r="S62" s="31"/>
    </row>
    <row r="63" spans="1:19" s="30" customFormat="1" ht="35.450000000000003" customHeight="1" x14ac:dyDescent="0.2">
      <c r="A63" s="5"/>
      <c r="B63" s="24">
        <v>56</v>
      </c>
      <c r="C63" s="24" t="s">
        <v>36</v>
      </c>
      <c r="D63" s="24" t="s">
        <v>88</v>
      </c>
      <c r="E63" s="24" t="s">
        <v>88</v>
      </c>
      <c r="F63" s="24"/>
      <c r="G63" s="24">
        <v>6</v>
      </c>
      <c r="H63" s="24" t="s">
        <v>38</v>
      </c>
      <c r="I63" s="24">
        <v>11</v>
      </c>
      <c r="J63" s="25">
        <v>50163</v>
      </c>
      <c r="K63" s="33">
        <v>0.29141000338895207</v>
      </c>
      <c r="L63" s="25">
        <v>35545</v>
      </c>
      <c r="M63" s="25">
        <v>35723.620000000003</v>
      </c>
      <c r="N63" s="25">
        <v>214341.72</v>
      </c>
      <c r="O63" s="27"/>
      <c r="P63" s="28"/>
      <c r="Q63" s="29">
        <f t="shared" si="0"/>
        <v>2357758.92</v>
      </c>
      <c r="R63" s="30" t="s">
        <v>25</v>
      </c>
      <c r="S63" s="31"/>
    </row>
    <row r="64" spans="1:19" s="30" customFormat="1" ht="35.450000000000003" customHeight="1" x14ac:dyDescent="0.2">
      <c r="A64" s="5"/>
      <c r="B64" s="24">
        <v>57</v>
      </c>
      <c r="C64" s="24" t="s">
        <v>36</v>
      </c>
      <c r="D64" s="24" t="s">
        <v>89</v>
      </c>
      <c r="E64" s="24" t="s">
        <v>89</v>
      </c>
      <c r="F64" s="24"/>
      <c r="G64" s="24">
        <v>60</v>
      </c>
      <c r="H64" s="24" t="s">
        <v>38</v>
      </c>
      <c r="I64" s="24">
        <v>11</v>
      </c>
      <c r="J64" s="25">
        <v>4333</v>
      </c>
      <c r="K64" s="33">
        <v>0.44980383106392796</v>
      </c>
      <c r="L64" s="25">
        <v>2384</v>
      </c>
      <c r="M64" s="25">
        <v>2395.98</v>
      </c>
      <c r="N64" s="25">
        <v>143758.79999999999</v>
      </c>
      <c r="O64" s="27"/>
      <c r="P64" s="28"/>
      <c r="Q64" s="29">
        <f t="shared" si="0"/>
        <v>1581346.8</v>
      </c>
      <c r="R64" s="30" t="s">
        <v>25</v>
      </c>
      <c r="S64" s="31"/>
    </row>
    <row r="65" spans="1:19" s="30" customFormat="1" ht="35.450000000000003" customHeight="1" x14ac:dyDescent="0.2">
      <c r="A65" s="5"/>
      <c r="B65" s="24">
        <v>58</v>
      </c>
      <c r="C65" s="24" t="s">
        <v>36</v>
      </c>
      <c r="D65" s="24" t="s">
        <v>90</v>
      </c>
      <c r="E65" s="24" t="s">
        <v>90</v>
      </c>
      <c r="F65" s="24"/>
      <c r="G65" s="24">
        <v>111</v>
      </c>
      <c r="H65" s="24" t="s">
        <v>38</v>
      </c>
      <c r="I65" s="24">
        <v>11</v>
      </c>
      <c r="J65" s="25">
        <v>6145</v>
      </c>
      <c r="K65" s="33">
        <v>0.38763222131814479</v>
      </c>
      <c r="L65" s="25">
        <v>3763</v>
      </c>
      <c r="M65" s="25">
        <v>3781.91</v>
      </c>
      <c r="N65" s="25">
        <v>419792.01</v>
      </c>
      <c r="O65" s="27"/>
      <c r="P65" s="28"/>
      <c r="Q65" s="29">
        <f t="shared" si="0"/>
        <v>4617712.1100000003</v>
      </c>
      <c r="R65" s="30" t="s">
        <v>25</v>
      </c>
      <c r="S65" s="31"/>
    </row>
    <row r="66" spans="1:19" s="30" customFormat="1" ht="35.450000000000003" customHeight="1" x14ac:dyDescent="0.2">
      <c r="A66" s="5"/>
      <c r="B66" s="24">
        <v>59</v>
      </c>
      <c r="C66" s="24" t="s">
        <v>36</v>
      </c>
      <c r="D66" s="24" t="s">
        <v>91</v>
      </c>
      <c r="E66" s="24" t="s">
        <v>91</v>
      </c>
      <c r="F66" s="24"/>
      <c r="G66" s="24">
        <v>432</v>
      </c>
      <c r="H66" s="24" t="s">
        <v>38</v>
      </c>
      <c r="I66" s="24">
        <v>11</v>
      </c>
      <c r="J66" s="25">
        <v>2947</v>
      </c>
      <c r="K66" s="33">
        <v>0.53579911774686129</v>
      </c>
      <c r="L66" s="25">
        <v>1368</v>
      </c>
      <c r="M66" s="25">
        <v>1374.87</v>
      </c>
      <c r="N66" s="25">
        <v>593943.84</v>
      </c>
      <c r="O66" s="27"/>
      <c r="P66" s="28"/>
      <c r="Q66" s="29">
        <f t="shared" si="0"/>
        <v>6533382.2400000002</v>
      </c>
      <c r="R66" s="30" t="s">
        <v>25</v>
      </c>
      <c r="S66" s="31"/>
    </row>
    <row r="67" spans="1:19" s="30" customFormat="1" ht="35.450000000000003" customHeight="1" x14ac:dyDescent="0.2">
      <c r="A67" s="5"/>
      <c r="B67" s="24">
        <v>60</v>
      </c>
      <c r="C67" s="24" t="s">
        <v>36</v>
      </c>
      <c r="D67" s="24" t="s">
        <v>92</v>
      </c>
      <c r="E67" s="24" t="s">
        <v>92</v>
      </c>
      <c r="F67" s="24"/>
      <c r="G67" s="24">
        <v>9</v>
      </c>
      <c r="H67" s="24" t="s">
        <v>38</v>
      </c>
      <c r="I67" s="24">
        <v>11</v>
      </c>
      <c r="J67" s="25">
        <v>12586</v>
      </c>
      <c r="K67" s="33">
        <v>0.66566025742888923</v>
      </c>
      <c r="L67" s="25">
        <v>4208</v>
      </c>
      <c r="M67" s="25">
        <v>4229.1499999999996</v>
      </c>
      <c r="N67" s="25">
        <v>38062.35</v>
      </c>
      <c r="O67" s="27"/>
      <c r="P67" s="28"/>
      <c r="Q67" s="29">
        <f t="shared" si="0"/>
        <v>418685.85</v>
      </c>
      <c r="R67" s="30" t="s">
        <v>25</v>
      </c>
      <c r="S67" s="31"/>
    </row>
    <row r="68" spans="1:19" s="30" customFormat="1" ht="35.450000000000003" customHeight="1" x14ac:dyDescent="0.2">
      <c r="A68" s="5"/>
      <c r="B68" s="24">
        <v>61</v>
      </c>
      <c r="C68" s="24" t="s">
        <v>36</v>
      </c>
      <c r="D68" s="24" t="s">
        <v>93</v>
      </c>
      <c r="E68" s="24" t="s">
        <v>93</v>
      </c>
      <c r="F68" s="24"/>
      <c r="G68" s="24">
        <v>9</v>
      </c>
      <c r="H68" s="24" t="s">
        <v>38</v>
      </c>
      <c r="I68" s="24">
        <v>11</v>
      </c>
      <c r="J68" s="25">
        <v>64861</v>
      </c>
      <c r="K68" s="33">
        <v>0.72427190453431178</v>
      </c>
      <c r="L68" s="25">
        <v>17884</v>
      </c>
      <c r="M68" s="25">
        <v>17973.87</v>
      </c>
      <c r="N68" s="25">
        <v>161764.82999999999</v>
      </c>
      <c r="O68" s="27"/>
      <c r="P68" s="28"/>
      <c r="Q68" s="29">
        <f t="shared" si="0"/>
        <v>1779413.13</v>
      </c>
      <c r="R68" s="30" t="s">
        <v>25</v>
      </c>
      <c r="S68" s="31"/>
    </row>
    <row r="69" spans="1:19" s="30" customFormat="1" ht="35.450000000000003" customHeight="1" x14ac:dyDescent="0.2">
      <c r="A69" s="5"/>
      <c r="B69" s="24">
        <v>62</v>
      </c>
      <c r="C69" s="24" t="s">
        <v>36</v>
      </c>
      <c r="D69" s="24" t="s">
        <v>94</v>
      </c>
      <c r="E69" s="24" t="s">
        <v>94</v>
      </c>
      <c r="F69" s="24"/>
      <c r="G69" s="24">
        <v>46</v>
      </c>
      <c r="H69" s="24" t="s">
        <v>38</v>
      </c>
      <c r="I69" s="24">
        <v>11</v>
      </c>
      <c r="J69" s="25">
        <v>7972</v>
      </c>
      <c r="K69" s="33">
        <v>0.5920722528850979</v>
      </c>
      <c r="L69" s="25">
        <v>3252</v>
      </c>
      <c r="M69" s="25">
        <v>3268.34</v>
      </c>
      <c r="N69" s="25">
        <v>150343.64000000001</v>
      </c>
      <c r="O69" s="27"/>
      <c r="P69" s="28"/>
      <c r="Q69" s="29">
        <f t="shared" si="0"/>
        <v>1653780.04</v>
      </c>
      <c r="R69" s="30" t="s">
        <v>25</v>
      </c>
      <c r="S69" s="31"/>
    </row>
    <row r="70" spans="1:19" s="30" customFormat="1" ht="35.450000000000003" customHeight="1" x14ac:dyDescent="0.2">
      <c r="A70" s="5"/>
      <c r="B70" s="24">
        <v>63</v>
      </c>
      <c r="C70" s="24" t="s">
        <v>36</v>
      </c>
      <c r="D70" s="24" t="s">
        <v>95</v>
      </c>
      <c r="E70" s="24" t="s">
        <v>95</v>
      </c>
      <c r="F70" s="24"/>
      <c r="G70" s="24">
        <v>110</v>
      </c>
      <c r="H70" s="24" t="s">
        <v>38</v>
      </c>
      <c r="I70" s="24">
        <v>11</v>
      </c>
      <c r="J70" s="25">
        <v>72521</v>
      </c>
      <c r="K70" s="33">
        <v>0.68086485293914867</v>
      </c>
      <c r="L70" s="25">
        <v>23144</v>
      </c>
      <c r="M70" s="25">
        <v>23260.3</v>
      </c>
      <c r="N70" s="25">
        <v>2558633</v>
      </c>
      <c r="O70" s="27"/>
      <c r="P70" s="28"/>
      <c r="Q70" s="29">
        <f t="shared" si="0"/>
        <v>28144963</v>
      </c>
      <c r="R70" s="30" t="s">
        <v>25</v>
      </c>
      <c r="S70" s="31"/>
    </row>
    <row r="71" spans="1:19" s="30" customFormat="1" ht="35.450000000000003" customHeight="1" x14ac:dyDescent="0.2">
      <c r="A71" s="5"/>
      <c r="B71" s="24">
        <v>64</v>
      </c>
      <c r="C71" s="24" t="s">
        <v>36</v>
      </c>
      <c r="D71" s="24" t="s">
        <v>96</v>
      </c>
      <c r="E71" s="24" t="s">
        <v>96</v>
      </c>
      <c r="F71" s="24"/>
      <c r="G71" s="24">
        <v>30</v>
      </c>
      <c r="H71" s="24" t="s">
        <v>38</v>
      </c>
      <c r="I71" s="24">
        <v>11</v>
      </c>
      <c r="J71" s="25">
        <v>36483</v>
      </c>
      <c r="K71" s="33">
        <v>0.65411287448948818</v>
      </c>
      <c r="L71" s="25">
        <v>12619</v>
      </c>
      <c r="M71" s="25">
        <v>12682.41</v>
      </c>
      <c r="N71" s="25">
        <v>380472.3</v>
      </c>
      <c r="O71" s="27"/>
      <c r="P71" s="28"/>
      <c r="Q71" s="29">
        <f t="shared" si="0"/>
        <v>4185195.3</v>
      </c>
      <c r="R71" s="30" t="s">
        <v>25</v>
      </c>
      <c r="S71" s="31"/>
    </row>
    <row r="72" spans="1:19" s="30" customFormat="1" ht="35.450000000000003" customHeight="1" x14ac:dyDescent="0.2">
      <c r="A72" s="5"/>
      <c r="B72" s="24">
        <v>65</v>
      </c>
      <c r="C72" s="24" t="s">
        <v>36</v>
      </c>
      <c r="D72" s="24" t="s">
        <v>97</v>
      </c>
      <c r="E72" s="24" t="s">
        <v>97</v>
      </c>
      <c r="F72" s="24"/>
      <c r="G72" s="24">
        <v>6</v>
      </c>
      <c r="H72" s="24" t="s">
        <v>38</v>
      </c>
      <c r="I72" s="24">
        <v>11</v>
      </c>
      <c r="J72" s="25">
        <v>6254</v>
      </c>
      <c r="K72" s="33">
        <v>0</v>
      </c>
      <c r="L72" s="25">
        <v>6254</v>
      </c>
      <c r="M72" s="25">
        <v>6285.43</v>
      </c>
      <c r="N72" s="25">
        <v>37712.58</v>
      </c>
      <c r="O72" s="27"/>
      <c r="P72" s="28"/>
      <c r="Q72" s="29">
        <f t="shared" ref="Q72:Q80" si="1">IFERROR(ROUND(I72*N72,2),"")</f>
        <v>414838.38</v>
      </c>
      <c r="R72" s="30" t="s">
        <v>25</v>
      </c>
      <c r="S72" s="31"/>
    </row>
    <row r="73" spans="1:19" s="30" customFormat="1" ht="35.450000000000003" customHeight="1" x14ac:dyDescent="0.2">
      <c r="A73" s="5"/>
      <c r="B73" s="24">
        <v>66</v>
      </c>
      <c r="C73" s="24" t="s">
        <v>36</v>
      </c>
      <c r="D73" s="24" t="s">
        <v>98</v>
      </c>
      <c r="E73" s="24" t="s">
        <v>98</v>
      </c>
      <c r="F73" s="24"/>
      <c r="G73" s="24">
        <v>73</v>
      </c>
      <c r="H73" s="24" t="s">
        <v>38</v>
      </c>
      <c r="I73" s="24">
        <v>11</v>
      </c>
      <c r="J73" s="25">
        <v>29406</v>
      </c>
      <c r="K73" s="33">
        <v>1</v>
      </c>
      <c r="L73" s="25">
        <v>0</v>
      </c>
      <c r="M73" s="25">
        <v>0</v>
      </c>
      <c r="N73" s="25">
        <v>0</v>
      </c>
      <c r="O73" s="27"/>
      <c r="P73" s="28"/>
      <c r="Q73" s="29">
        <f t="shared" si="1"/>
        <v>0</v>
      </c>
      <c r="R73" s="30" t="s">
        <v>25</v>
      </c>
      <c r="S73" s="31"/>
    </row>
    <row r="74" spans="1:19" s="30" customFormat="1" ht="35.450000000000003" customHeight="1" x14ac:dyDescent="0.2">
      <c r="A74" s="5"/>
      <c r="B74" s="24">
        <v>67</v>
      </c>
      <c r="C74" s="24" t="s">
        <v>36</v>
      </c>
      <c r="D74" s="24" t="s">
        <v>99</v>
      </c>
      <c r="E74" s="24" t="s">
        <v>99</v>
      </c>
      <c r="F74" s="24"/>
      <c r="G74" s="24">
        <v>50</v>
      </c>
      <c r="H74" s="24" t="s">
        <v>38</v>
      </c>
      <c r="I74" s="24">
        <v>11</v>
      </c>
      <c r="J74" s="25">
        <v>58373</v>
      </c>
      <c r="K74" s="33">
        <v>0.4748770835831635</v>
      </c>
      <c r="L74" s="25">
        <v>30653</v>
      </c>
      <c r="M74" s="25">
        <v>30807.040000000001</v>
      </c>
      <c r="N74" s="25">
        <v>1540352</v>
      </c>
      <c r="O74" s="27"/>
      <c r="P74" s="28"/>
      <c r="Q74" s="29">
        <f t="shared" si="1"/>
        <v>16943872</v>
      </c>
      <c r="R74" s="30" t="s">
        <v>25</v>
      </c>
      <c r="S74" s="31"/>
    </row>
    <row r="75" spans="1:19" s="30" customFormat="1" ht="35.450000000000003" customHeight="1" x14ac:dyDescent="0.2">
      <c r="A75" s="5"/>
      <c r="B75" s="24">
        <v>68</v>
      </c>
      <c r="C75" s="24" t="s">
        <v>36</v>
      </c>
      <c r="D75" s="24" t="s">
        <v>100</v>
      </c>
      <c r="E75" s="24" t="s">
        <v>100</v>
      </c>
      <c r="F75" s="24"/>
      <c r="G75" s="24">
        <v>40</v>
      </c>
      <c r="H75" s="24" t="s">
        <v>38</v>
      </c>
      <c r="I75" s="24">
        <v>11</v>
      </c>
      <c r="J75" s="25">
        <v>364836</v>
      </c>
      <c r="K75" s="33">
        <v>0.87762446688375051</v>
      </c>
      <c r="L75" s="25">
        <v>44647</v>
      </c>
      <c r="M75" s="25">
        <v>44871.360000000001</v>
      </c>
      <c r="N75" s="25">
        <v>1794854.4</v>
      </c>
      <c r="O75" s="27"/>
      <c r="P75" s="28"/>
      <c r="Q75" s="29">
        <f t="shared" si="1"/>
        <v>19743398.399999999</v>
      </c>
      <c r="R75" s="30" t="s">
        <v>25</v>
      </c>
      <c r="S75" s="31"/>
    </row>
    <row r="76" spans="1:19" s="30" customFormat="1" ht="35.450000000000003" customHeight="1" x14ac:dyDescent="0.2">
      <c r="A76" s="5"/>
      <c r="B76" s="24">
        <v>69</v>
      </c>
      <c r="C76" s="24" t="s">
        <v>36</v>
      </c>
      <c r="D76" s="24" t="s">
        <v>101</v>
      </c>
      <c r="E76" s="24" t="s">
        <v>101</v>
      </c>
      <c r="F76" s="24"/>
      <c r="G76" s="24">
        <v>5</v>
      </c>
      <c r="H76" s="24" t="s">
        <v>38</v>
      </c>
      <c r="I76" s="24">
        <v>11</v>
      </c>
      <c r="J76" s="25">
        <v>125085</v>
      </c>
      <c r="K76" s="33">
        <v>0.69404804732781711</v>
      </c>
      <c r="L76" s="25">
        <v>38270</v>
      </c>
      <c r="M76" s="25">
        <v>38462.31</v>
      </c>
      <c r="N76" s="25">
        <v>192311.55</v>
      </c>
      <c r="O76" s="27"/>
      <c r="P76" s="28"/>
      <c r="Q76" s="29">
        <f t="shared" si="1"/>
        <v>2115427.0499999998</v>
      </c>
      <c r="R76" s="30" t="s">
        <v>25</v>
      </c>
      <c r="S76" s="31"/>
    </row>
    <row r="77" spans="1:19" s="30" customFormat="1" ht="35.450000000000003" customHeight="1" x14ac:dyDescent="0.2">
      <c r="A77" s="5"/>
      <c r="B77" s="24">
        <v>70</v>
      </c>
      <c r="C77" s="24" t="s">
        <v>36</v>
      </c>
      <c r="D77" s="24" t="s">
        <v>102</v>
      </c>
      <c r="E77" s="24" t="s">
        <v>102</v>
      </c>
      <c r="F77" s="24"/>
      <c r="G77" s="24">
        <v>3</v>
      </c>
      <c r="H77" s="24" t="s">
        <v>38</v>
      </c>
      <c r="I77" s="24">
        <v>11</v>
      </c>
      <c r="J77" s="25">
        <v>187631</v>
      </c>
      <c r="K77" s="33">
        <v>0.7789064706791522</v>
      </c>
      <c r="L77" s="25">
        <v>41484</v>
      </c>
      <c r="M77" s="25">
        <v>41692.46</v>
      </c>
      <c r="N77" s="25">
        <v>125077.38</v>
      </c>
      <c r="O77" s="27"/>
      <c r="P77" s="28"/>
      <c r="Q77" s="29">
        <f t="shared" si="1"/>
        <v>1375851.18</v>
      </c>
      <c r="R77" s="30" t="s">
        <v>25</v>
      </c>
      <c r="S77" s="31"/>
    </row>
    <row r="78" spans="1:19" s="30" customFormat="1" ht="35.450000000000003" customHeight="1" x14ac:dyDescent="0.2">
      <c r="A78" s="5"/>
      <c r="B78" s="24">
        <v>71</v>
      </c>
      <c r="C78" s="24" t="s">
        <v>36</v>
      </c>
      <c r="D78" s="24" t="s">
        <v>103</v>
      </c>
      <c r="E78" s="24" t="s">
        <v>103</v>
      </c>
      <c r="F78" s="24"/>
      <c r="G78" s="24">
        <v>106</v>
      </c>
      <c r="H78" s="24" t="s">
        <v>38</v>
      </c>
      <c r="I78" s="24">
        <v>11</v>
      </c>
      <c r="J78" s="25">
        <v>235580</v>
      </c>
      <c r="K78" s="33">
        <v>0.66508192546056544</v>
      </c>
      <c r="L78" s="25">
        <v>78900</v>
      </c>
      <c r="M78" s="25">
        <v>79296.479999999996</v>
      </c>
      <c r="N78" s="25">
        <v>8405426.8800000008</v>
      </c>
      <c r="O78" s="27"/>
      <c r="P78" s="28"/>
      <c r="Q78" s="29">
        <f t="shared" si="1"/>
        <v>92459695.680000007</v>
      </c>
      <c r="R78" s="30" t="s">
        <v>25</v>
      </c>
      <c r="S78" s="31"/>
    </row>
    <row r="79" spans="1:19" s="30" customFormat="1" ht="35.450000000000003" customHeight="1" x14ac:dyDescent="0.2">
      <c r="A79" s="5"/>
      <c r="B79" s="24">
        <v>72</v>
      </c>
      <c r="C79" s="24" t="s">
        <v>36</v>
      </c>
      <c r="D79" s="24" t="s">
        <v>104</v>
      </c>
      <c r="E79" s="24" t="s">
        <v>104</v>
      </c>
      <c r="F79" s="24"/>
      <c r="G79" s="24">
        <v>3</v>
      </c>
      <c r="H79" s="24" t="s">
        <v>38</v>
      </c>
      <c r="I79" s="24">
        <v>11</v>
      </c>
      <c r="J79" s="25">
        <v>533998</v>
      </c>
      <c r="K79" s="33">
        <v>0.85224663762785635</v>
      </c>
      <c r="L79" s="25">
        <v>78900</v>
      </c>
      <c r="M79" s="25">
        <v>79296.479999999996</v>
      </c>
      <c r="N79" s="25">
        <v>237889.44</v>
      </c>
      <c r="O79" s="27"/>
      <c r="P79" s="28"/>
      <c r="Q79" s="29">
        <f t="shared" si="1"/>
        <v>2616783.84</v>
      </c>
      <c r="R79" s="30" t="s">
        <v>25</v>
      </c>
      <c r="S79" s="31"/>
    </row>
    <row r="80" spans="1:19" s="30" customFormat="1" ht="35.450000000000003" customHeight="1" thickBot="1" x14ac:dyDescent="0.25">
      <c r="A80" s="5"/>
      <c r="B80" s="24">
        <v>73</v>
      </c>
      <c r="C80" s="24" t="s">
        <v>36</v>
      </c>
      <c r="D80" s="24" t="s">
        <v>105</v>
      </c>
      <c r="E80" s="24" t="s">
        <v>105</v>
      </c>
      <c r="F80" s="24"/>
      <c r="G80" s="24">
        <v>5</v>
      </c>
      <c r="H80" s="24" t="s">
        <v>38</v>
      </c>
      <c r="I80" s="24">
        <v>11</v>
      </c>
      <c r="J80" s="25">
        <v>82348</v>
      </c>
      <c r="K80" s="33">
        <v>0.36124738912906207</v>
      </c>
      <c r="L80" s="25">
        <v>52600</v>
      </c>
      <c r="M80" s="25">
        <v>52864.32</v>
      </c>
      <c r="N80" s="25">
        <v>264321.59999999998</v>
      </c>
      <c r="O80" s="27"/>
      <c r="P80" s="28"/>
      <c r="Q80" s="29">
        <f t="shared" si="1"/>
        <v>2907537.6</v>
      </c>
      <c r="R80" s="30" t="s">
        <v>25</v>
      </c>
      <c r="S80" s="31"/>
    </row>
    <row r="81" spans="2:18" ht="35.450000000000003" customHeight="1" thickBot="1" x14ac:dyDescent="0.25">
      <c r="B81" s="5" t="s">
        <v>106</v>
      </c>
      <c r="J81" s="5">
        <v>0</v>
      </c>
      <c r="M81" s="34"/>
      <c r="N81" s="35" t="s">
        <v>107</v>
      </c>
      <c r="O81" s="35"/>
      <c r="P81" s="35"/>
      <c r="Q81" s="36">
        <v>0</v>
      </c>
      <c r="R81" s="37"/>
    </row>
    <row r="82" spans="2:18" ht="35.450000000000003" customHeight="1" x14ac:dyDescent="0.2">
      <c r="B82" s="38" t="s">
        <v>108</v>
      </c>
      <c r="C82" s="39"/>
      <c r="D82" s="39"/>
      <c r="E82" s="39"/>
      <c r="F82" s="39"/>
      <c r="G82" s="39"/>
      <c r="H82" s="39"/>
      <c r="I82" s="39"/>
      <c r="N82" s="40" t="s">
        <v>23</v>
      </c>
      <c r="O82" s="40"/>
      <c r="P82" s="40"/>
      <c r="Q82" s="41">
        <v>0</v>
      </c>
      <c r="R82" s="13"/>
    </row>
    <row r="83" spans="2:18" ht="35.450000000000003" customHeight="1" x14ac:dyDescent="0.2">
      <c r="B83" s="42"/>
      <c r="C83" s="42"/>
      <c r="D83" s="42"/>
      <c r="E83" s="42"/>
      <c r="F83" s="42"/>
      <c r="G83" s="42"/>
      <c r="H83" s="42"/>
      <c r="I83" s="42"/>
      <c r="N83" s="43" t="s">
        <v>109</v>
      </c>
      <c r="O83" s="43"/>
      <c r="P83" s="43"/>
      <c r="Q83" s="44">
        <v>6258853006.8900003</v>
      </c>
      <c r="R83" s="13"/>
    </row>
    <row r="84" spans="2:18" ht="35.450000000000003" customHeight="1" x14ac:dyDescent="0.2">
      <c r="B84" s="45" t="s">
        <v>110</v>
      </c>
      <c r="C84" s="46"/>
      <c r="D84" s="46"/>
      <c r="E84" s="46"/>
      <c r="F84" s="46"/>
      <c r="G84" s="46"/>
      <c r="H84" s="46"/>
      <c r="I84" s="46"/>
      <c r="N84" s="40" t="s">
        <v>111</v>
      </c>
      <c r="O84" s="40"/>
      <c r="P84" s="47">
        <v>0.1</v>
      </c>
      <c r="Q84" s="48">
        <v>625885300.69000006</v>
      </c>
      <c r="R84" s="13">
        <v>0.1</v>
      </c>
    </row>
    <row r="85" spans="2:18" ht="35.450000000000003" customHeight="1" x14ac:dyDescent="0.2">
      <c r="B85" s="49" t="s">
        <v>112</v>
      </c>
      <c r="C85" s="50" t="s">
        <v>113</v>
      </c>
      <c r="D85" s="51"/>
      <c r="E85" s="51"/>
      <c r="F85" s="52"/>
      <c r="G85" s="53" t="s">
        <v>114</v>
      </c>
      <c r="H85" s="54" t="s">
        <v>115</v>
      </c>
      <c r="I85" s="54"/>
      <c r="N85" s="40" t="s">
        <v>116</v>
      </c>
      <c r="O85" s="40"/>
      <c r="P85" s="40"/>
      <c r="Q85" s="48">
        <v>118918207.13</v>
      </c>
      <c r="R85" s="13"/>
    </row>
    <row r="86" spans="2:18" ht="35.450000000000003" customHeight="1" x14ac:dyDescent="0.2">
      <c r="B86" s="55">
        <v>1</v>
      </c>
      <c r="C86" s="56" t="s">
        <v>117</v>
      </c>
      <c r="D86" s="57"/>
      <c r="E86" s="57"/>
      <c r="F86" s="58"/>
      <c r="G86" s="59">
        <v>5.0000000000000001E-3</v>
      </c>
      <c r="H86" s="60" t="s">
        <v>118</v>
      </c>
      <c r="I86" s="60"/>
      <c r="N86" s="40" t="s">
        <v>119</v>
      </c>
      <c r="O86" s="40"/>
      <c r="P86" s="40"/>
      <c r="Q86" s="48">
        <v>7003656514.71</v>
      </c>
      <c r="R86" s="13"/>
    </row>
    <row r="87" spans="2:18" ht="35.450000000000003" customHeight="1" x14ac:dyDescent="0.2">
      <c r="B87" s="42"/>
      <c r="C87" s="42"/>
      <c r="D87" s="42"/>
      <c r="E87" s="61" t="s">
        <v>120</v>
      </c>
      <c r="F87" s="62"/>
      <c r="G87" s="63">
        <v>5.0000000000000001E-3</v>
      </c>
      <c r="H87" s="42"/>
      <c r="I87" s="42"/>
    </row>
    <row r="89" spans="2:18" ht="35.450000000000003" customHeight="1" x14ac:dyDescent="0.2">
      <c r="O89" s="64"/>
    </row>
    <row r="95" spans="2:18" ht="35.450000000000003" customHeight="1" x14ac:dyDescent="0.2">
      <c r="Q95" s="65"/>
      <c r="R95" s="65"/>
    </row>
  </sheetData>
  <mergeCells count="19">
    <mergeCell ref="E87:F87"/>
    <mergeCell ref="C85:F85"/>
    <mergeCell ref="H85:I85"/>
    <mergeCell ref="N85:P85"/>
    <mergeCell ref="C86:F86"/>
    <mergeCell ref="H86:I86"/>
    <mergeCell ref="N86:P86"/>
    <mergeCell ref="B6:I6"/>
    <mergeCell ref="J6:Q6"/>
    <mergeCell ref="N81:P81"/>
    <mergeCell ref="N82:P82"/>
    <mergeCell ref="N83:P83"/>
    <mergeCell ref="N84:O84"/>
    <mergeCell ref="B1:Q1"/>
    <mergeCell ref="B3:C3"/>
    <mergeCell ref="D3:E3"/>
    <mergeCell ref="F3:G3"/>
    <mergeCell ref="H3:I3"/>
    <mergeCell ref="D4:M4"/>
  </mergeCells>
  <conditionalFormatting sqref="R81">
    <cfRule type="expression" dxfId="10" priority="8">
      <formula>ISERROR($J81)</formula>
    </cfRule>
  </conditionalFormatting>
  <conditionalFormatting sqref="Q83">
    <cfRule type="expression" dxfId="9" priority="7">
      <formula>ISERROR($Q83)</formula>
    </cfRule>
  </conditionalFormatting>
  <conditionalFormatting sqref="Q83">
    <cfRule type="expression" dxfId="8" priority="6">
      <formula>ISERROR($J81)</formula>
    </cfRule>
  </conditionalFormatting>
  <conditionalFormatting sqref="Q86">
    <cfRule type="expression" dxfId="7" priority="5">
      <formula>ISERROR($Q86)</formula>
    </cfRule>
  </conditionalFormatting>
  <conditionalFormatting sqref="Q86">
    <cfRule type="expression" dxfId="6" priority="4">
      <formula>ISERROR($Q86)</formula>
    </cfRule>
  </conditionalFormatting>
  <conditionalFormatting sqref="Q86">
    <cfRule type="expression" dxfId="5" priority="3">
      <formula>ISERROR($Q86)</formula>
    </cfRule>
  </conditionalFormatting>
  <conditionalFormatting sqref="Q86">
    <cfRule type="expression" dxfId="4" priority="9">
      <formula>ISERROR($J87)</formula>
    </cfRule>
  </conditionalFormatting>
  <conditionalFormatting sqref="D3:E3">
    <cfRule type="cellIs" dxfId="3" priority="2" operator="equal">
      <formula>0</formula>
    </cfRule>
  </conditionalFormatting>
  <conditionalFormatting sqref="Q84:Q85">
    <cfRule type="expression" dxfId="2" priority="10">
      <formula>ISERROR($Q84)</formula>
    </cfRule>
  </conditionalFormatting>
  <conditionalFormatting sqref="H3:I3">
    <cfRule type="cellIs" dxfId="1" priority="1" operator="equal">
      <formula>0</formula>
    </cfRule>
  </conditionalFormatting>
  <conditionalFormatting sqref="Q81">
    <cfRule type="expression" dxfId="0" priority="11">
      <formula>ISERROR(#REF!)</formula>
    </cfRule>
  </conditionalFormatting>
  <dataValidations count="12">
    <dataValidation type="decimal" allowBlank="1" showInputMessage="1" showErrorMessage="1" sqref="G86" xr:uid="{A984A336-615A-4F13-BB13-628F3A8BD2FC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4" xr:uid="{FBC70010-C324-4A14-AC9F-F20A878E6E91}">
      <formula1>0.01</formula1>
      <formula2>R84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K8:K11" xr:uid="{CABB2DFC-9766-475D-96E4-5BF9D1586772}">
      <formula1>A8</formula1>
    </dataValidation>
    <dataValidation operator="greaterThanOrEqual" allowBlank="1" showInputMessage="1" showErrorMessage="1" sqref="K12:K80" xr:uid="{087570FE-8EEF-405B-8E62-80B9B09D76B2}"/>
    <dataValidation type="decimal" allowBlank="1" showInputMessage="1" showErrorMessage="1" errorTitle="Error" error="Mayor a 1" promptTitle="Porcentaje de AIU" prompt="Mayor a 1" sqref="XEP81:XFD81" xr:uid="{A34EE0B7-5D99-4A30-B72D-BACE1F18D9DC}">
      <formula1>0.011</formula1>
      <formula2>A84</formula2>
    </dataValidation>
    <dataValidation type="decimal" allowBlank="1" showInputMessage="1" showErrorMessage="1" errorTitle="Error" error="Mayor a 1" promptTitle="Porcentaje de AIU" prompt="Mayor a 1" sqref="R81:XEO81" xr:uid="{51E042F2-C3B3-46B9-BC62-2A9B1278845F}">
      <formula1>0.011</formula1>
      <formula2>AH84</formula2>
    </dataValidation>
    <dataValidation type="decimal" allowBlank="1" showInputMessage="1" showErrorMessage="1" sqref="B81:L81" xr:uid="{42823FBF-F3E1-40F2-A0E5-A7E826F1869E}">
      <formula1>0.011</formula1>
      <formula2>S84</formula2>
    </dataValidation>
    <dataValidation type="list" allowBlank="1" showInputMessage="1" showErrorMessage="1" sqref="D4:M4" xr:uid="{A83A8CAF-72AF-4A2D-91AE-2BCE327EC790}">
      <formula1>INDIRECT(("regioncobertura" &amp; $D$3&amp;"_"&amp;SUBSTITUTE($J$3,"_","")))</formula1>
    </dataValidation>
    <dataValidation type="decimal" allowBlank="1" showInputMessage="1" showErrorMessage="1" errorTitle="Error" error="Mayor a 1" sqref="Q81:Q82" xr:uid="{5D271D7F-D841-4FD5-AE67-9A4DA9CB4B67}">
      <formula1>0.011</formula1>
      <formula2>AG84</formula2>
    </dataValidation>
    <dataValidation type="decimal" operator="greaterThan" allowBlank="1" showInputMessage="1" showErrorMessage="1" sqref="O8:P80" xr:uid="{DED9C02F-221E-4CC6-989D-1CEF2CCC43A5}">
      <formula1>0</formula1>
    </dataValidation>
    <dataValidation type="decimal" allowBlank="1" showInputMessage="1" showErrorMessage="1" errorTitle="Error" error="Mayor a 1" promptTitle="Porcentaje de AIU" prompt="Mayor a 1" sqref="A81" xr:uid="{B978D484-B1A8-4A33-95B1-8F2AECBCBDC2}">
      <formula1>0.011</formula1>
      <formula2>R84</formula2>
    </dataValidation>
    <dataValidation type="decimal" allowBlank="1" showInputMessage="1" showErrorMessage="1" errorTitle="Error" error="Mayor a 1 y Menor al Ofertado" promptTitle="Porcentaje de AIU" prompt="Mayor a 1 y Menor al Ofertado" sqref="R84" xr:uid="{F61B4D08-5CB0-4E3B-B4F6-514B85843985}">
      <formula1>0.011</formula1>
      <formula2>R84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COTIZACION UT ZONE CLEAN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Sanin Echeverry</dc:creator>
  <cp:lastModifiedBy>Felipe Sanin Echeverry</cp:lastModifiedBy>
  <dcterms:created xsi:type="dcterms:W3CDTF">2025-09-23T15:56:22Z</dcterms:created>
  <dcterms:modified xsi:type="dcterms:W3CDTF">2025-09-23T15:57:10Z</dcterms:modified>
</cp:coreProperties>
</file>