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VITACIONES\2025- TIENDA VIRTUAL\ASEO Y CAFETERIA\ADICIÓN 26_08_2025\"/>
    </mc:Choice>
  </mc:AlternateContent>
  <xr:revisionPtr revIDLastSave="0" documentId="8_{2A03DD39-1495-4931-B711-8A63069B3B4C}" xr6:coauthVersionLast="47" xr6:coauthVersionMax="47" xr10:uidLastSave="{00000000-0000-0000-0000-000000000000}"/>
  <bookViews>
    <workbookView xWindow="-120" yWindow="-120" windowWidth="29040" windowHeight="15720" xr2:uid="{D151A425-1975-4F7C-8572-E537C83857AA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" i="1"/>
  <c r="Q82" i="1" s="1"/>
  <c r="D3" i="1"/>
  <c r="Q84" i="1" l="1"/>
  <c r="Q83" i="1"/>
  <c r="Q85" i="1" s="1"/>
</calcChain>
</file>

<file path=xl/sharedStrings.xml><?xml version="1.0" encoding="utf-8"?>
<sst xmlns="http://schemas.openxmlformats.org/spreadsheetml/2006/main" count="402" uniqueCount="111">
  <si>
    <t>COTIZACIÓN ASEO Y CAFETERIA</t>
  </si>
  <si>
    <t>Versión: 48 ---- 20/01/2025</t>
  </si>
  <si>
    <t xml:space="preserve">Región de Cobertura: </t>
  </si>
  <si>
    <t xml:space="preserve">Nombre del Proveedor: </t>
  </si>
  <si>
    <t>UNION TEMPORAL SERVIASEAMOS</t>
  </si>
  <si>
    <t>Paquete de Servicios</t>
  </si>
  <si>
    <t>Valores</t>
  </si>
  <si>
    <t>Item</t>
  </si>
  <si>
    <t>Categoría</t>
  </si>
  <si>
    <t>Servicio</t>
  </si>
  <si>
    <t>Característica 1</t>
  </si>
  <si>
    <t>Disponibilidad</t>
  </si>
  <si>
    <t>Cantidad</t>
  </si>
  <si>
    <t>Unidad</t>
  </si>
  <si>
    <t>Vigencia / Unidad</t>
  </si>
  <si>
    <t>Valor unitario</t>
  </si>
  <si>
    <t>Descuento %</t>
  </si>
  <si>
    <t>Precio Unitario con Descuento</t>
  </si>
  <si>
    <t>Nuevo precio cláusula 8</t>
  </si>
  <si>
    <t>Valor Mensual / Valor X Unidad</t>
  </si>
  <si>
    <t>Recargo por Trabajo nocturno, extra, dominical y festivo</t>
  </si>
  <si>
    <t>Recargo por dotación especial</t>
  </si>
  <si>
    <t>Valor Total</t>
  </si>
  <si>
    <t>NomCoupa</t>
  </si>
  <si>
    <t>Servicio de Personal</t>
  </si>
  <si>
    <t>Coordinador de tiempo completo</t>
  </si>
  <si>
    <t>Tiempo Completo</t>
  </si>
  <si>
    <t>Mes</t>
  </si>
  <si>
    <t>Operario de aseo y cafetería</t>
  </si>
  <si>
    <t>Operario auxiliar</t>
  </si>
  <si>
    <t>Bienes de Aseo y Cafetería</t>
  </si>
  <si>
    <t>Jabón para loza 1 (Compra)</t>
  </si>
  <si>
    <t>Und</t>
  </si>
  <si>
    <t>Jabón abrasivo (Compra)</t>
  </si>
  <si>
    <t>Jabón de dispensador para manos 2 (Compra)</t>
  </si>
  <si>
    <t>Limpiador multiusos 1 (Compra)</t>
  </si>
  <si>
    <t>Líquido desengrasante (Compra)</t>
  </si>
  <si>
    <t>Crema desengrasante (Compra)</t>
  </si>
  <si>
    <t>Detergente multiusos en polvo (Compra)</t>
  </si>
  <si>
    <t>Pastilla desinfectante para sanitario (Compra)</t>
  </si>
  <si>
    <t>Líquido para limpiar vidrios 1 (Compra)</t>
  </si>
  <si>
    <t>Blanqueador o hipoclorito 1 (Compra)</t>
  </si>
  <si>
    <t>Alcohol industrial 1 (Compra)</t>
  </si>
  <si>
    <t>Creolina 2 (Compra)</t>
  </si>
  <si>
    <t>Champú para alfombras y tapizados 1 (Compra)</t>
  </si>
  <si>
    <t>Lustrador de muebles (Compra)</t>
  </si>
  <si>
    <t>Líquido cubre rasguños para madera (Compra)</t>
  </si>
  <si>
    <t>Sellante para pisos (Compra)</t>
  </si>
  <si>
    <t>Removedor de cera (Compra)</t>
  </si>
  <si>
    <t>Jabón neutro para pisos 1 (Compra)</t>
  </si>
  <si>
    <t>Varsol ecológico 2 (Compra)</t>
  </si>
  <si>
    <t>Ambientador 1 (Compra)</t>
  </si>
  <si>
    <t>Limpiones 1 (Compra)</t>
  </si>
  <si>
    <t>Bayetilla 1 (Compra)</t>
  </si>
  <si>
    <t>Bayetilla 2 (Compra)</t>
  </si>
  <si>
    <t>Esponjilla 3 (Compra)</t>
  </si>
  <si>
    <t>Esponjilla 4 (Compra)</t>
  </si>
  <si>
    <t>Escoba 1 (Compra)</t>
  </si>
  <si>
    <t>Mango madera escoba 1 (Compra)</t>
  </si>
  <si>
    <t>Trapero 3 (Compra)</t>
  </si>
  <si>
    <t>Cepillo para sanitario (churrusco) (Compra)</t>
  </si>
  <si>
    <t>Pads 1 (Compra)</t>
  </si>
  <si>
    <t>Pads 2 (Compra)</t>
  </si>
  <si>
    <t>Bolsas plásticas 1 (Compra)</t>
  </si>
  <si>
    <t>Bolsas plásticas 3 (Compra)</t>
  </si>
  <si>
    <t>Bolsas plásticas 8 (Compra)</t>
  </si>
  <si>
    <t>Bolsas plásticas 10 (Compra)</t>
  </si>
  <si>
    <t>Bolsas plásticas 21 (Compra)</t>
  </si>
  <si>
    <t>Bolsas plásticas 24 (Compra)</t>
  </si>
  <si>
    <t>Guantes 1 (Compra)</t>
  </si>
  <si>
    <t>Guantes 3 (Compra)</t>
  </si>
  <si>
    <t>Guantes 4 (Compra)</t>
  </si>
  <si>
    <t>Papel higiénico 1 (Compra)</t>
  </si>
  <si>
    <t>Papel higiénico 3 (Compra)</t>
  </si>
  <si>
    <t>Toallas para manos 5 (Compra)</t>
  </si>
  <si>
    <t>Vasos biodegradables 2 (Compra)</t>
  </si>
  <si>
    <t>Mezclador 1 (Compra)</t>
  </si>
  <si>
    <t>Servilleta papel (Compra)</t>
  </si>
  <si>
    <t>Filtro para greca 2 (Compra)</t>
  </si>
  <si>
    <t>Churrusco para tubos de greca (Compra)</t>
  </si>
  <si>
    <t>Termo para café 1 (Compra)</t>
  </si>
  <si>
    <t>Café 1 (Compra)</t>
  </si>
  <si>
    <t>Azúcar 1 (Compra)</t>
  </si>
  <si>
    <t>Aromática (Compra)</t>
  </si>
  <si>
    <t>Aromática de panela (Compra)</t>
  </si>
  <si>
    <t>Destapador para sanitario (chupa) (Compra)</t>
  </si>
  <si>
    <t>Plumero o limpia polvo (Compra)</t>
  </si>
  <si>
    <t>Recogedor de basura 1 (Compra)</t>
  </si>
  <si>
    <t>Atomizadores (Compra)</t>
  </si>
  <si>
    <t>Balde (Compra)</t>
  </si>
  <si>
    <t>Carro exprimidor de trapero 1 (Arrendamiento)</t>
  </si>
  <si>
    <t>Carro de bebidas (Arrendamiento)</t>
  </si>
  <si>
    <t>Mangueras 2 (Arrendamiento)</t>
  </si>
  <si>
    <t>Greca para tintos 3 (Arrendamiento)</t>
  </si>
  <si>
    <t>Horno microondas de tipo industrial (Arrendamiento)</t>
  </si>
  <si>
    <t>Estufa 1 (Arrendamiento)</t>
  </si>
  <si>
    <t>Aspiradora 2 (Arrendamiento)</t>
  </si>
  <si>
    <t>Lavabrilladora de pisos 1 (Arrendamiento)</t>
  </si>
  <si>
    <t>Lavadora de alfombras y tapetes 1 (Arrendamiento)</t>
  </si>
  <si>
    <t>1. Si requiere agregue o elimine filas</t>
  </si>
  <si>
    <t>.Recargo por Trabajo nocturno, extra, dominical y festivo</t>
  </si>
  <si>
    <t>Gravámenes adicionales*</t>
  </si>
  <si>
    <t>Subtotal</t>
  </si>
  <si>
    <t>Gravámenes adicionales (estampillas)</t>
  </si>
  <si>
    <t>% AIU</t>
  </si>
  <si>
    <t>No</t>
  </si>
  <si>
    <t>Descripción</t>
  </si>
  <si>
    <t>Porcentaje</t>
  </si>
  <si>
    <t>IVA</t>
  </si>
  <si>
    <t>Total</t>
  </si>
  <si>
    <t>Total porcentaje: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</si>
</sst>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&quot;$&quot;#,##0.00"/>
    <numFmt numFmtId="166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22"/>
      <color rgb="FF1C4F9E"/>
      <name val="Arial"/>
      <family val="2"/>
    </font>
    <font>
      <sz val="10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8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 applyProtection="1">
      <protection hidden="1"/>
    </xf>
    <xf numFmtId="0" fontId="5" fillId="0" borderId="0" xfId="0" applyFont="1" applyProtection="1">
      <protection hidden="1"/>
    </xf>
    <xf numFmtId="44" fontId="5" fillId="0" borderId="0" xfId="1" applyFont="1" applyFill="1" applyProtection="1">
      <protection hidden="1"/>
    </xf>
    <xf numFmtId="0" fontId="3" fillId="0" borderId="0" xfId="0" applyFont="1" applyProtection="1">
      <protection hidden="1"/>
    </xf>
    <xf numFmtId="14" fontId="6" fillId="0" borderId="1" xfId="0" applyNumberFormat="1" applyFont="1" applyBorder="1" applyProtection="1"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5" fillId="4" borderId="0" xfId="0" applyFont="1" applyFill="1" applyProtection="1">
      <protection hidden="1"/>
    </xf>
    <xf numFmtId="0" fontId="8" fillId="3" borderId="2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11" fillId="3" borderId="7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165" fontId="12" fillId="0" borderId="7" xfId="0" applyNumberFormat="1" applyFont="1" applyBorder="1" applyAlignment="1" applyProtection="1">
      <alignment horizontal="center" vertical="center" wrapText="1"/>
      <protection hidden="1"/>
    </xf>
    <xf numFmtId="166" fontId="12" fillId="5" borderId="7" xfId="2" applyNumberFormat="1" applyFont="1" applyFill="1" applyBorder="1" applyAlignment="1" applyProtection="1">
      <alignment horizontal="center" vertical="center" wrapText="1"/>
      <protection locked="0"/>
    </xf>
    <xf numFmtId="165" fontId="12" fillId="5" borderId="7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7" xfId="0" applyNumberFormat="1" applyFont="1" applyBorder="1" applyAlignment="1">
      <alignment horizontal="center" vertical="center" wrapText="1"/>
    </xf>
    <xf numFmtId="0" fontId="13" fillId="0" borderId="0" xfId="0" applyFont="1" applyProtection="1">
      <protection hidden="1"/>
    </xf>
    <xf numFmtId="44" fontId="13" fillId="0" borderId="0" xfId="1" applyFont="1" applyFill="1" applyProtection="1">
      <protection hidden="1"/>
    </xf>
    <xf numFmtId="166" fontId="12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165" fontId="16" fillId="4" borderId="10" xfId="1" applyNumberFormat="1" applyFont="1" applyFill="1" applyBorder="1" applyAlignment="1" applyProtection="1">
      <alignment horizontal="right" vertical="center"/>
      <protection hidden="1"/>
    </xf>
    <xf numFmtId="44" fontId="13" fillId="0" borderId="11" xfId="1" applyFont="1" applyFill="1" applyBorder="1" applyAlignment="1" applyProtection="1">
      <alignment horizontal="center" vertical="center" wrapText="1"/>
      <protection hidden="1"/>
    </xf>
    <xf numFmtId="0" fontId="17" fillId="6" borderId="6" xfId="3" applyFont="1" applyFill="1" applyBorder="1" applyAlignment="1" applyProtection="1">
      <alignment horizontal="left" vertical="center"/>
      <protection hidden="1"/>
    </xf>
    <xf numFmtId="0" fontId="17" fillId="6" borderId="0" xfId="3" applyFont="1" applyFill="1" applyAlignment="1" applyProtection="1">
      <alignment horizontal="center" vertical="center"/>
      <protection hidden="1"/>
    </xf>
    <xf numFmtId="0" fontId="13" fillId="0" borderId="0" xfId="3" applyAlignment="1" applyProtection="1">
      <alignment vertical="center"/>
      <protection hidden="1"/>
    </xf>
    <xf numFmtId="165" fontId="16" fillId="4" borderId="7" xfId="1" applyNumberFormat="1" applyFont="1" applyFill="1" applyBorder="1" applyAlignment="1" applyProtection="1">
      <alignment horizontal="right" vertical="center"/>
      <protection hidden="1"/>
    </xf>
    <xf numFmtId="0" fontId="17" fillId="6" borderId="12" xfId="3" applyFont="1" applyFill="1" applyBorder="1" applyAlignment="1" applyProtection="1">
      <alignment horizontal="left" vertical="center"/>
      <protection hidden="1"/>
    </xf>
    <xf numFmtId="0" fontId="17" fillId="6" borderId="1" xfId="3" applyFont="1" applyFill="1" applyBorder="1" applyAlignment="1" applyProtection="1">
      <alignment horizontal="center" vertical="center"/>
      <protection hidden="1"/>
    </xf>
    <xf numFmtId="0" fontId="15" fillId="4" borderId="7" xfId="0" applyFont="1" applyFill="1" applyBorder="1" applyAlignment="1" applyProtection="1">
      <alignment horizontal="left" vertical="center" wrapText="1"/>
      <protection hidden="1"/>
    </xf>
    <xf numFmtId="9" fontId="18" fillId="4" borderId="10" xfId="2" applyFont="1" applyFill="1" applyBorder="1" applyAlignment="1" applyProtection="1">
      <alignment horizontal="right" vertical="center"/>
      <protection hidden="1"/>
    </xf>
    <xf numFmtId="0" fontId="2" fillId="7" borderId="13" xfId="3" applyFont="1" applyFill="1" applyBorder="1" applyAlignment="1" applyProtection="1">
      <alignment horizontal="center" vertical="center" wrapText="1"/>
      <protection hidden="1"/>
    </xf>
    <xf numFmtId="0" fontId="19" fillId="0" borderId="7" xfId="3" applyFont="1" applyBorder="1" applyAlignment="1" applyProtection="1">
      <alignment horizontal="center" vertical="center" wrapText="1"/>
      <protection hidden="1"/>
    </xf>
    <xf numFmtId="10" fontId="13" fillId="0" borderId="7" xfId="4" applyNumberFormat="1" applyFont="1" applyFill="1" applyBorder="1" applyAlignment="1" applyProtection="1">
      <alignment horizontal="center" vertical="center" wrapText="1"/>
      <protection hidden="1"/>
    </xf>
    <xf numFmtId="10" fontId="19" fillId="0" borderId="7" xfId="4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0" fontId="19" fillId="0" borderId="8" xfId="3" applyFont="1" applyBorder="1" applyAlignment="1" applyProtection="1">
      <alignment horizontal="right" vertical="center"/>
      <protection hidden="1"/>
    </xf>
    <xf numFmtId="0" fontId="19" fillId="0" borderId="9" xfId="3" applyFont="1" applyBorder="1" applyAlignment="1" applyProtection="1">
      <alignment horizontal="right" vertical="center"/>
      <protection hidden="1"/>
    </xf>
    <xf numFmtId="0" fontId="15" fillId="4" borderId="8" xfId="0" applyFont="1" applyFill="1" applyBorder="1" applyAlignment="1" applyProtection="1">
      <alignment horizontal="left" vertical="center" wrapText="1"/>
      <protection hidden="1"/>
    </xf>
    <xf numFmtId="0" fontId="15" fillId="4" borderId="9" xfId="0" applyFont="1" applyFill="1" applyBorder="1" applyAlignment="1" applyProtection="1">
      <alignment horizontal="left" vertical="center" wrapText="1"/>
      <protection hidden="1"/>
    </xf>
    <xf numFmtId="0" fontId="15" fillId="4" borderId="7" xfId="0" applyFont="1" applyFill="1" applyBorder="1" applyAlignment="1" applyProtection="1">
      <alignment horizontal="left" vertical="center" wrapText="1"/>
      <protection hidden="1"/>
    </xf>
    <xf numFmtId="0" fontId="2" fillId="7" borderId="8" xfId="3" applyFont="1" applyFill="1" applyBorder="1" applyAlignment="1" applyProtection="1">
      <alignment horizontal="center" vertical="center" wrapText="1"/>
      <protection hidden="1"/>
    </xf>
    <xf numFmtId="0" fontId="2" fillId="7" borderId="14" xfId="3" applyFont="1" applyFill="1" applyBorder="1" applyAlignment="1" applyProtection="1">
      <alignment horizontal="center" vertical="center" wrapText="1"/>
      <protection hidden="1"/>
    </xf>
    <xf numFmtId="0" fontId="2" fillId="7" borderId="9" xfId="3" applyFont="1" applyFill="1" applyBorder="1" applyAlignment="1" applyProtection="1">
      <alignment horizontal="center" vertical="center" wrapText="1"/>
      <protection hidden="1"/>
    </xf>
    <xf numFmtId="49" fontId="13" fillId="0" borderId="8" xfId="4" applyNumberFormat="1" applyFont="1" applyFill="1" applyBorder="1" applyAlignment="1" applyProtection="1">
      <alignment horizontal="center" vertical="center" wrapText="1"/>
      <protection hidden="1"/>
    </xf>
    <xf numFmtId="49" fontId="13" fillId="0" borderId="14" xfId="4" applyNumberFormat="1" applyFont="1" applyFill="1" applyBorder="1" applyAlignment="1" applyProtection="1">
      <alignment horizontal="center" vertical="center" wrapText="1"/>
      <protection hidden="1"/>
    </xf>
    <xf numFmtId="49" fontId="13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  <protection locked="0" hidden="1"/>
    </xf>
    <xf numFmtId="0" fontId="9" fillId="5" borderId="4" xfId="0" applyFont="1" applyFill="1" applyBorder="1" applyAlignment="1" applyProtection="1">
      <alignment horizontal="center" vertical="center" wrapText="1"/>
      <protection locked="0" hidden="1"/>
    </xf>
    <xf numFmtId="0" fontId="9" fillId="5" borderId="3" xfId="0" applyFont="1" applyFill="1" applyBorder="1" applyAlignment="1" applyProtection="1">
      <alignment horizontal="center" vertical="center" wrapText="1"/>
      <protection locked="0"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10" fillId="6" borderId="6" xfId="0" applyFont="1" applyFill="1" applyBorder="1" applyAlignment="1" applyProtection="1">
      <alignment horizontal="center" vertical="center"/>
      <protection hidden="1"/>
    </xf>
  </cellXfs>
  <cellStyles count="5">
    <cellStyle name="Moneda" xfId="1" builtinId="4"/>
    <cellStyle name="Normal" xfId="0" builtinId="0"/>
    <cellStyle name="Normal 2" xfId="3" xr:uid="{1E5B0BD4-3F56-44BE-99C4-4927E1FDC49F}"/>
    <cellStyle name="Porcentaje" xfId="2" builtinId="5"/>
    <cellStyle name="Porcentaje 2" xfId="4" xr:uid="{DD468EEA-DB2F-41F6-8474-CFC606A9B395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58795</xdr:colOff>
      <xdr:row>0</xdr:row>
      <xdr:rowOff>51595</xdr:rowOff>
    </xdr:from>
    <xdr:to>
      <xdr:col>2</xdr:col>
      <xdr:colOff>1335735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2C826A-DE11-414B-939B-CEF6EACB1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4070" y="51595"/>
          <a:ext cx="1705565" cy="758030"/>
        </a:xfrm>
        <a:prstGeom prst="rect">
          <a:avLst/>
        </a:prstGeom>
      </xdr:spPr>
    </xdr:pic>
    <xdr:clientData/>
  </xdr:twoCellAnchor>
  <xdr:twoCellAnchor editAs="oneCell">
    <xdr:from>
      <xdr:col>8</xdr:col>
      <xdr:colOff>412750</xdr:colOff>
      <xdr:row>0</xdr:row>
      <xdr:rowOff>619124</xdr:rowOff>
    </xdr:from>
    <xdr:to>
      <xdr:col>11</xdr:col>
      <xdr:colOff>1445674</xdr:colOff>
      <xdr:row>1</xdr:row>
      <xdr:rowOff>130174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8D2D6E-DBFC-4D0B-A9BF-396078D84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0804525" y="619124"/>
          <a:ext cx="4747674" cy="130175"/>
        </a:xfrm>
        <a:prstGeom prst="rect">
          <a:avLst/>
        </a:prstGeom>
      </xdr:spPr>
    </xdr:pic>
    <xdr:clientData/>
  </xdr:twoCellAnchor>
  <xdr:twoCellAnchor editAs="oneCell">
    <xdr:from>
      <xdr:col>16</xdr:col>
      <xdr:colOff>866616</xdr:colOff>
      <xdr:row>0</xdr:row>
      <xdr:rowOff>113506</xdr:rowOff>
    </xdr:from>
    <xdr:to>
      <xdr:col>16</xdr:col>
      <xdr:colOff>2474808</xdr:colOff>
      <xdr:row>3</xdr:row>
      <xdr:rowOff>92075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2550F0-5858-4F9E-9DBB-DE3046B60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1466" y="113506"/>
          <a:ext cx="1608192" cy="550069"/>
        </a:xfrm>
        <a:prstGeom prst="rect">
          <a:avLst/>
        </a:prstGeom>
      </xdr:spPr>
    </xdr:pic>
    <xdr:clientData/>
  </xdr:twoCellAnchor>
  <xdr:twoCellAnchor editAs="oneCell">
    <xdr:from>
      <xdr:col>2</xdr:col>
      <xdr:colOff>1840705</xdr:colOff>
      <xdr:row>0</xdr:row>
      <xdr:rowOff>29368</xdr:rowOff>
    </xdr:from>
    <xdr:to>
      <xdr:col>4</xdr:col>
      <xdr:colOff>558800</xdr:colOff>
      <xdr:row>4</xdr:row>
      <xdr:rowOff>151407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219210-453C-48D0-A714-E9EEA5E6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4605" y="29368"/>
          <a:ext cx="2556670" cy="8840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fajardo\Downloads\2.%20184697%20-%20R11%20IMPRENTA%20NAL%20COLOMB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de Cotización General"/>
      <sheetName val="Detalle Especificaciones"/>
      <sheetName val="Detalle Bienes de Aseo y Caf"/>
      <sheetName val="Resumen - CSV"/>
      <sheetName val="Cotizacion Bienes de Aseo y Ca"/>
      <sheetName val="Cotizacion"/>
      <sheetName val="Inicio"/>
      <sheetName val="BienesPrioritarios"/>
      <sheetName val="Minimos"/>
      <sheetName val="ConsolidadoServicios"/>
      <sheetName val="solCotizacionCSV_es"/>
      <sheetName val="Lista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23F2-49C1-4061-8A72-8D3DCACB9CA9}">
  <dimension ref="A1:S94"/>
  <sheetViews>
    <sheetView tabSelected="1" topLeftCell="B1" workbookViewId="0">
      <selection activeCell="Q86" sqref="Q86"/>
    </sheetView>
  </sheetViews>
  <sheetFormatPr baseColWidth="10" defaultColWidth="11.42578125" defaultRowHeight="35.25" customHeight="1" x14ac:dyDescent="0.2"/>
  <cols>
    <col min="1" max="1" width="4.42578125" style="4" customWidth="1"/>
    <col min="2" max="2" width="6.42578125" style="2" customWidth="1"/>
    <col min="3" max="3" width="28.5703125" style="2" customWidth="1"/>
    <col min="4" max="4" width="29" style="2" customWidth="1"/>
    <col min="5" max="5" width="39.42578125" style="2" customWidth="1"/>
    <col min="6" max="6" width="20.140625" style="2" customWidth="1"/>
    <col min="7" max="7" width="17.42578125" style="2" customWidth="1"/>
    <col min="8" max="8" width="10.42578125" style="2" customWidth="1"/>
    <col min="9" max="9" width="17.42578125" style="2" customWidth="1"/>
    <col min="10" max="10" width="24.42578125" style="2" customWidth="1"/>
    <col min="11" max="11" width="13.85546875" style="2" customWidth="1"/>
    <col min="12" max="12" width="25.42578125" style="2" customWidth="1"/>
    <col min="13" max="13" width="28.5703125" style="2" customWidth="1"/>
    <col min="14" max="14" width="27.5703125" style="2" customWidth="1"/>
    <col min="15" max="15" width="31.85546875" style="2" customWidth="1"/>
    <col min="16" max="16" width="28.42578125" style="2" customWidth="1"/>
    <col min="17" max="17" width="39.42578125" style="2" customWidth="1"/>
    <col min="18" max="18" width="12.85546875" style="2" hidden="1" customWidth="1"/>
    <col min="19" max="19" width="15.140625" style="3" bestFit="1" customWidth="1"/>
    <col min="20" max="20" width="15.85546875" style="2" bestFit="1" customWidth="1"/>
    <col min="21" max="22" width="15.42578125" style="2" bestFit="1" customWidth="1"/>
    <col min="23" max="23" width="16.42578125" style="2" bestFit="1" customWidth="1"/>
    <col min="24" max="24" width="15.85546875" style="2" bestFit="1" customWidth="1"/>
    <col min="25" max="16384" width="11.42578125" style="2"/>
  </cols>
  <sheetData>
    <row r="1" spans="1:19" ht="68.849999999999994" customHeight="1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9" ht="22.15" customHeight="1" x14ac:dyDescent="0.25">
      <c r="B2" s="5" t="s">
        <v>1</v>
      </c>
      <c r="F2" s="6"/>
    </row>
    <row r="3" spans="1:19" ht="35.25" customHeight="1" x14ac:dyDescent="0.25">
      <c r="B3" s="48" t="s">
        <v>2</v>
      </c>
      <c r="C3" s="49"/>
      <c r="D3" s="50">
        <f>'[1]Solicitud de Cotización General'!H9</f>
        <v>11</v>
      </c>
      <c r="E3" s="51"/>
      <c r="F3"/>
      <c r="G3"/>
      <c r="H3"/>
      <c r="I3"/>
      <c r="J3"/>
      <c r="K3"/>
      <c r="L3"/>
      <c r="M3"/>
      <c r="N3"/>
      <c r="O3"/>
      <c r="P3"/>
      <c r="Q3"/>
      <c r="R3" s="7"/>
    </row>
    <row r="4" spans="1:19" ht="35.25" customHeight="1" x14ac:dyDescent="0.2">
      <c r="B4" s="8" t="s">
        <v>3</v>
      </c>
      <c r="C4" s="9"/>
      <c r="D4" s="52" t="s">
        <v>4</v>
      </c>
      <c r="E4" s="53"/>
      <c r="F4" s="53"/>
      <c r="G4" s="53"/>
      <c r="H4" s="53"/>
      <c r="I4" s="53"/>
      <c r="J4" s="53"/>
      <c r="K4" s="53"/>
      <c r="L4" s="53"/>
      <c r="M4" s="54"/>
    </row>
    <row r="5" spans="1:19" ht="12.75" customHeight="1" x14ac:dyDescent="0.2"/>
    <row r="6" spans="1:19" ht="35.25" customHeight="1" x14ac:dyDescent="0.2">
      <c r="B6" s="55" t="s">
        <v>5</v>
      </c>
      <c r="C6" s="55"/>
      <c r="D6" s="55"/>
      <c r="E6" s="55"/>
      <c r="F6" s="55"/>
      <c r="G6" s="55"/>
      <c r="H6" s="55"/>
      <c r="I6" s="56"/>
      <c r="J6" s="57" t="s">
        <v>6</v>
      </c>
      <c r="K6" s="55"/>
      <c r="L6" s="55"/>
      <c r="M6" s="55"/>
      <c r="N6" s="55"/>
      <c r="O6" s="55"/>
      <c r="P6" s="55"/>
      <c r="Q6" s="55"/>
      <c r="R6" s="7"/>
    </row>
    <row r="7" spans="1:19" ht="47.25" customHeight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7" t="s">
        <v>23</v>
      </c>
    </row>
    <row r="8" spans="1:19" s="16" customFormat="1" ht="35.25" customHeight="1" x14ac:dyDescent="0.2">
      <c r="A8" s="4" t="b">
        <v>1</v>
      </c>
      <c r="B8" s="11">
        <v>1</v>
      </c>
      <c r="C8" s="11" t="s">
        <v>24</v>
      </c>
      <c r="D8" s="11" t="s">
        <v>25</v>
      </c>
      <c r="E8" s="11" t="s">
        <v>25</v>
      </c>
      <c r="F8" s="11" t="s">
        <v>26</v>
      </c>
      <c r="G8" s="11">
        <v>1</v>
      </c>
      <c r="H8" s="11" t="s">
        <v>27</v>
      </c>
      <c r="I8" s="11">
        <v>1</v>
      </c>
      <c r="J8" s="12">
        <v>2700125</v>
      </c>
      <c r="K8" s="13"/>
      <c r="L8" s="12">
        <v>2700125</v>
      </c>
      <c r="M8" s="12">
        <v>2700125</v>
      </c>
      <c r="N8" s="12">
        <v>2700125</v>
      </c>
      <c r="O8" s="14"/>
      <c r="P8" s="12"/>
      <c r="Q8" s="15">
        <f>G8*I8*M8</f>
        <v>2700125</v>
      </c>
      <c r="R8" s="16" t="s">
        <v>23</v>
      </c>
      <c r="S8" s="17"/>
    </row>
    <row r="9" spans="1:19" s="16" customFormat="1" ht="35.25" customHeight="1" x14ac:dyDescent="0.2">
      <c r="A9" s="4" t="b">
        <v>1</v>
      </c>
      <c r="B9" s="11">
        <v>2</v>
      </c>
      <c r="C9" s="11" t="s">
        <v>24</v>
      </c>
      <c r="D9" s="11" t="s">
        <v>28</v>
      </c>
      <c r="E9" s="11" t="s">
        <v>28</v>
      </c>
      <c r="F9" s="11" t="s">
        <v>26</v>
      </c>
      <c r="G9" s="11">
        <v>6</v>
      </c>
      <c r="H9" s="11" t="s">
        <v>27</v>
      </c>
      <c r="I9" s="11">
        <v>1</v>
      </c>
      <c r="J9" s="12">
        <v>2700125</v>
      </c>
      <c r="K9" s="13"/>
      <c r="L9" s="12">
        <v>2700125</v>
      </c>
      <c r="M9" s="12">
        <v>2700125</v>
      </c>
      <c r="N9" s="12">
        <v>16200750</v>
      </c>
      <c r="O9" s="14"/>
      <c r="P9" s="12"/>
      <c r="Q9" s="15">
        <f t="shared" ref="Q9:Q72" si="0">G9*I9*M9</f>
        <v>16200750</v>
      </c>
      <c r="R9" s="16" t="s">
        <v>23</v>
      </c>
      <c r="S9" s="17"/>
    </row>
    <row r="10" spans="1:19" s="16" customFormat="1" ht="35.25" customHeight="1" x14ac:dyDescent="0.2">
      <c r="A10" s="4" t="b">
        <v>1</v>
      </c>
      <c r="B10" s="11">
        <v>3</v>
      </c>
      <c r="C10" s="11" t="s">
        <v>24</v>
      </c>
      <c r="D10" s="11" t="s">
        <v>29</v>
      </c>
      <c r="E10" s="11" t="s">
        <v>29</v>
      </c>
      <c r="F10" s="11" t="s">
        <v>26</v>
      </c>
      <c r="G10" s="11">
        <v>1</v>
      </c>
      <c r="H10" s="11" t="s">
        <v>27</v>
      </c>
      <c r="I10" s="11">
        <v>1</v>
      </c>
      <c r="J10" s="12">
        <v>2700125</v>
      </c>
      <c r="K10" s="13"/>
      <c r="L10" s="12">
        <v>2700125</v>
      </c>
      <c r="M10" s="12">
        <v>2700125</v>
      </c>
      <c r="N10" s="12">
        <v>2700125</v>
      </c>
      <c r="O10" s="14"/>
      <c r="P10" s="12"/>
      <c r="Q10" s="15">
        <f t="shared" si="0"/>
        <v>2700125</v>
      </c>
      <c r="R10" s="16" t="s">
        <v>23</v>
      </c>
      <c r="S10" s="17"/>
    </row>
    <row r="11" spans="1:19" s="16" customFormat="1" ht="35.25" customHeight="1" x14ac:dyDescent="0.2">
      <c r="A11" s="4" t="b">
        <v>1</v>
      </c>
      <c r="B11" s="11">
        <v>4</v>
      </c>
      <c r="C11" s="11" t="s">
        <v>24</v>
      </c>
      <c r="D11" s="11" t="s">
        <v>29</v>
      </c>
      <c r="E11" s="11" t="s">
        <v>29</v>
      </c>
      <c r="F11" s="11" t="s">
        <v>26</v>
      </c>
      <c r="G11" s="11">
        <v>1</v>
      </c>
      <c r="H11" s="11" t="s">
        <v>27</v>
      </c>
      <c r="I11" s="11">
        <v>1</v>
      </c>
      <c r="J11" s="12">
        <v>2700125</v>
      </c>
      <c r="K11" s="13"/>
      <c r="L11" s="12">
        <v>2700125</v>
      </c>
      <c r="M11" s="12">
        <v>2700125</v>
      </c>
      <c r="N11" s="12">
        <v>2700125</v>
      </c>
      <c r="O11" s="14"/>
      <c r="P11" s="12"/>
      <c r="Q11" s="15">
        <f t="shared" si="0"/>
        <v>2700125</v>
      </c>
      <c r="R11" s="16" t="s">
        <v>23</v>
      </c>
      <c r="S11" s="17"/>
    </row>
    <row r="12" spans="1:19" s="16" customFormat="1" ht="35.25" customHeight="1" x14ac:dyDescent="0.2">
      <c r="A12" s="4" t="b">
        <v>1</v>
      </c>
      <c r="B12" s="11">
        <v>5</v>
      </c>
      <c r="C12" s="11" t="s">
        <v>24</v>
      </c>
      <c r="D12" s="11" t="s">
        <v>28</v>
      </c>
      <c r="E12" s="11" t="s">
        <v>28</v>
      </c>
      <c r="F12" s="11" t="s">
        <v>26</v>
      </c>
      <c r="G12" s="11">
        <v>3</v>
      </c>
      <c r="H12" s="11" t="s">
        <v>27</v>
      </c>
      <c r="I12" s="11">
        <v>1</v>
      </c>
      <c r="J12" s="12">
        <v>2700125</v>
      </c>
      <c r="K12" s="13"/>
      <c r="L12" s="12">
        <v>2700125</v>
      </c>
      <c r="M12" s="12">
        <v>2700125</v>
      </c>
      <c r="N12" s="12">
        <v>8100375</v>
      </c>
      <c r="O12" s="14"/>
      <c r="P12" s="12"/>
      <c r="Q12" s="15">
        <f t="shared" si="0"/>
        <v>8100375</v>
      </c>
      <c r="R12" s="16" t="s">
        <v>23</v>
      </c>
      <c r="S12" s="17"/>
    </row>
    <row r="13" spans="1:19" s="16" customFormat="1" ht="35.25" customHeight="1" x14ac:dyDescent="0.2">
      <c r="A13" s="4"/>
      <c r="B13" s="11">
        <v>6</v>
      </c>
      <c r="C13" s="11" t="s">
        <v>30</v>
      </c>
      <c r="D13" s="11" t="s">
        <v>31</v>
      </c>
      <c r="E13" s="11" t="s">
        <v>31</v>
      </c>
      <c r="F13" s="11"/>
      <c r="G13" s="11">
        <v>2</v>
      </c>
      <c r="H13" s="11" t="s">
        <v>32</v>
      </c>
      <c r="I13" s="11">
        <v>1</v>
      </c>
      <c r="J13" s="12">
        <v>18378</v>
      </c>
      <c r="K13" s="18">
        <v>0.56611165523996076</v>
      </c>
      <c r="L13" s="12">
        <v>7974</v>
      </c>
      <c r="M13" s="12">
        <v>7974</v>
      </c>
      <c r="N13" s="12">
        <v>15948</v>
      </c>
      <c r="O13" s="14"/>
      <c r="P13" s="12"/>
      <c r="Q13" s="15">
        <f t="shared" si="0"/>
        <v>15948</v>
      </c>
      <c r="R13" s="16" t="s">
        <v>23</v>
      </c>
      <c r="S13" s="17"/>
    </row>
    <row r="14" spans="1:19" s="16" customFormat="1" ht="35.25" customHeight="1" x14ac:dyDescent="0.2">
      <c r="A14" s="4"/>
      <c r="B14" s="11">
        <v>7</v>
      </c>
      <c r="C14" s="11" t="s">
        <v>30</v>
      </c>
      <c r="D14" s="11" t="s">
        <v>33</v>
      </c>
      <c r="E14" s="11" t="s">
        <v>33</v>
      </c>
      <c r="F14" s="11"/>
      <c r="G14" s="11">
        <v>2</v>
      </c>
      <c r="H14" s="11" t="s">
        <v>32</v>
      </c>
      <c r="I14" s="11">
        <v>1</v>
      </c>
      <c r="J14" s="12">
        <v>4881</v>
      </c>
      <c r="K14" s="18">
        <v>0.52517926654374103</v>
      </c>
      <c r="L14" s="12">
        <v>2317.6</v>
      </c>
      <c r="M14" s="12">
        <v>2317.6</v>
      </c>
      <c r="N14" s="12">
        <v>4635.2</v>
      </c>
      <c r="O14" s="14"/>
      <c r="P14" s="12"/>
      <c r="Q14" s="15">
        <f t="shared" si="0"/>
        <v>4635.2</v>
      </c>
      <c r="R14" s="16" t="s">
        <v>23</v>
      </c>
      <c r="S14" s="17"/>
    </row>
    <row r="15" spans="1:19" s="16" customFormat="1" ht="35.25" customHeight="1" x14ac:dyDescent="0.2">
      <c r="A15" s="4"/>
      <c r="B15" s="11">
        <v>8</v>
      </c>
      <c r="C15" s="11" t="s">
        <v>30</v>
      </c>
      <c r="D15" s="11" t="s">
        <v>34</v>
      </c>
      <c r="E15" s="11" t="s">
        <v>34</v>
      </c>
      <c r="F15" s="11"/>
      <c r="G15" s="11">
        <v>5</v>
      </c>
      <c r="H15" s="11" t="s">
        <v>32</v>
      </c>
      <c r="I15" s="11">
        <v>1</v>
      </c>
      <c r="J15" s="12">
        <v>13857</v>
      </c>
      <c r="K15" s="18">
        <v>0.90231651872699725</v>
      </c>
      <c r="L15" s="12">
        <v>1353.6</v>
      </c>
      <c r="M15" s="12">
        <v>1353.6</v>
      </c>
      <c r="N15" s="12">
        <v>6768</v>
      </c>
      <c r="O15" s="14"/>
      <c r="P15" s="12"/>
      <c r="Q15" s="15">
        <f t="shared" si="0"/>
        <v>6768</v>
      </c>
      <c r="R15" s="16" t="s">
        <v>23</v>
      </c>
      <c r="S15" s="17"/>
    </row>
    <row r="16" spans="1:19" s="16" customFormat="1" ht="35.25" customHeight="1" x14ac:dyDescent="0.2">
      <c r="A16" s="4"/>
      <c r="B16" s="11">
        <v>9</v>
      </c>
      <c r="C16" s="11" t="s">
        <v>30</v>
      </c>
      <c r="D16" s="11" t="s">
        <v>35</v>
      </c>
      <c r="E16" s="11" t="s">
        <v>35</v>
      </c>
      <c r="F16" s="11"/>
      <c r="G16" s="11">
        <v>5</v>
      </c>
      <c r="H16" s="11" t="s">
        <v>32</v>
      </c>
      <c r="I16" s="11">
        <v>1</v>
      </c>
      <c r="J16" s="12">
        <v>13597</v>
      </c>
      <c r="K16" s="18">
        <v>0.65944693682429945</v>
      </c>
      <c r="L16" s="12">
        <v>4630.5</v>
      </c>
      <c r="M16" s="12">
        <v>4630.5</v>
      </c>
      <c r="N16" s="12">
        <v>23152.5</v>
      </c>
      <c r="O16" s="14"/>
      <c r="P16" s="12"/>
      <c r="Q16" s="15">
        <f t="shared" si="0"/>
        <v>23152.5</v>
      </c>
      <c r="R16" s="16" t="s">
        <v>23</v>
      </c>
      <c r="S16" s="17"/>
    </row>
    <row r="17" spans="1:19" s="16" customFormat="1" ht="35.25" customHeight="1" x14ac:dyDescent="0.2">
      <c r="A17" s="4"/>
      <c r="B17" s="11">
        <v>10</v>
      </c>
      <c r="C17" s="11" t="s">
        <v>30</v>
      </c>
      <c r="D17" s="11" t="s">
        <v>36</v>
      </c>
      <c r="E17" s="11" t="s">
        <v>36</v>
      </c>
      <c r="F17" s="11"/>
      <c r="G17" s="11">
        <v>1</v>
      </c>
      <c r="H17" s="11" t="s">
        <v>32</v>
      </c>
      <c r="I17" s="11">
        <v>1</v>
      </c>
      <c r="J17" s="12">
        <v>9887</v>
      </c>
      <c r="K17" s="18">
        <v>0.36231414989379995</v>
      </c>
      <c r="L17" s="12">
        <v>6304.8</v>
      </c>
      <c r="M17" s="12">
        <v>6304.8</v>
      </c>
      <c r="N17" s="12">
        <v>6304.8</v>
      </c>
      <c r="O17" s="14"/>
      <c r="P17" s="12"/>
      <c r="Q17" s="15">
        <f t="shared" si="0"/>
        <v>6304.8</v>
      </c>
      <c r="R17" s="16" t="s">
        <v>23</v>
      </c>
      <c r="S17" s="17"/>
    </row>
    <row r="18" spans="1:19" s="16" customFormat="1" ht="35.25" customHeight="1" x14ac:dyDescent="0.2">
      <c r="A18" s="4"/>
      <c r="B18" s="11">
        <v>11</v>
      </c>
      <c r="C18" s="11" t="s">
        <v>30</v>
      </c>
      <c r="D18" s="11" t="s">
        <v>37</v>
      </c>
      <c r="E18" s="11" t="s">
        <v>37</v>
      </c>
      <c r="F18" s="11"/>
      <c r="G18" s="11">
        <v>2</v>
      </c>
      <c r="H18" s="11" t="s">
        <v>32</v>
      </c>
      <c r="I18" s="11">
        <v>1</v>
      </c>
      <c r="J18" s="12">
        <v>12761</v>
      </c>
      <c r="K18" s="18">
        <v>0.38681921479507875</v>
      </c>
      <c r="L18" s="12">
        <v>7824.8</v>
      </c>
      <c r="M18" s="12">
        <v>7824.8</v>
      </c>
      <c r="N18" s="12">
        <v>15649.6</v>
      </c>
      <c r="O18" s="14"/>
      <c r="P18" s="12"/>
      <c r="Q18" s="15">
        <f t="shared" si="0"/>
        <v>15649.6</v>
      </c>
      <c r="R18" s="16" t="s">
        <v>23</v>
      </c>
      <c r="S18" s="17"/>
    </row>
    <row r="19" spans="1:19" s="16" customFormat="1" ht="35.25" customHeight="1" x14ac:dyDescent="0.2">
      <c r="A19" s="4"/>
      <c r="B19" s="11">
        <v>12</v>
      </c>
      <c r="C19" s="11" t="s">
        <v>30</v>
      </c>
      <c r="D19" s="11" t="s">
        <v>38</v>
      </c>
      <c r="E19" s="11" t="s">
        <v>38</v>
      </c>
      <c r="F19" s="11"/>
      <c r="G19" s="11">
        <v>2</v>
      </c>
      <c r="H19" s="11" t="s">
        <v>32</v>
      </c>
      <c r="I19" s="11">
        <v>1</v>
      </c>
      <c r="J19" s="12">
        <v>5325</v>
      </c>
      <c r="K19" s="18">
        <v>0.2772206572769953</v>
      </c>
      <c r="L19" s="12">
        <v>3848.8</v>
      </c>
      <c r="M19" s="12">
        <v>3848.8</v>
      </c>
      <c r="N19" s="12">
        <v>7697.6</v>
      </c>
      <c r="O19" s="14"/>
      <c r="P19" s="12"/>
      <c r="Q19" s="15">
        <f t="shared" si="0"/>
        <v>7697.6</v>
      </c>
      <c r="R19" s="16" t="s">
        <v>23</v>
      </c>
      <c r="S19" s="17"/>
    </row>
    <row r="20" spans="1:19" s="16" customFormat="1" ht="35.25" customHeight="1" x14ac:dyDescent="0.2">
      <c r="A20" s="4"/>
      <c r="B20" s="11">
        <v>13</v>
      </c>
      <c r="C20" s="11" t="s">
        <v>30</v>
      </c>
      <c r="D20" s="11" t="s">
        <v>39</v>
      </c>
      <c r="E20" s="11" t="s">
        <v>39</v>
      </c>
      <c r="F20" s="11"/>
      <c r="G20" s="11">
        <v>2</v>
      </c>
      <c r="H20" s="11" t="s">
        <v>32</v>
      </c>
      <c r="I20" s="11">
        <v>1</v>
      </c>
      <c r="J20" s="12">
        <v>6053</v>
      </c>
      <c r="K20" s="18">
        <v>0.53371881711547986</v>
      </c>
      <c r="L20" s="12">
        <v>2822.4</v>
      </c>
      <c r="M20" s="12">
        <v>2822.4</v>
      </c>
      <c r="N20" s="12">
        <v>5644.8</v>
      </c>
      <c r="O20" s="14"/>
      <c r="P20" s="12"/>
      <c r="Q20" s="15">
        <f t="shared" si="0"/>
        <v>5644.8</v>
      </c>
      <c r="R20" s="16" t="s">
        <v>23</v>
      </c>
      <c r="S20" s="17"/>
    </row>
    <row r="21" spans="1:19" s="16" customFormat="1" ht="35.25" customHeight="1" x14ac:dyDescent="0.2">
      <c r="A21" s="4"/>
      <c r="B21" s="11">
        <v>14</v>
      </c>
      <c r="C21" s="11" t="s">
        <v>30</v>
      </c>
      <c r="D21" s="11" t="s">
        <v>40</v>
      </c>
      <c r="E21" s="11" t="s">
        <v>40</v>
      </c>
      <c r="F21" s="11"/>
      <c r="G21" s="11">
        <v>1</v>
      </c>
      <c r="H21" s="11" t="s">
        <v>32</v>
      </c>
      <c r="I21" s="11">
        <v>1</v>
      </c>
      <c r="J21" s="12">
        <v>10135</v>
      </c>
      <c r="K21" s="18">
        <v>0.62135175135668474</v>
      </c>
      <c r="L21" s="12">
        <v>3837.6</v>
      </c>
      <c r="M21" s="12">
        <v>3837.6</v>
      </c>
      <c r="N21" s="12">
        <v>3837.6</v>
      </c>
      <c r="O21" s="14"/>
      <c r="P21" s="12"/>
      <c r="Q21" s="15">
        <f t="shared" si="0"/>
        <v>3837.6</v>
      </c>
      <c r="R21" s="16" t="s">
        <v>23</v>
      </c>
      <c r="S21" s="17"/>
    </row>
    <row r="22" spans="1:19" s="16" customFormat="1" ht="35.25" customHeight="1" x14ac:dyDescent="0.2">
      <c r="A22" s="4"/>
      <c r="B22" s="11">
        <v>15</v>
      </c>
      <c r="C22" s="11" t="s">
        <v>30</v>
      </c>
      <c r="D22" s="11" t="s">
        <v>41</v>
      </c>
      <c r="E22" s="11" t="s">
        <v>41</v>
      </c>
      <c r="F22" s="11"/>
      <c r="G22" s="11">
        <v>7</v>
      </c>
      <c r="H22" s="11" t="s">
        <v>32</v>
      </c>
      <c r="I22" s="11">
        <v>1</v>
      </c>
      <c r="J22" s="12">
        <v>9326</v>
      </c>
      <c r="K22" s="18">
        <v>0.53179283722925152</v>
      </c>
      <c r="L22" s="12">
        <v>4366.5</v>
      </c>
      <c r="M22" s="12">
        <v>4366.5</v>
      </c>
      <c r="N22" s="12">
        <v>30565.5</v>
      </c>
      <c r="O22" s="14"/>
      <c r="P22" s="12"/>
      <c r="Q22" s="15">
        <f t="shared" si="0"/>
        <v>30565.5</v>
      </c>
      <c r="R22" s="16" t="s">
        <v>23</v>
      </c>
      <c r="S22" s="17"/>
    </row>
    <row r="23" spans="1:19" s="16" customFormat="1" ht="35.25" customHeight="1" x14ac:dyDescent="0.2">
      <c r="A23" s="4"/>
      <c r="B23" s="11">
        <v>16</v>
      </c>
      <c r="C23" s="11" t="s">
        <v>30</v>
      </c>
      <c r="D23" s="11" t="s">
        <v>42</v>
      </c>
      <c r="E23" s="11" t="s">
        <v>42</v>
      </c>
      <c r="F23" s="11"/>
      <c r="G23" s="11">
        <v>3</v>
      </c>
      <c r="H23" s="11" t="s">
        <v>32</v>
      </c>
      <c r="I23" s="11">
        <v>1</v>
      </c>
      <c r="J23" s="12">
        <v>25640</v>
      </c>
      <c r="K23" s="18">
        <v>0.60578198127925109</v>
      </c>
      <c r="L23" s="12">
        <v>10107.75</v>
      </c>
      <c r="M23" s="12">
        <v>10107.75</v>
      </c>
      <c r="N23" s="12">
        <v>30323.25</v>
      </c>
      <c r="O23" s="14"/>
      <c r="P23" s="12"/>
      <c r="Q23" s="15">
        <f t="shared" si="0"/>
        <v>30323.25</v>
      </c>
      <c r="R23" s="16" t="s">
        <v>23</v>
      </c>
      <c r="S23" s="17"/>
    </row>
    <row r="24" spans="1:19" s="16" customFormat="1" ht="35.25" customHeight="1" x14ac:dyDescent="0.2">
      <c r="A24" s="4"/>
      <c r="B24" s="11">
        <v>17</v>
      </c>
      <c r="C24" s="11" t="s">
        <v>30</v>
      </c>
      <c r="D24" s="11" t="s">
        <v>43</v>
      </c>
      <c r="E24" s="11" t="s">
        <v>43</v>
      </c>
      <c r="F24" s="11"/>
      <c r="G24" s="11">
        <v>1</v>
      </c>
      <c r="H24" s="11" t="s">
        <v>32</v>
      </c>
      <c r="I24" s="11">
        <v>1</v>
      </c>
      <c r="J24" s="12">
        <v>16763</v>
      </c>
      <c r="K24" s="18">
        <v>0.43131897631688842</v>
      </c>
      <c r="L24" s="12">
        <v>9532.7999999999993</v>
      </c>
      <c r="M24" s="12">
        <v>9532.7999999999993</v>
      </c>
      <c r="N24" s="12">
        <v>9532.7999999999993</v>
      </c>
      <c r="O24" s="14"/>
      <c r="P24" s="12"/>
      <c r="Q24" s="15">
        <f t="shared" si="0"/>
        <v>9532.7999999999993</v>
      </c>
      <c r="R24" s="16" t="s">
        <v>23</v>
      </c>
      <c r="S24" s="17"/>
    </row>
    <row r="25" spans="1:19" s="16" customFormat="1" ht="35.25" customHeight="1" x14ac:dyDescent="0.2">
      <c r="A25" s="4"/>
      <c r="B25" s="11">
        <v>18</v>
      </c>
      <c r="C25" s="11" t="s">
        <v>30</v>
      </c>
      <c r="D25" s="11" t="s">
        <v>44</v>
      </c>
      <c r="E25" s="11" t="s">
        <v>44</v>
      </c>
      <c r="F25" s="11"/>
      <c r="G25" s="11">
        <v>2</v>
      </c>
      <c r="H25" s="11" t="s">
        <v>32</v>
      </c>
      <c r="I25" s="11">
        <v>1</v>
      </c>
      <c r="J25" s="12">
        <v>19916</v>
      </c>
      <c r="K25" s="18">
        <v>0.72584856396866848</v>
      </c>
      <c r="L25" s="12">
        <v>5460</v>
      </c>
      <c r="M25" s="12">
        <v>5460</v>
      </c>
      <c r="N25" s="12">
        <v>10920</v>
      </c>
      <c r="O25" s="14"/>
      <c r="P25" s="12"/>
      <c r="Q25" s="15">
        <f t="shared" si="0"/>
        <v>10920</v>
      </c>
      <c r="R25" s="16" t="s">
        <v>23</v>
      </c>
      <c r="S25" s="17"/>
    </row>
    <row r="26" spans="1:19" s="16" customFormat="1" ht="35.25" customHeight="1" x14ac:dyDescent="0.2">
      <c r="A26" s="4"/>
      <c r="B26" s="11">
        <v>19</v>
      </c>
      <c r="C26" s="11" t="s">
        <v>30</v>
      </c>
      <c r="D26" s="11" t="s">
        <v>45</v>
      </c>
      <c r="E26" s="11" t="s">
        <v>45</v>
      </c>
      <c r="F26" s="11"/>
      <c r="G26" s="11">
        <v>1</v>
      </c>
      <c r="H26" s="11" t="s">
        <v>32</v>
      </c>
      <c r="I26" s="11">
        <v>1</v>
      </c>
      <c r="J26" s="12">
        <v>4483</v>
      </c>
      <c r="K26" s="18">
        <v>0.64380994869507036</v>
      </c>
      <c r="L26" s="12">
        <v>1596.8</v>
      </c>
      <c r="M26" s="12">
        <v>1596.8</v>
      </c>
      <c r="N26" s="12">
        <v>1596.8</v>
      </c>
      <c r="O26" s="14"/>
      <c r="P26" s="12"/>
      <c r="Q26" s="15">
        <f t="shared" si="0"/>
        <v>1596.8</v>
      </c>
      <c r="R26" s="16" t="s">
        <v>23</v>
      </c>
      <c r="S26" s="17"/>
    </row>
    <row r="27" spans="1:19" s="16" customFormat="1" ht="35.25" customHeight="1" x14ac:dyDescent="0.2">
      <c r="A27" s="4"/>
      <c r="B27" s="11">
        <v>20</v>
      </c>
      <c r="C27" s="11" t="s">
        <v>30</v>
      </c>
      <c r="D27" s="11" t="s">
        <v>46</v>
      </c>
      <c r="E27" s="11" t="s">
        <v>46</v>
      </c>
      <c r="F27" s="11"/>
      <c r="G27" s="11">
        <v>1</v>
      </c>
      <c r="H27" s="11" t="s">
        <v>32</v>
      </c>
      <c r="I27" s="11">
        <v>1</v>
      </c>
      <c r="J27" s="12">
        <v>6029</v>
      </c>
      <c r="K27" s="18">
        <v>0.56875103665616189</v>
      </c>
      <c r="L27" s="12">
        <v>2600</v>
      </c>
      <c r="M27" s="12">
        <v>2600</v>
      </c>
      <c r="N27" s="12">
        <v>2600</v>
      </c>
      <c r="O27" s="14"/>
      <c r="P27" s="12"/>
      <c r="Q27" s="15">
        <f t="shared" si="0"/>
        <v>2600</v>
      </c>
      <c r="R27" s="16" t="s">
        <v>23</v>
      </c>
      <c r="S27" s="17"/>
    </row>
    <row r="28" spans="1:19" s="16" customFormat="1" ht="35.25" customHeight="1" x14ac:dyDescent="0.2">
      <c r="A28" s="4"/>
      <c r="B28" s="11">
        <v>21</v>
      </c>
      <c r="C28" s="11" t="s">
        <v>30</v>
      </c>
      <c r="D28" s="11" t="s">
        <v>47</v>
      </c>
      <c r="E28" s="11" t="s">
        <v>47</v>
      </c>
      <c r="F28" s="11"/>
      <c r="G28" s="11">
        <v>2</v>
      </c>
      <c r="H28" s="11" t="s">
        <v>32</v>
      </c>
      <c r="I28" s="11">
        <v>1</v>
      </c>
      <c r="J28" s="12">
        <v>68057</v>
      </c>
      <c r="K28" s="18">
        <v>0.61177028079404028</v>
      </c>
      <c r="L28" s="12">
        <v>26421.75</v>
      </c>
      <c r="M28" s="12">
        <v>26421.75</v>
      </c>
      <c r="N28" s="12">
        <v>52843.5</v>
      </c>
      <c r="O28" s="14"/>
      <c r="P28" s="12"/>
      <c r="Q28" s="15">
        <f t="shared" si="0"/>
        <v>52843.5</v>
      </c>
      <c r="R28" s="16" t="s">
        <v>23</v>
      </c>
      <c r="S28" s="17"/>
    </row>
    <row r="29" spans="1:19" s="16" customFormat="1" ht="35.25" customHeight="1" x14ac:dyDescent="0.2">
      <c r="A29" s="4"/>
      <c r="B29" s="11">
        <v>22</v>
      </c>
      <c r="C29" s="11" t="s">
        <v>30</v>
      </c>
      <c r="D29" s="11" t="s">
        <v>48</v>
      </c>
      <c r="E29" s="11" t="s">
        <v>48</v>
      </c>
      <c r="F29" s="11"/>
      <c r="G29" s="11">
        <v>2</v>
      </c>
      <c r="H29" s="11" t="s">
        <v>32</v>
      </c>
      <c r="I29" s="11">
        <v>1</v>
      </c>
      <c r="J29" s="12">
        <v>17617</v>
      </c>
      <c r="K29" s="18">
        <v>0.63853096440937729</v>
      </c>
      <c r="L29" s="12">
        <v>6368</v>
      </c>
      <c r="M29" s="12">
        <v>6368</v>
      </c>
      <c r="N29" s="12">
        <v>12736</v>
      </c>
      <c r="O29" s="14"/>
      <c r="P29" s="12"/>
      <c r="Q29" s="15">
        <f t="shared" si="0"/>
        <v>12736</v>
      </c>
      <c r="R29" s="16" t="s">
        <v>23</v>
      </c>
      <c r="S29" s="17"/>
    </row>
    <row r="30" spans="1:19" s="16" customFormat="1" ht="35.25" customHeight="1" x14ac:dyDescent="0.2">
      <c r="A30" s="4"/>
      <c r="B30" s="11">
        <v>23</v>
      </c>
      <c r="C30" s="11" t="s">
        <v>30</v>
      </c>
      <c r="D30" s="11" t="s">
        <v>49</v>
      </c>
      <c r="E30" s="11" t="s">
        <v>49</v>
      </c>
      <c r="F30" s="11"/>
      <c r="G30" s="11">
        <v>2</v>
      </c>
      <c r="H30" s="11" t="s">
        <v>32</v>
      </c>
      <c r="I30" s="11">
        <v>1</v>
      </c>
      <c r="J30" s="12">
        <v>13593</v>
      </c>
      <c r="K30" s="18">
        <v>0.56907231663356139</v>
      </c>
      <c r="L30" s="12">
        <v>5857.6</v>
      </c>
      <c r="M30" s="12">
        <v>5857.6</v>
      </c>
      <c r="N30" s="12">
        <v>11715.2</v>
      </c>
      <c r="O30" s="14"/>
      <c r="P30" s="12"/>
      <c r="Q30" s="15">
        <f t="shared" si="0"/>
        <v>11715.2</v>
      </c>
      <c r="R30" s="16" t="s">
        <v>23</v>
      </c>
      <c r="S30" s="17"/>
    </row>
    <row r="31" spans="1:19" s="16" customFormat="1" ht="35.25" customHeight="1" x14ac:dyDescent="0.2">
      <c r="A31" s="4"/>
      <c r="B31" s="11">
        <v>24</v>
      </c>
      <c r="C31" s="11" t="s">
        <v>30</v>
      </c>
      <c r="D31" s="11" t="s">
        <v>50</v>
      </c>
      <c r="E31" s="11" t="s">
        <v>50</v>
      </c>
      <c r="F31" s="11"/>
      <c r="G31" s="11">
        <v>2</v>
      </c>
      <c r="H31" s="11" t="s">
        <v>32</v>
      </c>
      <c r="I31" s="11">
        <v>1</v>
      </c>
      <c r="J31" s="12">
        <v>38729</v>
      </c>
      <c r="K31" s="18">
        <v>0.66848485630922561</v>
      </c>
      <c r="L31" s="12">
        <v>12839.25</v>
      </c>
      <c r="M31" s="12">
        <v>12839.25</v>
      </c>
      <c r="N31" s="12">
        <v>25678.5</v>
      </c>
      <c r="O31" s="14"/>
      <c r="P31" s="12"/>
      <c r="Q31" s="15">
        <f t="shared" si="0"/>
        <v>25678.5</v>
      </c>
      <c r="R31" s="16" t="s">
        <v>23</v>
      </c>
      <c r="S31" s="17"/>
    </row>
    <row r="32" spans="1:19" s="16" customFormat="1" ht="35.25" customHeight="1" x14ac:dyDescent="0.2">
      <c r="A32" s="4"/>
      <c r="B32" s="11">
        <v>25</v>
      </c>
      <c r="C32" s="11" t="s">
        <v>30</v>
      </c>
      <c r="D32" s="11" t="s">
        <v>51</v>
      </c>
      <c r="E32" s="11" t="s">
        <v>51</v>
      </c>
      <c r="F32" s="11"/>
      <c r="G32" s="11">
        <v>6</v>
      </c>
      <c r="H32" s="11" t="s">
        <v>32</v>
      </c>
      <c r="I32" s="11">
        <v>1</v>
      </c>
      <c r="J32" s="12">
        <v>10756</v>
      </c>
      <c r="K32" s="18">
        <v>0.55813034585347721</v>
      </c>
      <c r="L32" s="12">
        <v>4752.75</v>
      </c>
      <c r="M32" s="12">
        <v>4752.75</v>
      </c>
      <c r="N32" s="12">
        <v>28516.5</v>
      </c>
      <c r="O32" s="14"/>
      <c r="P32" s="12"/>
      <c r="Q32" s="15">
        <f t="shared" si="0"/>
        <v>28516.5</v>
      </c>
      <c r="R32" s="16" t="s">
        <v>23</v>
      </c>
      <c r="S32" s="17"/>
    </row>
    <row r="33" spans="1:19" s="16" customFormat="1" ht="35.25" customHeight="1" x14ac:dyDescent="0.2">
      <c r="A33" s="4"/>
      <c r="B33" s="11">
        <v>26</v>
      </c>
      <c r="C33" s="11" t="s">
        <v>30</v>
      </c>
      <c r="D33" s="11" t="s">
        <v>52</v>
      </c>
      <c r="E33" s="11" t="s">
        <v>52</v>
      </c>
      <c r="F33" s="11"/>
      <c r="G33" s="11">
        <v>15</v>
      </c>
      <c r="H33" s="11" t="s">
        <v>32</v>
      </c>
      <c r="I33" s="11">
        <v>1</v>
      </c>
      <c r="J33" s="12">
        <v>7585</v>
      </c>
      <c r="K33" s="18">
        <v>0.86119973632168756</v>
      </c>
      <c r="L33" s="12">
        <v>1052.8</v>
      </c>
      <c r="M33" s="12">
        <v>1052.8</v>
      </c>
      <c r="N33" s="12">
        <v>15792</v>
      </c>
      <c r="O33" s="14"/>
      <c r="P33" s="12"/>
      <c r="Q33" s="15">
        <f t="shared" si="0"/>
        <v>15792</v>
      </c>
      <c r="R33" s="16" t="s">
        <v>23</v>
      </c>
      <c r="S33" s="17"/>
    </row>
    <row r="34" spans="1:19" s="16" customFormat="1" ht="35.25" customHeight="1" x14ac:dyDescent="0.2">
      <c r="A34" s="4"/>
      <c r="B34" s="11">
        <v>27</v>
      </c>
      <c r="C34" s="11" t="s">
        <v>30</v>
      </c>
      <c r="D34" s="11" t="s">
        <v>53</v>
      </c>
      <c r="E34" s="11" t="s">
        <v>53</v>
      </c>
      <c r="F34" s="11"/>
      <c r="G34" s="11">
        <v>5</v>
      </c>
      <c r="H34" s="11" t="s">
        <v>32</v>
      </c>
      <c r="I34" s="11">
        <v>1</v>
      </c>
      <c r="J34" s="12">
        <v>10539</v>
      </c>
      <c r="K34" s="18">
        <v>0.87664863839073914</v>
      </c>
      <c r="L34" s="12">
        <v>1300</v>
      </c>
      <c r="M34" s="12">
        <v>1300</v>
      </c>
      <c r="N34" s="12">
        <v>6500</v>
      </c>
      <c r="O34" s="14"/>
      <c r="P34" s="12"/>
      <c r="Q34" s="15">
        <f t="shared" si="0"/>
        <v>6500</v>
      </c>
      <c r="R34" s="16" t="s">
        <v>23</v>
      </c>
      <c r="S34" s="17"/>
    </row>
    <row r="35" spans="1:19" s="16" customFormat="1" ht="35.25" customHeight="1" x14ac:dyDescent="0.2">
      <c r="A35" s="4"/>
      <c r="B35" s="11">
        <v>28</v>
      </c>
      <c r="C35" s="11" t="s">
        <v>30</v>
      </c>
      <c r="D35" s="11" t="s">
        <v>54</v>
      </c>
      <c r="E35" s="11" t="s">
        <v>54</v>
      </c>
      <c r="F35" s="11"/>
      <c r="G35" s="11">
        <v>5</v>
      </c>
      <c r="H35" s="11" t="s">
        <v>32</v>
      </c>
      <c r="I35" s="11">
        <v>1</v>
      </c>
      <c r="J35" s="12">
        <v>10663</v>
      </c>
      <c r="K35" s="18">
        <v>0.87808309106255278</v>
      </c>
      <c r="L35" s="12">
        <v>1300</v>
      </c>
      <c r="M35" s="12">
        <v>1300</v>
      </c>
      <c r="N35" s="12">
        <v>6500</v>
      </c>
      <c r="O35" s="14"/>
      <c r="P35" s="12"/>
      <c r="Q35" s="15">
        <f t="shared" si="0"/>
        <v>6500</v>
      </c>
      <c r="R35" s="16" t="s">
        <v>23</v>
      </c>
      <c r="S35" s="17"/>
    </row>
    <row r="36" spans="1:19" s="16" customFormat="1" ht="35.25" customHeight="1" x14ac:dyDescent="0.2">
      <c r="A36" s="4"/>
      <c r="B36" s="11">
        <v>29</v>
      </c>
      <c r="C36" s="11" t="s">
        <v>30</v>
      </c>
      <c r="D36" s="11" t="s">
        <v>55</v>
      </c>
      <c r="E36" s="11" t="s">
        <v>55</v>
      </c>
      <c r="F36" s="11"/>
      <c r="G36" s="11">
        <v>12</v>
      </c>
      <c r="H36" s="11" t="s">
        <v>32</v>
      </c>
      <c r="I36" s="11">
        <v>1</v>
      </c>
      <c r="J36" s="12">
        <v>456</v>
      </c>
      <c r="K36" s="18">
        <v>0.49824561403508771</v>
      </c>
      <c r="L36" s="12">
        <v>228.8</v>
      </c>
      <c r="M36" s="12">
        <v>228.8</v>
      </c>
      <c r="N36" s="12">
        <v>2745.6</v>
      </c>
      <c r="O36" s="14"/>
      <c r="P36" s="12"/>
      <c r="Q36" s="15">
        <f t="shared" si="0"/>
        <v>2745.6000000000004</v>
      </c>
      <c r="R36" s="16" t="s">
        <v>23</v>
      </c>
      <c r="S36" s="17"/>
    </row>
    <row r="37" spans="1:19" s="16" customFormat="1" ht="35.25" customHeight="1" x14ac:dyDescent="0.2">
      <c r="A37" s="4"/>
      <c r="B37" s="11">
        <v>30</v>
      </c>
      <c r="C37" s="11" t="s">
        <v>30</v>
      </c>
      <c r="D37" s="11" t="s">
        <v>56</v>
      </c>
      <c r="E37" s="11" t="s">
        <v>56</v>
      </c>
      <c r="F37" s="11"/>
      <c r="G37" s="11">
        <v>1</v>
      </c>
      <c r="H37" s="11" t="s">
        <v>32</v>
      </c>
      <c r="I37" s="11">
        <v>1</v>
      </c>
      <c r="J37" s="12">
        <v>1763</v>
      </c>
      <c r="K37" s="18">
        <v>0.89109472490073738</v>
      </c>
      <c r="L37" s="12">
        <v>192</v>
      </c>
      <c r="M37" s="12">
        <v>192</v>
      </c>
      <c r="N37" s="12">
        <v>192</v>
      </c>
      <c r="O37" s="14"/>
      <c r="P37" s="12"/>
      <c r="Q37" s="15">
        <f t="shared" si="0"/>
        <v>192</v>
      </c>
      <c r="R37" s="16" t="s">
        <v>23</v>
      </c>
      <c r="S37" s="17"/>
    </row>
    <row r="38" spans="1:19" s="16" customFormat="1" ht="35.25" customHeight="1" x14ac:dyDescent="0.2">
      <c r="A38" s="4"/>
      <c r="B38" s="11">
        <v>31</v>
      </c>
      <c r="C38" s="11" t="s">
        <v>30</v>
      </c>
      <c r="D38" s="11" t="s">
        <v>57</v>
      </c>
      <c r="E38" s="11" t="s">
        <v>57</v>
      </c>
      <c r="F38" s="11"/>
      <c r="G38" s="11">
        <v>10</v>
      </c>
      <c r="H38" s="11" t="s">
        <v>32</v>
      </c>
      <c r="I38" s="11">
        <v>1</v>
      </c>
      <c r="J38" s="12">
        <v>4555</v>
      </c>
      <c r="K38" s="18">
        <v>0.62244785949506043</v>
      </c>
      <c r="L38" s="12">
        <v>1719.75</v>
      </c>
      <c r="M38" s="12">
        <v>1719.75</v>
      </c>
      <c r="N38" s="12">
        <v>17197.5</v>
      </c>
      <c r="O38" s="14"/>
      <c r="P38" s="12"/>
      <c r="Q38" s="15">
        <f t="shared" si="0"/>
        <v>17197.5</v>
      </c>
      <c r="R38" s="16" t="s">
        <v>23</v>
      </c>
      <c r="S38" s="17"/>
    </row>
    <row r="39" spans="1:19" s="16" customFormat="1" ht="35.25" customHeight="1" x14ac:dyDescent="0.2">
      <c r="A39" s="4"/>
      <c r="B39" s="11">
        <v>32</v>
      </c>
      <c r="C39" s="11" t="s">
        <v>30</v>
      </c>
      <c r="D39" s="11" t="s">
        <v>58</v>
      </c>
      <c r="E39" s="11" t="s">
        <v>58</v>
      </c>
      <c r="F39" s="11"/>
      <c r="G39" s="11">
        <v>5</v>
      </c>
      <c r="H39" s="11" t="s">
        <v>32</v>
      </c>
      <c r="I39" s="11">
        <v>1</v>
      </c>
      <c r="J39" s="12">
        <v>4494</v>
      </c>
      <c r="K39" s="18">
        <v>0.68954161103693812</v>
      </c>
      <c r="L39" s="12">
        <v>1395.2</v>
      </c>
      <c r="M39" s="12">
        <v>1395.2</v>
      </c>
      <c r="N39" s="12">
        <v>6976</v>
      </c>
      <c r="O39" s="14"/>
      <c r="P39" s="12"/>
      <c r="Q39" s="15">
        <f t="shared" si="0"/>
        <v>6976</v>
      </c>
      <c r="R39" s="16" t="s">
        <v>23</v>
      </c>
      <c r="S39" s="17"/>
    </row>
    <row r="40" spans="1:19" s="16" customFormat="1" ht="35.25" customHeight="1" x14ac:dyDescent="0.2">
      <c r="A40" s="4"/>
      <c r="B40" s="11">
        <v>33</v>
      </c>
      <c r="C40" s="11" t="s">
        <v>30</v>
      </c>
      <c r="D40" s="11" t="s">
        <v>59</v>
      </c>
      <c r="E40" s="11" t="s">
        <v>59</v>
      </c>
      <c r="F40" s="11"/>
      <c r="G40" s="11">
        <v>10</v>
      </c>
      <c r="H40" s="11" t="s">
        <v>32</v>
      </c>
      <c r="I40" s="11">
        <v>1</v>
      </c>
      <c r="J40" s="12">
        <v>10971</v>
      </c>
      <c r="K40" s="18">
        <v>0.57328411266065082</v>
      </c>
      <c r="L40" s="12">
        <v>4681.5</v>
      </c>
      <c r="M40" s="12">
        <v>4681.5</v>
      </c>
      <c r="N40" s="12">
        <v>46815</v>
      </c>
      <c r="O40" s="14"/>
      <c r="P40" s="12"/>
      <c r="Q40" s="15">
        <f t="shared" si="0"/>
        <v>46815</v>
      </c>
      <c r="R40" s="16" t="s">
        <v>23</v>
      </c>
      <c r="S40" s="17"/>
    </row>
    <row r="41" spans="1:19" s="16" customFormat="1" ht="35.25" customHeight="1" x14ac:dyDescent="0.2">
      <c r="A41" s="4"/>
      <c r="B41" s="11">
        <v>34</v>
      </c>
      <c r="C41" s="11" t="s">
        <v>30</v>
      </c>
      <c r="D41" s="11" t="s">
        <v>60</v>
      </c>
      <c r="E41" s="11" t="s">
        <v>60</v>
      </c>
      <c r="F41" s="11"/>
      <c r="G41" s="11">
        <v>5</v>
      </c>
      <c r="H41" s="11" t="s">
        <v>32</v>
      </c>
      <c r="I41" s="11">
        <v>1</v>
      </c>
      <c r="J41" s="12">
        <v>6975</v>
      </c>
      <c r="K41" s="18">
        <v>0.6496057347670251</v>
      </c>
      <c r="L41" s="12">
        <v>2444</v>
      </c>
      <c r="M41" s="12">
        <v>2444</v>
      </c>
      <c r="N41" s="12">
        <v>12220</v>
      </c>
      <c r="O41" s="14"/>
      <c r="P41" s="12"/>
      <c r="Q41" s="15">
        <f t="shared" si="0"/>
        <v>12220</v>
      </c>
      <c r="R41" s="16" t="s">
        <v>23</v>
      </c>
      <c r="S41" s="17"/>
    </row>
    <row r="42" spans="1:19" s="16" customFormat="1" ht="35.25" customHeight="1" x14ac:dyDescent="0.2">
      <c r="A42" s="4"/>
      <c r="B42" s="11">
        <v>35</v>
      </c>
      <c r="C42" s="11" t="s">
        <v>30</v>
      </c>
      <c r="D42" s="11" t="s">
        <v>61</v>
      </c>
      <c r="E42" s="11" t="s">
        <v>61</v>
      </c>
      <c r="F42" s="11"/>
      <c r="G42" s="11">
        <v>1</v>
      </c>
      <c r="H42" s="11" t="s">
        <v>32</v>
      </c>
      <c r="I42" s="11">
        <v>1</v>
      </c>
      <c r="J42" s="12">
        <v>23561</v>
      </c>
      <c r="K42" s="18">
        <v>0.52956156360086581</v>
      </c>
      <c r="L42" s="12">
        <v>11084</v>
      </c>
      <c r="M42" s="12">
        <v>11084</v>
      </c>
      <c r="N42" s="12">
        <v>11084</v>
      </c>
      <c r="O42" s="14"/>
      <c r="P42" s="12"/>
      <c r="Q42" s="15">
        <f t="shared" si="0"/>
        <v>11084</v>
      </c>
      <c r="R42" s="16" t="s">
        <v>23</v>
      </c>
      <c r="S42" s="17"/>
    </row>
    <row r="43" spans="1:19" s="16" customFormat="1" ht="35.25" customHeight="1" x14ac:dyDescent="0.2">
      <c r="A43" s="4"/>
      <c r="B43" s="11">
        <v>36</v>
      </c>
      <c r="C43" s="11" t="s">
        <v>30</v>
      </c>
      <c r="D43" s="11" t="s">
        <v>62</v>
      </c>
      <c r="E43" s="11" t="s">
        <v>62</v>
      </c>
      <c r="F43" s="11"/>
      <c r="G43" s="11">
        <v>1</v>
      </c>
      <c r="H43" s="11" t="s">
        <v>32</v>
      </c>
      <c r="I43" s="11">
        <v>1</v>
      </c>
      <c r="J43" s="12">
        <v>23561</v>
      </c>
      <c r="K43" s="18">
        <v>0.52956156360086581</v>
      </c>
      <c r="L43" s="12">
        <v>11084</v>
      </c>
      <c r="M43" s="12">
        <v>11084</v>
      </c>
      <c r="N43" s="12">
        <v>11084</v>
      </c>
      <c r="O43" s="14"/>
      <c r="P43" s="12"/>
      <c r="Q43" s="15">
        <f t="shared" si="0"/>
        <v>11084</v>
      </c>
      <c r="R43" s="16" t="s">
        <v>23</v>
      </c>
      <c r="S43" s="17"/>
    </row>
    <row r="44" spans="1:19" s="16" customFormat="1" ht="35.25" customHeight="1" x14ac:dyDescent="0.2">
      <c r="A44" s="4"/>
      <c r="B44" s="11">
        <v>37</v>
      </c>
      <c r="C44" s="11" t="s">
        <v>30</v>
      </c>
      <c r="D44" s="11" t="s">
        <v>63</v>
      </c>
      <c r="E44" s="11" t="s">
        <v>63</v>
      </c>
      <c r="F44" s="11"/>
      <c r="G44" s="11">
        <v>20</v>
      </c>
      <c r="H44" s="11" t="s">
        <v>32</v>
      </c>
      <c r="I44" s="11">
        <v>1</v>
      </c>
      <c r="J44" s="12">
        <v>1377</v>
      </c>
      <c r="K44" s="18">
        <v>0.63514887436456058</v>
      </c>
      <c r="L44" s="12">
        <v>502.4</v>
      </c>
      <c r="M44" s="12">
        <v>502.4</v>
      </c>
      <c r="N44" s="12">
        <v>10048</v>
      </c>
      <c r="O44" s="14"/>
      <c r="P44" s="12"/>
      <c r="Q44" s="15">
        <f t="shared" si="0"/>
        <v>10048</v>
      </c>
      <c r="R44" s="16" t="s">
        <v>23</v>
      </c>
      <c r="S44" s="17"/>
    </row>
    <row r="45" spans="1:19" s="16" customFormat="1" ht="35.25" customHeight="1" x14ac:dyDescent="0.2">
      <c r="A45" s="4"/>
      <c r="B45" s="11">
        <v>38</v>
      </c>
      <c r="C45" s="11" t="s">
        <v>30</v>
      </c>
      <c r="D45" s="11" t="s">
        <v>64</v>
      </c>
      <c r="E45" s="11" t="s">
        <v>64</v>
      </c>
      <c r="F45" s="11"/>
      <c r="G45" s="11">
        <v>20</v>
      </c>
      <c r="H45" s="11" t="s">
        <v>32</v>
      </c>
      <c r="I45" s="11">
        <v>1</v>
      </c>
      <c r="J45" s="12">
        <v>1415</v>
      </c>
      <c r="K45" s="18">
        <v>0.56975265017667853</v>
      </c>
      <c r="L45" s="12">
        <v>608.79999999999995</v>
      </c>
      <c r="M45" s="12">
        <v>608.79999999999995</v>
      </c>
      <c r="N45" s="12">
        <v>12176</v>
      </c>
      <c r="O45" s="14"/>
      <c r="P45" s="12"/>
      <c r="Q45" s="15">
        <f t="shared" si="0"/>
        <v>12176</v>
      </c>
      <c r="R45" s="16" t="s">
        <v>23</v>
      </c>
      <c r="S45" s="17"/>
    </row>
    <row r="46" spans="1:19" s="16" customFormat="1" ht="35.25" customHeight="1" x14ac:dyDescent="0.2">
      <c r="A46" s="4"/>
      <c r="B46" s="11">
        <v>39</v>
      </c>
      <c r="C46" s="11" t="s">
        <v>30</v>
      </c>
      <c r="D46" s="11" t="s">
        <v>65</v>
      </c>
      <c r="E46" s="11" t="s">
        <v>65</v>
      </c>
      <c r="F46" s="11"/>
      <c r="G46" s="11">
        <v>30</v>
      </c>
      <c r="H46" s="11" t="s">
        <v>32</v>
      </c>
      <c r="I46" s="11">
        <v>1</v>
      </c>
      <c r="J46" s="12">
        <v>3736</v>
      </c>
      <c r="K46" s="18">
        <v>0.71814775160599575</v>
      </c>
      <c r="L46" s="12">
        <v>1053</v>
      </c>
      <c r="M46" s="12">
        <v>1053</v>
      </c>
      <c r="N46" s="12">
        <v>31590</v>
      </c>
      <c r="O46" s="14"/>
      <c r="P46" s="12"/>
      <c r="Q46" s="15">
        <f t="shared" si="0"/>
        <v>31590</v>
      </c>
      <c r="R46" s="16" t="s">
        <v>23</v>
      </c>
      <c r="S46" s="17"/>
    </row>
    <row r="47" spans="1:19" s="16" customFormat="1" ht="35.25" customHeight="1" x14ac:dyDescent="0.2">
      <c r="A47" s="4"/>
      <c r="B47" s="11">
        <v>40</v>
      </c>
      <c r="C47" s="11" t="s">
        <v>30</v>
      </c>
      <c r="D47" s="11" t="s">
        <v>66</v>
      </c>
      <c r="E47" s="11" t="s">
        <v>66</v>
      </c>
      <c r="F47" s="11"/>
      <c r="G47" s="11">
        <v>20</v>
      </c>
      <c r="H47" s="11" t="s">
        <v>32</v>
      </c>
      <c r="I47" s="11">
        <v>1</v>
      </c>
      <c r="J47" s="12">
        <v>3799</v>
      </c>
      <c r="K47" s="18">
        <v>0.70584364306396419</v>
      </c>
      <c r="L47" s="12">
        <v>1117.5</v>
      </c>
      <c r="M47" s="12">
        <v>1117.5</v>
      </c>
      <c r="N47" s="12">
        <v>22350</v>
      </c>
      <c r="O47" s="14"/>
      <c r="P47" s="12"/>
      <c r="Q47" s="15">
        <f t="shared" si="0"/>
        <v>22350</v>
      </c>
      <c r="R47" s="16" t="s">
        <v>23</v>
      </c>
      <c r="S47" s="17"/>
    </row>
    <row r="48" spans="1:19" s="16" customFormat="1" ht="35.25" customHeight="1" x14ac:dyDescent="0.2">
      <c r="A48" s="4"/>
      <c r="B48" s="11">
        <v>41</v>
      </c>
      <c r="C48" s="11" t="s">
        <v>30</v>
      </c>
      <c r="D48" s="11" t="s">
        <v>67</v>
      </c>
      <c r="E48" s="11" t="s">
        <v>67</v>
      </c>
      <c r="F48" s="11"/>
      <c r="G48" s="11">
        <v>20</v>
      </c>
      <c r="H48" s="11" t="s">
        <v>32</v>
      </c>
      <c r="I48" s="11">
        <v>1</v>
      </c>
      <c r="J48" s="12">
        <v>7268</v>
      </c>
      <c r="K48" s="18">
        <v>0.79062328013208583</v>
      </c>
      <c r="L48" s="12">
        <v>1521.75</v>
      </c>
      <c r="M48" s="12">
        <v>1521.75</v>
      </c>
      <c r="N48" s="12">
        <v>30435</v>
      </c>
      <c r="O48" s="14"/>
      <c r="P48" s="12"/>
      <c r="Q48" s="15">
        <f t="shared" si="0"/>
        <v>30435</v>
      </c>
      <c r="R48" s="16" t="s">
        <v>23</v>
      </c>
      <c r="S48" s="17"/>
    </row>
    <row r="49" spans="1:19" s="16" customFormat="1" ht="35.25" customHeight="1" x14ac:dyDescent="0.2">
      <c r="A49" s="4"/>
      <c r="B49" s="11">
        <v>42</v>
      </c>
      <c r="C49" s="11" t="s">
        <v>30</v>
      </c>
      <c r="D49" s="11" t="s">
        <v>68</v>
      </c>
      <c r="E49" s="11" t="s">
        <v>68</v>
      </c>
      <c r="F49" s="11"/>
      <c r="G49" s="11">
        <v>20</v>
      </c>
      <c r="H49" s="11" t="s">
        <v>32</v>
      </c>
      <c r="I49" s="11">
        <v>1</v>
      </c>
      <c r="J49" s="12">
        <v>7997</v>
      </c>
      <c r="K49" s="18">
        <v>0.77003876453670128</v>
      </c>
      <c r="L49" s="12">
        <v>1839</v>
      </c>
      <c r="M49" s="12">
        <v>1839</v>
      </c>
      <c r="N49" s="12">
        <v>36780</v>
      </c>
      <c r="O49" s="14"/>
      <c r="P49" s="12"/>
      <c r="Q49" s="15">
        <f t="shared" si="0"/>
        <v>36780</v>
      </c>
      <c r="R49" s="16" t="s">
        <v>23</v>
      </c>
      <c r="S49" s="17"/>
    </row>
    <row r="50" spans="1:19" s="16" customFormat="1" ht="35.25" customHeight="1" x14ac:dyDescent="0.2">
      <c r="A50" s="4"/>
      <c r="B50" s="11">
        <v>43</v>
      </c>
      <c r="C50" s="11" t="s">
        <v>30</v>
      </c>
      <c r="D50" s="11" t="s">
        <v>69</v>
      </c>
      <c r="E50" s="11" t="s">
        <v>69</v>
      </c>
      <c r="F50" s="11"/>
      <c r="G50" s="11">
        <v>3</v>
      </c>
      <c r="H50" s="11" t="s">
        <v>32</v>
      </c>
      <c r="I50" s="11">
        <v>1</v>
      </c>
      <c r="J50" s="12">
        <v>5300</v>
      </c>
      <c r="K50" s="18">
        <v>0.5104905660377359</v>
      </c>
      <c r="L50" s="12">
        <v>2594.4</v>
      </c>
      <c r="M50" s="12">
        <v>2594.4</v>
      </c>
      <c r="N50" s="12">
        <v>7783.2</v>
      </c>
      <c r="O50" s="14"/>
      <c r="P50" s="12"/>
      <c r="Q50" s="15">
        <f t="shared" si="0"/>
        <v>7783.2000000000007</v>
      </c>
      <c r="R50" s="16" t="s">
        <v>23</v>
      </c>
      <c r="S50" s="17"/>
    </row>
    <row r="51" spans="1:19" s="16" customFormat="1" ht="35.25" customHeight="1" x14ac:dyDescent="0.2">
      <c r="A51" s="4"/>
      <c r="B51" s="11">
        <v>44</v>
      </c>
      <c r="C51" s="11" t="s">
        <v>30</v>
      </c>
      <c r="D51" s="11" t="s">
        <v>70</v>
      </c>
      <c r="E51" s="11" t="s">
        <v>70</v>
      </c>
      <c r="F51" s="11"/>
      <c r="G51" s="11">
        <v>10</v>
      </c>
      <c r="H51" s="11" t="s">
        <v>32</v>
      </c>
      <c r="I51" s="11">
        <v>1</v>
      </c>
      <c r="J51" s="12">
        <v>5894</v>
      </c>
      <c r="K51" s="18">
        <v>0.48986257210722772</v>
      </c>
      <c r="L51" s="12">
        <v>3006.75</v>
      </c>
      <c r="M51" s="12">
        <v>3006.75</v>
      </c>
      <c r="N51" s="12">
        <v>30067.5</v>
      </c>
      <c r="O51" s="14"/>
      <c r="P51" s="12"/>
      <c r="Q51" s="15">
        <f t="shared" si="0"/>
        <v>30067.5</v>
      </c>
      <c r="R51" s="16" t="s">
        <v>23</v>
      </c>
      <c r="S51" s="17"/>
    </row>
    <row r="52" spans="1:19" s="16" customFormat="1" ht="35.25" customHeight="1" x14ac:dyDescent="0.2">
      <c r="A52" s="4"/>
      <c r="B52" s="11">
        <v>45</v>
      </c>
      <c r="C52" s="11" t="s">
        <v>30</v>
      </c>
      <c r="D52" s="11" t="s">
        <v>71</v>
      </c>
      <c r="E52" s="11" t="s">
        <v>71</v>
      </c>
      <c r="F52" s="11"/>
      <c r="G52" s="11">
        <v>10</v>
      </c>
      <c r="H52" s="11" t="s">
        <v>32</v>
      </c>
      <c r="I52" s="11">
        <v>1</v>
      </c>
      <c r="J52" s="12">
        <v>6214</v>
      </c>
      <c r="K52" s="18">
        <v>0.53327164467331833</v>
      </c>
      <c r="L52" s="12">
        <v>2900.25</v>
      </c>
      <c r="M52" s="12">
        <v>2900.25</v>
      </c>
      <c r="N52" s="12">
        <v>29002.5</v>
      </c>
      <c r="O52" s="14"/>
      <c r="P52" s="12"/>
      <c r="Q52" s="15">
        <f t="shared" si="0"/>
        <v>29002.5</v>
      </c>
      <c r="R52" s="16" t="s">
        <v>23</v>
      </c>
      <c r="S52" s="17"/>
    </row>
    <row r="53" spans="1:19" s="16" customFormat="1" ht="35.25" customHeight="1" x14ac:dyDescent="0.2">
      <c r="A53" s="4"/>
      <c r="B53" s="11">
        <v>46</v>
      </c>
      <c r="C53" s="11" t="s">
        <v>30</v>
      </c>
      <c r="D53" s="11" t="s">
        <v>72</v>
      </c>
      <c r="E53" s="11" t="s">
        <v>72</v>
      </c>
      <c r="F53" s="11"/>
      <c r="G53" s="11">
        <v>4</v>
      </c>
      <c r="H53" s="11" t="s">
        <v>32</v>
      </c>
      <c r="I53" s="11">
        <v>1</v>
      </c>
      <c r="J53" s="12">
        <v>2309</v>
      </c>
      <c r="K53" s="18">
        <v>0.53226504980511047</v>
      </c>
      <c r="L53" s="12">
        <v>1080</v>
      </c>
      <c r="M53" s="12">
        <v>1080</v>
      </c>
      <c r="N53" s="12">
        <v>4320</v>
      </c>
      <c r="O53" s="14"/>
      <c r="P53" s="12"/>
      <c r="Q53" s="15">
        <f t="shared" si="0"/>
        <v>4320</v>
      </c>
      <c r="R53" s="16" t="s">
        <v>23</v>
      </c>
      <c r="S53" s="17"/>
    </row>
    <row r="54" spans="1:19" s="16" customFormat="1" ht="35.25" customHeight="1" x14ac:dyDescent="0.2">
      <c r="A54" s="4"/>
      <c r="B54" s="11">
        <v>47</v>
      </c>
      <c r="C54" s="11" t="s">
        <v>30</v>
      </c>
      <c r="D54" s="11" t="s">
        <v>73</v>
      </c>
      <c r="E54" s="11" t="s">
        <v>73</v>
      </c>
      <c r="F54" s="11"/>
      <c r="G54" s="11">
        <v>180</v>
      </c>
      <c r="H54" s="11" t="s">
        <v>32</v>
      </c>
      <c r="I54" s="11">
        <v>1</v>
      </c>
      <c r="J54" s="12">
        <v>17335</v>
      </c>
      <c r="K54" s="18">
        <v>0.61550331698875116</v>
      </c>
      <c r="L54" s="12">
        <v>6665.25</v>
      </c>
      <c r="M54" s="12">
        <v>6665.25</v>
      </c>
      <c r="N54" s="12">
        <v>1199745</v>
      </c>
      <c r="O54" s="14"/>
      <c r="P54" s="12"/>
      <c r="Q54" s="15">
        <f t="shared" si="0"/>
        <v>1199745</v>
      </c>
      <c r="R54" s="16" t="s">
        <v>23</v>
      </c>
      <c r="S54" s="17"/>
    </row>
    <row r="55" spans="1:19" s="16" customFormat="1" ht="35.25" customHeight="1" x14ac:dyDescent="0.2">
      <c r="A55" s="4"/>
      <c r="B55" s="11">
        <v>48</v>
      </c>
      <c r="C55" s="11" t="s">
        <v>30</v>
      </c>
      <c r="D55" s="11" t="s">
        <v>74</v>
      </c>
      <c r="E55" s="11" t="s">
        <v>74</v>
      </c>
      <c r="F55" s="11"/>
      <c r="G55" s="11">
        <v>20</v>
      </c>
      <c r="H55" s="11" t="s">
        <v>32</v>
      </c>
      <c r="I55" s="11">
        <v>1</v>
      </c>
      <c r="J55" s="12">
        <v>8113</v>
      </c>
      <c r="K55" s="18">
        <v>0.5164242573647233</v>
      </c>
      <c r="L55" s="12">
        <v>3923.25</v>
      </c>
      <c r="M55" s="12">
        <v>3923.25</v>
      </c>
      <c r="N55" s="12">
        <v>78465</v>
      </c>
      <c r="O55" s="14"/>
      <c r="P55" s="12"/>
      <c r="Q55" s="15">
        <f t="shared" si="0"/>
        <v>78465</v>
      </c>
      <c r="R55" s="16" t="s">
        <v>23</v>
      </c>
      <c r="S55" s="17"/>
    </row>
    <row r="56" spans="1:19" s="16" customFormat="1" ht="35.25" customHeight="1" x14ac:dyDescent="0.2">
      <c r="A56" s="4"/>
      <c r="B56" s="11">
        <v>49</v>
      </c>
      <c r="C56" s="11" t="s">
        <v>30</v>
      </c>
      <c r="D56" s="11" t="s">
        <v>75</v>
      </c>
      <c r="E56" s="11" t="s">
        <v>75</v>
      </c>
      <c r="F56" s="11"/>
      <c r="G56" s="11">
        <v>25</v>
      </c>
      <c r="H56" s="11" t="s">
        <v>32</v>
      </c>
      <c r="I56" s="11">
        <v>1</v>
      </c>
      <c r="J56" s="12">
        <v>11485</v>
      </c>
      <c r="K56" s="18">
        <v>0.63299956464954288</v>
      </c>
      <c r="L56" s="12">
        <v>4215</v>
      </c>
      <c r="M56" s="12">
        <v>4215</v>
      </c>
      <c r="N56" s="12">
        <v>105375</v>
      </c>
      <c r="O56" s="14"/>
      <c r="P56" s="12"/>
      <c r="Q56" s="15">
        <f t="shared" si="0"/>
        <v>105375</v>
      </c>
      <c r="R56" s="16" t="s">
        <v>23</v>
      </c>
      <c r="S56" s="17"/>
    </row>
    <row r="57" spans="1:19" s="16" customFormat="1" ht="35.25" customHeight="1" x14ac:dyDescent="0.2">
      <c r="A57" s="4"/>
      <c r="B57" s="11">
        <v>50</v>
      </c>
      <c r="C57" s="11" t="s">
        <v>30</v>
      </c>
      <c r="D57" s="11" t="s">
        <v>76</v>
      </c>
      <c r="E57" s="11" t="s">
        <v>76</v>
      </c>
      <c r="F57" s="11"/>
      <c r="G57" s="11">
        <v>20</v>
      </c>
      <c r="H57" s="11" t="s">
        <v>32</v>
      </c>
      <c r="I57" s="11">
        <v>1</v>
      </c>
      <c r="J57" s="12">
        <v>6984</v>
      </c>
      <c r="K57" s="18">
        <v>0.72240120274914088</v>
      </c>
      <c r="L57" s="12">
        <v>1938.75</v>
      </c>
      <c r="M57" s="12">
        <v>1938.75</v>
      </c>
      <c r="N57" s="12">
        <v>38775</v>
      </c>
      <c r="O57" s="14"/>
      <c r="P57" s="12"/>
      <c r="Q57" s="15">
        <f t="shared" si="0"/>
        <v>38775</v>
      </c>
      <c r="R57" s="16" t="s">
        <v>23</v>
      </c>
      <c r="S57" s="17"/>
    </row>
    <row r="58" spans="1:19" s="16" customFormat="1" ht="35.25" customHeight="1" x14ac:dyDescent="0.2">
      <c r="A58" s="4"/>
      <c r="B58" s="11">
        <v>51</v>
      </c>
      <c r="C58" s="11" t="s">
        <v>30</v>
      </c>
      <c r="D58" s="11" t="s">
        <v>77</v>
      </c>
      <c r="E58" s="11" t="s">
        <v>77</v>
      </c>
      <c r="F58" s="11"/>
      <c r="G58" s="11">
        <v>20</v>
      </c>
      <c r="H58" s="11" t="s">
        <v>32</v>
      </c>
      <c r="I58" s="11">
        <v>1</v>
      </c>
      <c r="J58" s="12">
        <v>3491</v>
      </c>
      <c r="K58" s="18">
        <v>0.58600687482096814</v>
      </c>
      <c r="L58" s="12">
        <v>1445.25</v>
      </c>
      <c r="M58" s="12">
        <v>1445.25</v>
      </c>
      <c r="N58" s="12">
        <v>28905</v>
      </c>
      <c r="O58" s="14"/>
      <c r="P58" s="12"/>
      <c r="Q58" s="15">
        <f t="shared" si="0"/>
        <v>28905</v>
      </c>
      <c r="R58" s="16" t="s">
        <v>23</v>
      </c>
      <c r="S58" s="17"/>
    </row>
    <row r="59" spans="1:19" s="16" customFormat="1" ht="35.25" customHeight="1" x14ac:dyDescent="0.2">
      <c r="A59" s="4"/>
      <c r="B59" s="11">
        <v>52</v>
      </c>
      <c r="C59" s="11" t="s">
        <v>30</v>
      </c>
      <c r="D59" s="11" t="s">
        <v>78</v>
      </c>
      <c r="E59" s="11" t="s">
        <v>78</v>
      </c>
      <c r="F59" s="11"/>
      <c r="G59" s="11">
        <v>3</v>
      </c>
      <c r="H59" s="11" t="s">
        <v>32</v>
      </c>
      <c r="I59" s="11">
        <v>1</v>
      </c>
      <c r="J59" s="12">
        <v>4323</v>
      </c>
      <c r="K59" s="18">
        <v>0.51866759195003465</v>
      </c>
      <c r="L59" s="12">
        <v>2080.8000000000002</v>
      </c>
      <c r="M59" s="12">
        <v>2080.8000000000002</v>
      </c>
      <c r="N59" s="12">
        <v>6242.4</v>
      </c>
      <c r="O59" s="14"/>
      <c r="P59" s="12"/>
      <c r="Q59" s="15">
        <f t="shared" si="0"/>
        <v>6242.4000000000005</v>
      </c>
      <c r="R59" s="16" t="s">
        <v>23</v>
      </c>
      <c r="S59" s="17"/>
    </row>
    <row r="60" spans="1:19" s="16" customFormat="1" ht="35.25" customHeight="1" x14ac:dyDescent="0.2">
      <c r="A60" s="4"/>
      <c r="B60" s="11">
        <v>53</v>
      </c>
      <c r="C60" s="11" t="s">
        <v>30</v>
      </c>
      <c r="D60" s="11" t="s">
        <v>79</v>
      </c>
      <c r="E60" s="11" t="s">
        <v>79</v>
      </c>
      <c r="F60" s="11"/>
      <c r="G60" s="11">
        <v>2</v>
      </c>
      <c r="H60" s="11" t="s">
        <v>32</v>
      </c>
      <c r="I60" s="11">
        <v>1</v>
      </c>
      <c r="J60" s="12">
        <v>8186</v>
      </c>
      <c r="K60" s="18">
        <v>0.84226728560957731</v>
      </c>
      <c r="L60" s="12">
        <v>1291.2</v>
      </c>
      <c r="M60" s="12">
        <v>1291.2</v>
      </c>
      <c r="N60" s="12">
        <v>2582.4</v>
      </c>
      <c r="O60" s="14"/>
      <c r="P60" s="12"/>
      <c r="Q60" s="15">
        <f t="shared" si="0"/>
        <v>2582.4</v>
      </c>
      <c r="R60" s="16" t="s">
        <v>23</v>
      </c>
      <c r="S60" s="17"/>
    </row>
    <row r="61" spans="1:19" s="16" customFormat="1" ht="35.25" customHeight="1" x14ac:dyDescent="0.2">
      <c r="A61" s="4"/>
      <c r="B61" s="11">
        <v>54</v>
      </c>
      <c r="C61" s="11" t="s">
        <v>30</v>
      </c>
      <c r="D61" s="11" t="s">
        <v>80</v>
      </c>
      <c r="E61" s="11" t="s">
        <v>80</v>
      </c>
      <c r="F61" s="11"/>
      <c r="G61" s="11">
        <v>10</v>
      </c>
      <c r="H61" s="11" t="s">
        <v>32</v>
      </c>
      <c r="I61" s="11">
        <v>1</v>
      </c>
      <c r="J61" s="12">
        <v>46773</v>
      </c>
      <c r="K61" s="18">
        <v>0.5215989994227439</v>
      </c>
      <c r="L61" s="12">
        <v>22376.25</v>
      </c>
      <c r="M61" s="12">
        <v>22376.25</v>
      </c>
      <c r="N61" s="12">
        <v>223762.5</v>
      </c>
      <c r="O61" s="14"/>
      <c r="P61" s="12"/>
      <c r="Q61" s="15">
        <f t="shared" si="0"/>
        <v>223762.5</v>
      </c>
      <c r="R61" s="16" t="s">
        <v>23</v>
      </c>
      <c r="S61" s="17"/>
    </row>
    <row r="62" spans="1:19" s="16" customFormat="1" ht="35.25" customHeight="1" x14ac:dyDescent="0.2">
      <c r="A62" s="4"/>
      <c r="B62" s="11">
        <v>55</v>
      </c>
      <c r="C62" s="11" t="s">
        <v>30</v>
      </c>
      <c r="D62" s="11" t="s">
        <v>81</v>
      </c>
      <c r="E62" s="11" t="s">
        <v>81</v>
      </c>
      <c r="F62" s="11"/>
      <c r="G62" s="11">
        <v>150</v>
      </c>
      <c r="H62" s="11" t="s">
        <v>32</v>
      </c>
      <c r="I62" s="11">
        <v>1</v>
      </c>
      <c r="J62" s="12">
        <v>44674</v>
      </c>
      <c r="K62" s="18">
        <v>0.75479025831579893</v>
      </c>
      <c r="L62" s="12">
        <v>10954.5</v>
      </c>
      <c r="M62" s="12">
        <v>10954.5</v>
      </c>
      <c r="N62" s="12">
        <v>1643175</v>
      </c>
      <c r="O62" s="14"/>
      <c r="P62" s="12"/>
      <c r="Q62" s="15">
        <f t="shared" si="0"/>
        <v>1643175</v>
      </c>
      <c r="R62" s="16" t="s">
        <v>23</v>
      </c>
      <c r="S62" s="17"/>
    </row>
    <row r="63" spans="1:19" s="16" customFormat="1" ht="35.25" customHeight="1" x14ac:dyDescent="0.2">
      <c r="A63" s="4"/>
      <c r="B63" s="11">
        <v>56</v>
      </c>
      <c r="C63" s="11" t="s">
        <v>30</v>
      </c>
      <c r="D63" s="11" t="s">
        <v>82</v>
      </c>
      <c r="E63" s="11" t="s">
        <v>82</v>
      </c>
      <c r="F63" s="11"/>
      <c r="G63" s="11">
        <v>80</v>
      </c>
      <c r="H63" s="11" t="s">
        <v>32</v>
      </c>
      <c r="I63" s="11">
        <v>1</v>
      </c>
      <c r="J63" s="12">
        <v>12514</v>
      </c>
      <c r="K63" s="18">
        <v>0.57028128496084385</v>
      </c>
      <c r="L63" s="12">
        <v>5377.5</v>
      </c>
      <c r="M63" s="12">
        <v>5377.5</v>
      </c>
      <c r="N63" s="12">
        <v>430200</v>
      </c>
      <c r="O63" s="14"/>
      <c r="P63" s="12"/>
      <c r="Q63" s="15">
        <f t="shared" si="0"/>
        <v>430200</v>
      </c>
      <c r="R63" s="16" t="s">
        <v>23</v>
      </c>
      <c r="S63" s="17"/>
    </row>
    <row r="64" spans="1:19" s="16" customFormat="1" ht="35.25" customHeight="1" x14ac:dyDescent="0.2">
      <c r="A64" s="4"/>
      <c r="B64" s="11">
        <v>57</v>
      </c>
      <c r="C64" s="11" t="s">
        <v>30</v>
      </c>
      <c r="D64" s="11" t="s">
        <v>83</v>
      </c>
      <c r="E64" s="11" t="s">
        <v>83</v>
      </c>
      <c r="F64" s="11"/>
      <c r="G64" s="11">
        <v>70</v>
      </c>
      <c r="H64" s="11" t="s">
        <v>32</v>
      </c>
      <c r="I64" s="11">
        <v>1</v>
      </c>
      <c r="J64" s="12">
        <v>2216</v>
      </c>
      <c r="K64" s="18">
        <v>0.49402075812274371</v>
      </c>
      <c r="L64" s="12">
        <v>1121.25</v>
      </c>
      <c r="M64" s="12">
        <v>1121.25</v>
      </c>
      <c r="N64" s="12">
        <v>78487.5</v>
      </c>
      <c r="O64" s="14"/>
      <c r="P64" s="12"/>
      <c r="Q64" s="15">
        <f t="shared" si="0"/>
        <v>78487.5</v>
      </c>
      <c r="R64" s="16" t="s">
        <v>23</v>
      </c>
      <c r="S64" s="17"/>
    </row>
    <row r="65" spans="1:19" s="16" customFormat="1" ht="35.25" customHeight="1" x14ac:dyDescent="0.2">
      <c r="A65" s="4"/>
      <c r="B65" s="11">
        <v>58</v>
      </c>
      <c r="C65" s="11" t="s">
        <v>30</v>
      </c>
      <c r="D65" s="11" t="s">
        <v>84</v>
      </c>
      <c r="E65" s="11" t="s">
        <v>84</v>
      </c>
      <c r="F65" s="11"/>
      <c r="G65" s="11">
        <v>30</v>
      </c>
      <c r="H65" s="11" t="s">
        <v>32</v>
      </c>
      <c r="I65" s="11">
        <v>1</v>
      </c>
      <c r="J65" s="12">
        <v>6685</v>
      </c>
      <c r="K65" s="18">
        <v>0.58410620792819745</v>
      </c>
      <c r="L65" s="12">
        <v>2780.25</v>
      </c>
      <c r="M65" s="12">
        <v>2780.25</v>
      </c>
      <c r="N65" s="12">
        <v>83407.5</v>
      </c>
      <c r="O65" s="14"/>
      <c r="P65" s="12"/>
      <c r="Q65" s="15">
        <f t="shared" si="0"/>
        <v>83407.5</v>
      </c>
      <c r="R65" s="16" t="s">
        <v>23</v>
      </c>
      <c r="S65" s="17"/>
    </row>
    <row r="66" spans="1:19" s="16" customFormat="1" ht="35.25" customHeight="1" x14ac:dyDescent="0.2">
      <c r="A66" s="4"/>
      <c r="B66" s="11">
        <v>59</v>
      </c>
      <c r="C66" s="11" t="s">
        <v>30</v>
      </c>
      <c r="D66" s="11" t="s">
        <v>85</v>
      </c>
      <c r="E66" s="11" t="s">
        <v>85</v>
      </c>
      <c r="F66" s="11"/>
      <c r="G66" s="11">
        <v>2</v>
      </c>
      <c r="H66" s="11" t="s">
        <v>32</v>
      </c>
      <c r="I66" s="11">
        <v>1</v>
      </c>
      <c r="J66" s="12">
        <v>3684</v>
      </c>
      <c r="K66" s="18">
        <v>0.47622149837133554</v>
      </c>
      <c r="L66" s="12">
        <v>1929.6</v>
      </c>
      <c r="M66" s="12">
        <v>1929.6</v>
      </c>
      <c r="N66" s="12">
        <v>3859.2</v>
      </c>
      <c r="O66" s="14"/>
      <c r="P66" s="12"/>
      <c r="Q66" s="15">
        <f t="shared" si="0"/>
        <v>3859.2</v>
      </c>
      <c r="R66" s="16" t="s">
        <v>23</v>
      </c>
      <c r="S66" s="17"/>
    </row>
    <row r="67" spans="1:19" s="16" customFormat="1" ht="35.25" customHeight="1" x14ac:dyDescent="0.2">
      <c r="A67" s="4"/>
      <c r="B67" s="11">
        <v>60</v>
      </c>
      <c r="C67" s="11" t="s">
        <v>30</v>
      </c>
      <c r="D67" s="11" t="s">
        <v>86</v>
      </c>
      <c r="E67" s="11" t="s">
        <v>86</v>
      </c>
      <c r="F67" s="11"/>
      <c r="G67" s="11">
        <v>2</v>
      </c>
      <c r="H67" s="11" t="s">
        <v>32</v>
      </c>
      <c r="I67" s="11">
        <v>1</v>
      </c>
      <c r="J67" s="12">
        <v>12104</v>
      </c>
      <c r="K67" s="18">
        <v>0.67832121612690022</v>
      </c>
      <c r="L67" s="12">
        <v>3893.6</v>
      </c>
      <c r="M67" s="12">
        <v>3893.6</v>
      </c>
      <c r="N67" s="12">
        <v>7787.2</v>
      </c>
      <c r="O67" s="14"/>
      <c r="P67" s="12"/>
      <c r="Q67" s="15">
        <f t="shared" si="0"/>
        <v>7787.2</v>
      </c>
      <c r="R67" s="16" t="s">
        <v>23</v>
      </c>
      <c r="S67" s="17"/>
    </row>
    <row r="68" spans="1:19" s="16" customFormat="1" ht="35.25" customHeight="1" x14ac:dyDescent="0.2">
      <c r="A68" s="4"/>
      <c r="B68" s="11">
        <v>61</v>
      </c>
      <c r="C68" s="11" t="s">
        <v>30</v>
      </c>
      <c r="D68" s="11" t="s">
        <v>87</v>
      </c>
      <c r="E68" s="11" t="s">
        <v>87</v>
      </c>
      <c r="F68" s="11"/>
      <c r="G68" s="11">
        <v>2</v>
      </c>
      <c r="H68" s="11" t="s">
        <v>32</v>
      </c>
      <c r="I68" s="11">
        <v>1</v>
      </c>
      <c r="J68" s="12">
        <v>6638</v>
      </c>
      <c r="K68" s="18">
        <v>0.71569749924676107</v>
      </c>
      <c r="L68" s="12">
        <v>1887.2</v>
      </c>
      <c r="M68" s="12">
        <v>1887.2</v>
      </c>
      <c r="N68" s="12">
        <v>3774.4</v>
      </c>
      <c r="O68" s="14"/>
      <c r="P68" s="12"/>
      <c r="Q68" s="15">
        <f t="shared" si="0"/>
        <v>3774.4</v>
      </c>
      <c r="R68" s="16" t="s">
        <v>23</v>
      </c>
      <c r="S68" s="17"/>
    </row>
    <row r="69" spans="1:19" s="16" customFormat="1" ht="35.25" customHeight="1" x14ac:dyDescent="0.2">
      <c r="A69" s="4"/>
      <c r="B69" s="11">
        <v>62</v>
      </c>
      <c r="C69" s="11" t="s">
        <v>30</v>
      </c>
      <c r="D69" s="11" t="s">
        <v>88</v>
      </c>
      <c r="E69" s="11" t="s">
        <v>88</v>
      </c>
      <c r="F69" s="11"/>
      <c r="G69" s="11">
        <v>15</v>
      </c>
      <c r="H69" s="11" t="s">
        <v>32</v>
      </c>
      <c r="I69" s="11">
        <v>1</v>
      </c>
      <c r="J69" s="12">
        <v>3478</v>
      </c>
      <c r="K69" s="18">
        <v>0.66144335825186884</v>
      </c>
      <c r="L69" s="12">
        <v>1177.5</v>
      </c>
      <c r="M69" s="12">
        <v>1177.5</v>
      </c>
      <c r="N69" s="12">
        <v>17662.5</v>
      </c>
      <c r="O69" s="14"/>
      <c r="P69" s="12"/>
      <c r="Q69" s="15">
        <f t="shared" si="0"/>
        <v>17662.5</v>
      </c>
      <c r="R69" s="16" t="s">
        <v>23</v>
      </c>
      <c r="S69" s="17"/>
    </row>
    <row r="70" spans="1:19" s="16" customFormat="1" ht="35.25" customHeight="1" x14ac:dyDescent="0.2">
      <c r="A70" s="4"/>
      <c r="B70" s="11">
        <v>63</v>
      </c>
      <c r="C70" s="11" t="s">
        <v>30</v>
      </c>
      <c r="D70" s="11" t="s">
        <v>89</v>
      </c>
      <c r="E70" s="11" t="s">
        <v>89</v>
      </c>
      <c r="F70" s="11"/>
      <c r="G70" s="11">
        <v>10</v>
      </c>
      <c r="H70" s="11" t="s">
        <v>32</v>
      </c>
      <c r="I70" s="11">
        <v>1</v>
      </c>
      <c r="J70" s="12">
        <v>9852</v>
      </c>
      <c r="K70" s="18">
        <v>0.62918696711327649</v>
      </c>
      <c r="L70" s="12">
        <v>3653.25</v>
      </c>
      <c r="M70" s="12">
        <v>3653.25</v>
      </c>
      <c r="N70" s="12">
        <v>36532.5</v>
      </c>
      <c r="O70" s="14"/>
      <c r="P70" s="12"/>
      <c r="Q70" s="15">
        <f t="shared" si="0"/>
        <v>36532.5</v>
      </c>
      <c r="R70" s="16" t="s">
        <v>23</v>
      </c>
      <c r="S70" s="17"/>
    </row>
    <row r="71" spans="1:19" s="16" customFormat="1" ht="35.25" customHeight="1" x14ac:dyDescent="0.2">
      <c r="A71" s="4"/>
      <c r="B71" s="11">
        <v>64</v>
      </c>
      <c r="C71" s="11" t="s">
        <v>30</v>
      </c>
      <c r="D71" s="11" t="s">
        <v>90</v>
      </c>
      <c r="E71" s="11" t="s">
        <v>90</v>
      </c>
      <c r="F71" s="11"/>
      <c r="G71" s="11">
        <v>5</v>
      </c>
      <c r="H71" s="11" t="s">
        <v>32</v>
      </c>
      <c r="I71" s="11">
        <v>1</v>
      </c>
      <c r="J71" s="12">
        <v>31405</v>
      </c>
      <c r="K71" s="18">
        <v>0.76722655628084702</v>
      </c>
      <c r="L71" s="12">
        <v>7310.25</v>
      </c>
      <c r="M71" s="12">
        <v>7310.25</v>
      </c>
      <c r="N71" s="12">
        <v>36551.25</v>
      </c>
      <c r="O71" s="14"/>
      <c r="P71" s="12"/>
      <c r="Q71" s="15">
        <f t="shared" si="0"/>
        <v>36551.25</v>
      </c>
      <c r="R71" s="16" t="s">
        <v>23</v>
      </c>
      <c r="S71" s="17"/>
    </row>
    <row r="72" spans="1:19" s="16" customFormat="1" ht="35.25" customHeight="1" x14ac:dyDescent="0.2">
      <c r="A72" s="4"/>
      <c r="B72" s="11">
        <v>65</v>
      </c>
      <c r="C72" s="11" t="s">
        <v>30</v>
      </c>
      <c r="D72" s="11" t="s">
        <v>91</v>
      </c>
      <c r="E72" s="11" t="s">
        <v>91</v>
      </c>
      <c r="F72" s="11"/>
      <c r="G72" s="11">
        <v>2</v>
      </c>
      <c r="H72" s="11" t="s">
        <v>32</v>
      </c>
      <c r="I72" s="11">
        <v>1</v>
      </c>
      <c r="J72" s="12">
        <v>59821</v>
      </c>
      <c r="K72" s="18">
        <v>0.6587444208555524</v>
      </c>
      <c r="L72" s="12">
        <v>20414.25</v>
      </c>
      <c r="M72" s="12">
        <v>20414.25</v>
      </c>
      <c r="N72" s="12">
        <v>40828.5</v>
      </c>
      <c r="O72" s="14"/>
      <c r="P72" s="12"/>
      <c r="Q72" s="15">
        <f t="shared" si="0"/>
        <v>40828.5</v>
      </c>
      <c r="R72" s="16" t="s">
        <v>23</v>
      </c>
      <c r="S72" s="17"/>
    </row>
    <row r="73" spans="1:19" s="16" customFormat="1" ht="35.25" customHeight="1" x14ac:dyDescent="0.2">
      <c r="A73" s="4"/>
      <c r="B73" s="11">
        <v>66</v>
      </c>
      <c r="C73" s="11" t="s">
        <v>30</v>
      </c>
      <c r="D73" s="11" t="s">
        <v>92</v>
      </c>
      <c r="E73" s="11" t="s">
        <v>92</v>
      </c>
      <c r="F73" s="11"/>
      <c r="G73" s="11">
        <v>2</v>
      </c>
      <c r="H73" s="11" t="s">
        <v>32</v>
      </c>
      <c r="I73" s="11">
        <v>1</v>
      </c>
      <c r="J73" s="12">
        <v>12711</v>
      </c>
      <c r="K73" s="18">
        <v>0.7627251986468413</v>
      </c>
      <c r="L73" s="12">
        <v>3016</v>
      </c>
      <c r="M73" s="12">
        <v>3016</v>
      </c>
      <c r="N73" s="12">
        <v>6032</v>
      </c>
      <c r="O73" s="14"/>
      <c r="P73" s="12"/>
      <c r="Q73" s="15">
        <f t="shared" ref="Q73:Q79" si="1">G73*I73*M73</f>
        <v>6032</v>
      </c>
      <c r="R73" s="16" t="s">
        <v>23</v>
      </c>
      <c r="S73" s="17"/>
    </row>
    <row r="74" spans="1:19" s="16" customFormat="1" ht="35.25" customHeight="1" x14ac:dyDescent="0.2">
      <c r="A74" s="4"/>
      <c r="B74" s="11">
        <v>67</v>
      </c>
      <c r="C74" s="11" t="s">
        <v>30</v>
      </c>
      <c r="D74" s="11" t="s">
        <v>93</v>
      </c>
      <c r="E74" s="11" t="s">
        <v>93</v>
      </c>
      <c r="F74" s="11"/>
      <c r="G74" s="11">
        <v>4</v>
      </c>
      <c r="H74" s="11" t="s">
        <v>32</v>
      </c>
      <c r="I74" s="11">
        <v>1</v>
      </c>
      <c r="J74" s="12">
        <v>50848</v>
      </c>
      <c r="K74" s="18">
        <v>0.59719654657016985</v>
      </c>
      <c r="L74" s="12">
        <v>20481.75</v>
      </c>
      <c r="M74" s="12">
        <v>20481.75</v>
      </c>
      <c r="N74" s="12">
        <v>81927</v>
      </c>
      <c r="O74" s="14"/>
      <c r="P74" s="12"/>
      <c r="Q74" s="15">
        <f t="shared" si="1"/>
        <v>81927</v>
      </c>
      <c r="R74" s="16" t="s">
        <v>23</v>
      </c>
      <c r="S74" s="17"/>
    </row>
    <row r="75" spans="1:19" s="16" customFormat="1" ht="35.25" customHeight="1" x14ac:dyDescent="0.2">
      <c r="A75" s="4"/>
      <c r="B75" s="11">
        <v>68</v>
      </c>
      <c r="C75" s="11" t="s">
        <v>30</v>
      </c>
      <c r="D75" s="11" t="s">
        <v>94</v>
      </c>
      <c r="E75" s="11" t="s">
        <v>94</v>
      </c>
      <c r="F75" s="11"/>
      <c r="G75" s="11">
        <v>6</v>
      </c>
      <c r="H75" s="11" t="s">
        <v>32</v>
      </c>
      <c r="I75" s="11">
        <v>1</v>
      </c>
      <c r="J75" s="12">
        <v>80759</v>
      </c>
      <c r="K75" s="18">
        <v>0.73701383127577114</v>
      </c>
      <c r="L75" s="12">
        <v>21238.5</v>
      </c>
      <c r="M75" s="12">
        <v>21238.5</v>
      </c>
      <c r="N75" s="12">
        <v>127431</v>
      </c>
      <c r="O75" s="14"/>
      <c r="P75" s="12"/>
      <c r="Q75" s="15">
        <f t="shared" si="1"/>
        <v>127431</v>
      </c>
      <c r="R75" s="16" t="s">
        <v>23</v>
      </c>
      <c r="S75" s="17"/>
    </row>
    <row r="76" spans="1:19" s="16" customFormat="1" ht="35.25" customHeight="1" x14ac:dyDescent="0.2">
      <c r="A76" s="4"/>
      <c r="B76" s="11">
        <v>69</v>
      </c>
      <c r="C76" s="11" t="s">
        <v>30</v>
      </c>
      <c r="D76" s="11" t="s">
        <v>95</v>
      </c>
      <c r="E76" s="11" t="s">
        <v>95</v>
      </c>
      <c r="F76" s="11"/>
      <c r="G76" s="11">
        <v>4</v>
      </c>
      <c r="H76" s="11" t="s">
        <v>32</v>
      </c>
      <c r="I76" s="11">
        <v>1</v>
      </c>
      <c r="J76" s="12">
        <v>19441</v>
      </c>
      <c r="K76" s="18">
        <v>0.8509953191708246</v>
      </c>
      <c r="L76" s="12">
        <v>2896.8</v>
      </c>
      <c r="M76" s="12">
        <v>2896.8</v>
      </c>
      <c r="N76" s="12">
        <v>11587.2</v>
      </c>
      <c r="O76" s="14"/>
      <c r="P76" s="12"/>
      <c r="Q76" s="15">
        <f t="shared" si="1"/>
        <v>11587.2</v>
      </c>
      <c r="R76" s="16" t="s">
        <v>23</v>
      </c>
      <c r="S76" s="17"/>
    </row>
    <row r="77" spans="1:19" s="16" customFormat="1" ht="35.25" customHeight="1" x14ac:dyDescent="0.2">
      <c r="A77" s="4"/>
      <c r="B77" s="11">
        <v>70</v>
      </c>
      <c r="C77" s="11" t="s">
        <v>30</v>
      </c>
      <c r="D77" s="11" t="s">
        <v>96</v>
      </c>
      <c r="E77" s="11" t="s">
        <v>96</v>
      </c>
      <c r="F77" s="11"/>
      <c r="G77" s="11">
        <v>3</v>
      </c>
      <c r="H77" s="11" t="s">
        <v>32</v>
      </c>
      <c r="I77" s="11">
        <v>1</v>
      </c>
      <c r="J77" s="12">
        <v>103192</v>
      </c>
      <c r="K77" s="18">
        <v>0.79540565160089927</v>
      </c>
      <c r="L77" s="12">
        <v>21112.5</v>
      </c>
      <c r="M77" s="12">
        <v>21112.5</v>
      </c>
      <c r="N77" s="12">
        <v>63337.5</v>
      </c>
      <c r="O77" s="14"/>
      <c r="P77" s="12"/>
      <c r="Q77" s="15">
        <f t="shared" si="1"/>
        <v>63337.5</v>
      </c>
      <c r="R77" s="16" t="s">
        <v>23</v>
      </c>
      <c r="S77" s="17"/>
    </row>
    <row r="78" spans="1:19" s="16" customFormat="1" ht="35.25" customHeight="1" x14ac:dyDescent="0.2">
      <c r="A78" s="4"/>
      <c r="B78" s="11">
        <v>71</v>
      </c>
      <c r="C78" s="11" t="s">
        <v>30</v>
      </c>
      <c r="D78" s="11" t="s">
        <v>97</v>
      </c>
      <c r="E78" s="11" t="s">
        <v>97</v>
      </c>
      <c r="F78" s="11"/>
      <c r="G78" s="11">
        <v>2</v>
      </c>
      <c r="H78" s="11" t="s">
        <v>32</v>
      </c>
      <c r="I78" s="11">
        <v>1</v>
      </c>
      <c r="J78" s="12">
        <v>119642</v>
      </c>
      <c r="K78" s="18">
        <v>0.5155359321977232</v>
      </c>
      <c r="L78" s="12">
        <v>57962.25</v>
      </c>
      <c r="M78" s="12">
        <v>57962.25</v>
      </c>
      <c r="N78" s="12">
        <v>115924.5</v>
      </c>
      <c r="O78" s="14"/>
      <c r="P78" s="12"/>
      <c r="Q78" s="15">
        <f t="shared" si="1"/>
        <v>115924.5</v>
      </c>
      <c r="R78" s="16" t="s">
        <v>23</v>
      </c>
      <c r="S78" s="17"/>
    </row>
    <row r="79" spans="1:19" s="16" customFormat="1" ht="35.25" customHeight="1" thickBot="1" x14ac:dyDescent="0.25">
      <c r="A79" s="4"/>
      <c r="B79" s="11">
        <v>72</v>
      </c>
      <c r="C79" s="11" t="s">
        <v>30</v>
      </c>
      <c r="D79" s="11" t="s">
        <v>98</v>
      </c>
      <c r="E79" s="11" t="s">
        <v>98</v>
      </c>
      <c r="F79" s="11"/>
      <c r="G79" s="11">
        <v>2</v>
      </c>
      <c r="H79" s="11" t="s">
        <v>32</v>
      </c>
      <c r="I79" s="11">
        <v>1</v>
      </c>
      <c r="J79" s="12">
        <v>119642</v>
      </c>
      <c r="K79" s="18">
        <v>0.56130999147456584</v>
      </c>
      <c r="L79" s="12">
        <v>52485.75</v>
      </c>
      <c r="M79" s="12">
        <v>52485.75</v>
      </c>
      <c r="N79" s="12">
        <v>104971.5</v>
      </c>
      <c r="O79" s="14"/>
      <c r="P79" s="12"/>
      <c r="Q79" s="15">
        <f t="shared" si="1"/>
        <v>104971.5</v>
      </c>
      <c r="R79" s="16" t="s">
        <v>23</v>
      </c>
      <c r="S79" s="17"/>
    </row>
    <row r="80" spans="1:19" ht="35.25" customHeight="1" thickBot="1" x14ac:dyDescent="0.25">
      <c r="B80" s="4" t="s">
        <v>99</v>
      </c>
      <c r="J80" s="4">
        <v>0</v>
      </c>
      <c r="M80" s="19"/>
      <c r="O80" s="38" t="s">
        <v>100</v>
      </c>
      <c r="P80" s="39"/>
      <c r="Q80" s="20">
        <v>0</v>
      </c>
      <c r="R80" s="21"/>
    </row>
    <row r="81" spans="2:18" ht="35.25" customHeight="1" x14ac:dyDescent="0.2">
      <c r="B81" s="22" t="s">
        <v>101</v>
      </c>
      <c r="C81" s="23"/>
      <c r="D81" s="23"/>
      <c r="E81" s="23"/>
      <c r="F81" s="23"/>
      <c r="G81" s="23"/>
      <c r="H81" s="23"/>
      <c r="I81" s="23"/>
      <c r="O81" s="38" t="s">
        <v>21</v>
      </c>
      <c r="P81" s="39"/>
      <c r="Q81" s="20">
        <v>0</v>
      </c>
      <c r="R81" s="7"/>
    </row>
    <row r="82" spans="2:18" ht="35.25" customHeight="1" x14ac:dyDescent="0.2">
      <c r="B82" s="24"/>
      <c r="C82" s="24"/>
      <c r="D82" s="24"/>
      <c r="E82" s="24"/>
      <c r="F82" s="24"/>
      <c r="G82" s="24"/>
      <c r="O82" s="40" t="s">
        <v>102</v>
      </c>
      <c r="P82" s="40"/>
      <c r="Q82" s="25">
        <f>SUM(Q8:Q81)</f>
        <v>37637153.000000007</v>
      </c>
      <c r="R82" s="7"/>
    </row>
    <row r="83" spans="2:18" ht="35.25" customHeight="1" x14ac:dyDescent="0.2">
      <c r="B83" s="26" t="s">
        <v>103</v>
      </c>
      <c r="C83" s="27"/>
      <c r="D83" s="27"/>
      <c r="E83" s="27"/>
      <c r="F83" s="27"/>
      <c r="G83" s="27"/>
      <c r="O83" s="28" t="s">
        <v>104</v>
      </c>
      <c r="P83" s="29">
        <v>0.1</v>
      </c>
      <c r="Q83" s="25">
        <f>+Q82*P83</f>
        <v>3763715.3000000007</v>
      </c>
      <c r="R83" s="7">
        <v>0.1</v>
      </c>
    </row>
    <row r="84" spans="2:18" ht="35.25" customHeight="1" x14ac:dyDescent="0.2">
      <c r="B84" s="30" t="s">
        <v>105</v>
      </c>
      <c r="C84" s="41" t="s">
        <v>106</v>
      </c>
      <c r="D84" s="42"/>
      <c r="E84" s="42"/>
      <c r="F84" s="43"/>
      <c r="G84" s="30" t="s">
        <v>107</v>
      </c>
      <c r="O84" s="40" t="s">
        <v>108</v>
      </c>
      <c r="P84" s="40"/>
      <c r="Q84" s="25">
        <f>+(Q82*10%)*19%</f>
        <v>715105.90700000012</v>
      </c>
      <c r="R84" s="7"/>
    </row>
    <row r="85" spans="2:18" ht="35.25" customHeight="1" x14ac:dyDescent="0.2">
      <c r="B85" s="31">
        <v>1</v>
      </c>
      <c r="C85" s="44"/>
      <c r="D85" s="45"/>
      <c r="E85" s="45"/>
      <c r="F85" s="46"/>
      <c r="G85" s="32"/>
      <c r="O85" s="40" t="s">
        <v>109</v>
      </c>
      <c r="P85" s="40"/>
      <c r="Q85" s="25">
        <f>+Q82+Q83+Q84</f>
        <v>42115974.20700001</v>
      </c>
      <c r="R85" s="7"/>
    </row>
    <row r="86" spans="2:18" ht="35.25" customHeight="1" x14ac:dyDescent="0.2">
      <c r="B86" s="24"/>
      <c r="C86" s="24"/>
      <c r="D86" s="24"/>
      <c r="E86" s="36" t="s">
        <v>110</v>
      </c>
      <c r="F86" s="37"/>
      <c r="G86" s="33">
        <v>0</v>
      </c>
    </row>
    <row r="88" spans="2:18" ht="35.25" customHeight="1" x14ac:dyDescent="0.2">
      <c r="O88" s="34"/>
    </row>
    <row r="94" spans="2:18" ht="35.25" customHeight="1" x14ac:dyDescent="0.2">
      <c r="Q94" s="35"/>
      <c r="R94" s="35"/>
    </row>
  </sheetData>
  <mergeCells count="14">
    <mergeCell ref="B1:Q1"/>
    <mergeCell ref="B3:C3"/>
    <mergeCell ref="D3:E3"/>
    <mergeCell ref="D4:M4"/>
    <mergeCell ref="B6:I6"/>
    <mergeCell ref="J6:Q6"/>
    <mergeCell ref="E86:F86"/>
    <mergeCell ref="O80:P80"/>
    <mergeCell ref="O81:P81"/>
    <mergeCell ref="O82:P82"/>
    <mergeCell ref="C84:F84"/>
    <mergeCell ref="O84:P84"/>
    <mergeCell ref="C85:F85"/>
    <mergeCell ref="O85:P85"/>
  </mergeCells>
  <conditionalFormatting sqref="R80">
    <cfRule type="expression" dxfId="6" priority="12">
      <formula>ISERROR($J80)</formula>
    </cfRule>
  </conditionalFormatting>
  <conditionalFormatting sqref="Q80">
    <cfRule type="expression" dxfId="5" priority="14">
      <formula>ISERROR($G81)</formula>
    </cfRule>
  </conditionalFormatting>
  <conditionalFormatting sqref="D3:E3">
    <cfRule type="cellIs" dxfId="4" priority="6" operator="equal">
      <formula>0</formula>
    </cfRule>
  </conditionalFormatting>
  <conditionalFormatting sqref="Q82">
    <cfRule type="expression" dxfId="3" priority="3">
      <formula>ISERROR($J80)</formula>
    </cfRule>
  </conditionalFormatting>
  <conditionalFormatting sqref="Q82:Q85">
    <cfRule type="expression" dxfId="2" priority="1">
      <formula>ISERROR($Q82)</formula>
    </cfRule>
  </conditionalFormatting>
  <conditionalFormatting sqref="Q83:Q84">
    <cfRule type="expression" dxfId="1" priority="2">
      <formula>ISERROR($G83)</formula>
    </cfRule>
  </conditionalFormatting>
  <conditionalFormatting sqref="Q85">
    <cfRule type="expression" dxfId="0" priority="4">
      <formula>ISERROR($J86)</formula>
    </cfRule>
  </conditionalFormatting>
  <dataValidations count="11">
    <dataValidation type="decimal" allowBlank="1" showInputMessage="1" showErrorMessage="1" sqref="G85" xr:uid="{A6A50FB0-E7E5-44AF-BEA1-DDF282582ABF}">
      <formula1>0</formula1>
      <formula2>1</formula2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83" xr:uid="{5C03BFDB-4A66-45B8-A64B-A325CC9B3BD2}">
      <formula1>0.01</formula1>
      <formula2>R83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700,125" promptTitle="Porcentaje Descuento" prompt="Ingrese % de descuento de 0%-100% y el resultado del descuento no puede ser menor al precio piso $ 2,700,125" sqref="K8:K12" xr:uid="{100C4159-5D2D-46AF-9DEF-7531BADC0C85}">
      <formula1>A8</formula1>
    </dataValidation>
    <dataValidation operator="greaterThanOrEqual" allowBlank="1" showInputMessage="1" showErrorMessage="1" sqref="K13:K79" xr:uid="{826E82DF-88EB-4E53-90E1-7934C4BD31D6}"/>
    <dataValidation type="decimal" allowBlank="1" showInputMessage="1" showErrorMessage="1" errorTitle="Error" error="Mayor a 1" promptTitle="Porcentaje de AIU" prompt="Mayor a 1" sqref="XEP80:XFD80" xr:uid="{431C68C4-CCAB-48A5-8FE3-6677068BE519}">
      <formula1>0.011</formula1>
      <formula2>A83</formula2>
    </dataValidation>
    <dataValidation type="decimal" allowBlank="1" showInputMessage="1" showErrorMessage="1" errorTitle="Error" error="Mayor a 1" sqref="Q80:Q81" xr:uid="{ABA20044-2783-4DF4-A517-C1A8777FC7F8}">
      <formula1>0.011</formula1>
      <formula2>AG83</formula2>
    </dataValidation>
    <dataValidation type="decimal" operator="greaterThan" allowBlank="1" showInputMessage="1" showErrorMessage="1" sqref="O8:P79" xr:uid="{C20B1C84-11A5-4B9F-A4B5-4BB07BF2F233}">
      <formula1>0</formula1>
    </dataValidation>
    <dataValidation type="decimal" allowBlank="1" showInputMessage="1" showErrorMessage="1" errorTitle="Error" error="Mayor a 1" promptTitle="Porcentaje de AIU" prompt="Mayor a 1" sqref="N80 R80:XEO80" xr:uid="{A7E31141-00D1-4F89-A07E-AB28C06C6111}">
      <formula1>0.011</formula1>
      <formula2>AD83</formula2>
    </dataValidation>
    <dataValidation type="decimal" allowBlank="1" showInputMessage="1" showErrorMessage="1" errorTitle="Error" error="Mayor a 1" promptTitle="Porcentaje de AIU" prompt="Mayor a 1" sqref="A80:L80" xr:uid="{A7122578-094E-4201-A335-6B645541FDE8}">
      <formula1>0.011</formula1>
      <formula2>R83</formula2>
    </dataValidation>
    <dataValidation type="decimal" allowBlank="1" showInputMessage="1" showErrorMessage="1" errorTitle="Error" error="Mayor a 1 y Menor al Ofertado" promptTitle="Porcentaje de AIU" prompt="Mayor a 1 y Menor al Ofertado" sqref="R83" xr:uid="{772D2FAE-66F3-4A86-AF8C-7845BD8FE9A0}">
      <formula1>0.011</formula1>
      <formula2>R83</formula2>
    </dataValidation>
    <dataValidation type="list" allowBlank="1" showInputMessage="1" showErrorMessage="1" sqref="D4" xr:uid="{97469FCD-2177-4E69-9EB4-A4727721FB1A}">
      <formula1>INDIRECT("regioncobertura"&amp;$D$3)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FAJARDO MELO</dc:creator>
  <cp:lastModifiedBy>Angelica Maria Peña</cp:lastModifiedBy>
  <dcterms:created xsi:type="dcterms:W3CDTF">2025-08-25T13:15:59Z</dcterms:created>
  <dcterms:modified xsi:type="dcterms:W3CDTF">2025-08-26T19:22:01Z</dcterms:modified>
</cp:coreProperties>
</file>