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contratacionmtr_cendoj_ramajudicial_gov_co/Documents/Escritorio/CONTRATACION 2024/CONTRATOS 2024/ASEO 2023-2024 TIENDA VIRTUAL/ADICION REAJUSTE SALARIAL/"/>
    </mc:Choice>
  </mc:AlternateContent>
  <xr:revisionPtr revIDLastSave="0" documentId="8_{728D560F-EF77-44A1-8256-571F1BB8A8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tizac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8" i="1"/>
  <c r="O8" i="1"/>
  <c r="N8" i="1"/>
  <c r="D3" i="1"/>
</calcChain>
</file>

<file path=xl/sharedStrings.xml><?xml version="1.0" encoding="utf-8"?>
<sst xmlns="http://schemas.openxmlformats.org/spreadsheetml/2006/main" count="43" uniqueCount="41">
  <si>
    <t>COTIZACIÓN ASEO Y CAFETERIA</t>
  </si>
  <si>
    <t>Versión: 36 ---- 31/07/2023</t>
  </si>
  <si>
    <t xml:space="preserve">Región de Cobertura: </t>
  </si>
  <si>
    <t xml:space="preserve">Nombre del Proveedor: </t>
  </si>
  <si>
    <t>UNION TEMPORAL ECOLIMPIEZA 4G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</si>
  <si>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</si>
  <si>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</si>
  <si>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</si>
  <si>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</si>
  <si>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</si>
  <si>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</si>
  <si>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</si>
  <si>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</si>
  <si>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</si>
  <si>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</si>
  <si>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</si>
  <si>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</si>
  <si>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</si>
  <si>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</si>
  <si>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</si>
  <si>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</si>
  <si>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</si>
  <si>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</si>
  <si>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</si>
  <si>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</si>
  <si>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</si>
  <si>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</si>
  <si>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</si>
  <si>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</si>
  <si>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</si>
  <si>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</si>
  <si>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</si>
  <si>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</si>
  <si>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</si>
  <si>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</si>
  <si>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</si>
  <si>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Total</t>
  </si>
  <si>
    <t>Total porcentaje:</t>
  </si>
  <si>
    <t>IVA 19%</t>
  </si>
  <si>
    <t>Precios 2024</t>
  </si>
  <si>
    <t xml:space="preserve">Cotizacion un (1) Operario de aseo por 3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</si>
</sst>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$&quot;* #,##0.00_);_(&quot;$&quot;* \(#,##0.00\);_(&quot;$&quot;* &quot;-&quot;??_);_(@_)"/>
    <numFmt numFmtId="166" formatCode="&quot;$&quot;#,##0.00"/>
    <numFmt numFmtId="167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22"/>
      <color rgb="FF1C4F9E"/>
      <name val="Arial"/>
      <family val="2"/>
    </font>
    <font>
      <sz val="10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Protection="1">
      <protection hidden="1"/>
    </xf>
    <xf numFmtId="0" fontId="5" fillId="0" borderId="0" xfId="0" applyFont="1" applyProtection="1">
      <protection hidden="1"/>
    </xf>
    <xf numFmtId="164" fontId="5" fillId="0" borderId="0" xfId="1" applyFont="1" applyFill="1" applyProtection="1">
      <protection hidden="1"/>
    </xf>
    <xf numFmtId="0" fontId="3" fillId="0" borderId="0" xfId="0" applyFont="1" applyProtection="1">
      <protection hidden="1"/>
    </xf>
    <xf numFmtId="14" fontId="6" fillId="0" borderId="1" xfId="0" applyNumberFormat="1" applyFont="1" applyBorder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166" fontId="12" fillId="0" borderId="7" xfId="0" applyNumberFormat="1" applyFont="1" applyBorder="1" applyAlignment="1" applyProtection="1">
      <alignment horizontal="center" vertical="center" wrapText="1"/>
      <protection hidden="1"/>
    </xf>
    <xf numFmtId="167" fontId="12" fillId="5" borderId="7" xfId="2" applyNumberFormat="1" applyFont="1" applyFill="1" applyBorder="1" applyAlignment="1" applyProtection="1">
      <alignment horizontal="center" vertical="center" wrapText="1"/>
      <protection locked="0"/>
    </xf>
    <xf numFmtId="166" fontId="12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7" xfId="0" applyNumberFormat="1" applyFont="1" applyBorder="1" applyAlignment="1">
      <alignment horizontal="center" vertical="center" wrapText="1"/>
    </xf>
    <xf numFmtId="0" fontId="13" fillId="0" borderId="0" xfId="0" applyFont="1" applyProtection="1">
      <protection hidden="1"/>
    </xf>
    <xf numFmtId="164" fontId="13" fillId="0" borderId="0" xfId="1" applyFont="1" applyFill="1" applyProtection="1">
      <protection hidden="1"/>
    </xf>
    <xf numFmtId="0" fontId="14" fillId="0" borderId="0" xfId="0" applyFont="1" applyProtection="1">
      <protection hidden="1"/>
    </xf>
    <xf numFmtId="166" fontId="16" fillId="4" borderId="10" xfId="1" applyNumberFormat="1" applyFont="1" applyFill="1" applyBorder="1" applyAlignment="1" applyProtection="1">
      <alignment horizontal="right" vertical="center"/>
      <protection hidden="1"/>
    </xf>
    <xf numFmtId="0" fontId="17" fillId="6" borderId="6" xfId="3" applyFont="1" applyFill="1" applyBorder="1" applyAlignment="1" applyProtection="1">
      <alignment horizontal="left" vertical="center"/>
      <protection hidden="1"/>
    </xf>
    <xf numFmtId="0" fontId="17" fillId="6" borderId="0" xfId="3" applyFont="1" applyFill="1" applyAlignment="1" applyProtection="1">
      <alignment horizontal="center" vertical="center"/>
      <protection hidden="1"/>
    </xf>
    <xf numFmtId="0" fontId="13" fillId="0" borderId="0" xfId="3" applyAlignment="1" applyProtection="1">
      <alignment vertical="center"/>
      <protection hidden="1"/>
    </xf>
    <xf numFmtId="166" fontId="16" fillId="4" borderId="7" xfId="1" applyNumberFormat="1" applyFont="1" applyFill="1" applyBorder="1" applyAlignment="1" applyProtection="1">
      <alignment horizontal="right" vertical="center"/>
      <protection hidden="1"/>
    </xf>
    <xf numFmtId="0" fontId="17" fillId="6" borderId="11" xfId="3" applyFont="1" applyFill="1" applyBorder="1" applyAlignment="1" applyProtection="1">
      <alignment horizontal="left" vertical="center"/>
      <protection hidden="1"/>
    </xf>
    <xf numFmtId="0" fontId="17" fillId="6" borderId="1" xfId="3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 applyProtection="1">
      <alignment horizontal="left" vertical="center" wrapText="1"/>
      <protection hidden="1"/>
    </xf>
    <xf numFmtId="9" fontId="18" fillId="4" borderId="10" xfId="2" applyFont="1" applyFill="1" applyBorder="1" applyAlignment="1" applyProtection="1">
      <alignment horizontal="right" vertical="center"/>
      <protection hidden="1"/>
    </xf>
    <xf numFmtId="0" fontId="2" fillId="7" borderId="12" xfId="3" applyFont="1" applyFill="1" applyBorder="1" applyAlignment="1" applyProtection="1">
      <alignment horizontal="center" vertical="center" wrapText="1"/>
      <protection hidden="1"/>
    </xf>
    <xf numFmtId="166" fontId="19" fillId="4" borderId="7" xfId="1" applyNumberFormat="1" applyFont="1" applyFill="1" applyBorder="1" applyAlignment="1" applyProtection="1">
      <alignment horizontal="right" vertical="center"/>
      <protection hidden="1"/>
    </xf>
    <xf numFmtId="0" fontId="20" fillId="0" borderId="7" xfId="3" applyFont="1" applyBorder="1" applyAlignment="1" applyProtection="1">
      <alignment horizontal="center" vertical="center" wrapText="1"/>
      <protection hidden="1"/>
    </xf>
    <xf numFmtId="10" fontId="13" fillId="0" borderId="7" xfId="4" applyNumberFormat="1" applyFont="1" applyFill="1" applyBorder="1" applyAlignment="1" applyProtection="1">
      <alignment horizontal="center" vertical="center" wrapText="1"/>
      <protection hidden="1"/>
    </xf>
    <xf numFmtId="10" fontId="20" fillId="0" borderId="7" xfId="4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65" fontId="5" fillId="0" borderId="0" xfId="0" applyNumberFormat="1" applyFont="1" applyProtection="1">
      <protection hidden="1"/>
    </xf>
    <xf numFmtId="166" fontId="18" fillId="4" borderId="7" xfId="1" applyNumberFormat="1" applyFont="1" applyFill="1" applyBorder="1" applyAlignment="1" applyProtection="1">
      <alignment horizontal="right" vertical="center"/>
      <protection hidden="1"/>
    </xf>
    <xf numFmtId="0" fontId="9" fillId="5" borderId="0" xfId="0" applyFont="1" applyFill="1" applyBorder="1" applyAlignment="1" applyProtection="1">
      <alignment horizontal="center" vertical="center" wrapText="1"/>
      <protection locked="0" hidden="1"/>
    </xf>
    <xf numFmtId="0" fontId="20" fillId="0" borderId="8" xfId="3" applyFont="1" applyBorder="1" applyAlignment="1" applyProtection="1">
      <alignment horizontal="right" vertical="center"/>
      <protection hidden="1"/>
    </xf>
    <xf numFmtId="0" fontId="20" fillId="0" borderId="9" xfId="3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left" vertical="center" wrapText="1"/>
      <protection hidden="1"/>
    </xf>
    <xf numFmtId="0" fontId="15" fillId="4" borderId="9" xfId="0" applyFont="1" applyFill="1" applyBorder="1" applyAlignment="1" applyProtection="1">
      <alignment horizontal="left" vertical="center" wrapText="1"/>
      <protection hidden="1"/>
    </xf>
    <xf numFmtId="0" fontId="15" fillId="4" borderId="7" xfId="0" applyFont="1" applyFill="1" applyBorder="1" applyAlignment="1" applyProtection="1">
      <alignment horizontal="left" vertical="center" wrapText="1"/>
      <protection hidden="1"/>
    </xf>
    <xf numFmtId="0" fontId="2" fillId="7" borderId="8" xfId="3" applyFont="1" applyFill="1" applyBorder="1" applyAlignment="1" applyProtection="1">
      <alignment horizontal="center" vertical="center" wrapText="1"/>
      <protection hidden="1"/>
    </xf>
    <xf numFmtId="0" fontId="2" fillId="7" borderId="13" xfId="3" applyFont="1" applyFill="1" applyBorder="1" applyAlignment="1" applyProtection="1">
      <alignment horizontal="center" vertical="center" wrapText="1"/>
      <protection hidden="1"/>
    </xf>
    <xf numFmtId="0" fontId="2" fillId="7" borderId="9" xfId="3" applyFont="1" applyFill="1" applyBorder="1" applyAlignment="1" applyProtection="1">
      <alignment horizontal="center" vertical="center" wrapText="1"/>
      <protection hidden="1"/>
    </xf>
    <xf numFmtId="49" fontId="13" fillId="0" borderId="8" xfId="4" applyNumberFormat="1" applyFont="1" applyFill="1" applyBorder="1" applyAlignment="1" applyProtection="1">
      <alignment horizontal="center" vertical="center" wrapText="1"/>
      <protection hidden="1"/>
    </xf>
    <xf numFmtId="49" fontId="13" fillId="0" borderId="13" xfId="4" applyNumberFormat="1" applyFont="1" applyFill="1" applyBorder="1" applyAlignment="1" applyProtection="1">
      <alignment horizontal="center" vertical="center" wrapText="1"/>
      <protection hidden="1"/>
    </xf>
    <xf numFmtId="49" fontId="13" fillId="0" borderId="9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  <protection locked="0" hidden="1"/>
    </xf>
    <xf numFmtId="0" fontId="9" fillId="5" borderId="4" xfId="0" applyFont="1" applyFill="1" applyBorder="1" applyAlignment="1" applyProtection="1">
      <alignment horizontal="center" vertical="center" wrapText="1"/>
      <protection locked="0" hidden="1"/>
    </xf>
    <xf numFmtId="0" fontId="9" fillId="5" borderId="3" xfId="0" applyFont="1" applyFill="1" applyBorder="1" applyAlignment="1" applyProtection="1">
      <alignment horizontal="center" vertical="center" wrapText="1"/>
      <protection locked="0"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0" fontId="10" fillId="6" borderId="6" xfId="0" applyFont="1" applyFill="1" applyBorder="1" applyAlignment="1" applyProtection="1">
      <alignment horizontal="center" vertical="center"/>
      <protection hidden="1"/>
    </xf>
  </cellXfs>
  <cellStyles count="5">
    <cellStyle name="Moneda" xfId="1" builtinId="4"/>
    <cellStyle name="Normal" xfId="0" builtinId="0"/>
    <cellStyle name="Normal 2" xfId="3" xr:uid="{683701C4-74E0-418F-9293-66BD3375C815}"/>
    <cellStyle name="Porcentaje" xfId="2" builtinId="5"/>
    <cellStyle name="Porcentaje 2" xfId="4" xr:uid="{B942431C-081A-42DB-B9CE-1CC457996F85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412750</xdr:colOff>
      <xdr:row>0</xdr:row>
      <xdr:rowOff>619124</xdr:rowOff>
    </xdr:from>
    <xdr:to>
      <xdr:col>12</xdr:col>
      <xdr:colOff>969424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8178F9-1D28-425C-98DA-55ADC15D7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Janus\Documents\1.%20EVENTOS%20DE%20COTIZADOS%204G\2.%20REG%202%20BARRANQUILLA-CARTAGENA-SINCELEJO-MONTERIA\80.%20157473-RAMA%20JUDICIAL%20-%20DIRECCION%20EJECUTIVA%20SECCIONAL%20DE%20ADMINISTRACION%20JUDICIAL%20DE%20MONTERIA\amp_aseo_y_cafeteria_g4-v36-31_07_2023_(1)157473.xlsm?0D94EFF6" TargetMode="External"/><Relationship Id="rId1" Type="http://schemas.openxmlformats.org/officeDocument/2006/relationships/externalLinkPath" Target="file:///\\0D94EFF6\amp_aseo_y_cafeteria_g4-v36-31_07_2023_(1)15747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F1" zoomScale="80" zoomScaleNormal="80" workbookViewId="0">
      <selection activeCell="M11" sqref="M11"/>
    </sheetView>
  </sheetViews>
  <sheetFormatPr baseColWidth="10" defaultColWidth="11.42578125" defaultRowHeight="35.25" customHeight="1" x14ac:dyDescent="0.2"/>
  <cols>
    <col min="1" max="1" width="4.42578125" style="4" customWidth="1"/>
    <col min="2" max="2" width="6.42578125" style="2" customWidth="1"/>
    <col min="3" max="3" width="28.5703125" style="2" customWidth="1"/>
    <col min="4" max="4" width="29" style="2" customWidth="1"/>
    <col min="5" max="5" width="39.42578125" style="2" customWidth="1"/>
    <col min="6" max="6" width="20.140625" style="2" customWidth="1"/>
    <col min="7" max="7" width="17.42578125" style="2" customWidth="1"/>
    <col min="8" max="8" width="10.42578125" style="2" customWidth="1"/>
    <col min="9" max="9" width="17.42578125" style="2" customWidth="1"/>
    <col min="10" max="10" width="24.42578125" style="2" customWidth="1"/>
    <col min="11" max="11" width="13.85546875" style="2" customWidth="1"/>
    <col min="12" max="12" width="25.42578125" style="2" customWidth="1"/>
    <col min="13" max="14" width="28.5703125" style="2" customWidth="1"/>
    <col min="15" max="15" width="27.5703125" style="2" customWidth="1"/>
    <col min="16" max="16" width="31.85546875" style="2" customWidth="1"/>
    <col min="17" max="17" width="28.42578125" style="2" customWidth="1"/>
    <col min="18" max="18" width="39.42578125" style="2" customWidth="1"/>
    <col min="19" max="19" width="15.140625" style="3" bestFit="1" customWidth="1"/>
    <col min="20" max="20" width="15.85546875" style="2" bestFit="1" customWidth="1"/>
    <col min="21" max="22" width="15.42578125" style="2" bestFit="1" customWidth="1"/>
    <col min="23" max="23" width="16.42578125" style="2" bestFit="1" customWidth="1"/>
    <col min="24" max="24" width="15.85546875" style="2" bestFit="1" customWidth="1"/>
    <col min="25" max="16384" width="11.42578125" style="2"/>
  </cols>
  <sheetData>
    <row r="1" spans="1:19" ht="68.849999999999994" customHeight="1" x14ac:dyDescent="0.2">
      <c r="A1" s="1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22.15" customHeight="1" x14ac:dyDescent="0.25">
      <c r="B2" s="5" t="s">
        <v>1</v>
      </c>
      <c r="F2" s="6"/>
    </row>
    <row r="3" spans="1:19" ht="35.25" customHeight="1" x14ac:dyDescent="0.25">
      <c r="B3" s="49" t="s">
        <v>2</v>
      </c>
      <c r="C3" s="50"/>
      <c r="D3" s="51">
        <f>'[1]Solicitud de Cotización General'!H9</f>
        <v>2</v>
      </c>
      <c r="E3" s="52"/>
      <c r="F3"/>
      <c r="G3"/>
      <c r="H3"/>
      <c r="I3"/>
      <c r="J3"/>
      <c r="K3"/>
      <c r="L3"/>
      <c r="M3"/>
      <c r="N3"/>
      <c r="O3"/>
      <c r="P3"/>
      <c r="Q3"/>
      <c r="R3"/>
    </row>
    <row r="4" spans="1:19" ht="35.25" customHeight="1" x14ac:dyDescent="0.2">
      <c r="B4" s="7" t="s">
        <v>3</v>
      </c>
      <c r="C4" s="8"/>
      <c r="D4" s="53" t="s">
        <v>4</v>
      </c>
      <c r="E4" s="54"/>
      <c r="F4" s="54"/>
      <c r="G4" s="54"/>
      <c r="H4" s="54"/>
      <c r="I4" s="54"/>
      <c r="J4" s="54"/>
      <c r="K4" s="54"/>
      <c r="L4" s="54"/>
      <c r="M4" s="55"/>
      <c r="N4" s="35"/>
      <c r="O4" s="38" t="s">
        <v>40</v>
      </c>
      <c r="P4" s="38"/>
      <c r="Q4" s="38"/>
      <c r="R4" s="38"/>
    </row>
    <row r="5" spans="1:19" ht="12.75" customHeight="1" x14ac:dyDescent="0.2"/>
    <row r="6" spans="1:19" ht="35.25" customHeight="1" x14ac:dyDescent="0.2">
      <c r="B6" s="56" t="s">
        <v>5</v>
      </c>
      <c r="C6" s="56"/>
      <c r="D6" s="56"/>
      <c r="E6" s="56"/>
      <c r="F6" s="56"/>
      <c r="G6" s="56"/>
      <c r="H6" s="56"/>
      <c r="I6" s="57"/>
      <c r="J6" s="58" t="s">
        <v>6</v>
      </c>
      <c r="K6" s="56"/>
      <c r="L6" s="56"/>
      <c r="M6" s="56"/>
      <c r="N6" s="56"/>
      <c r="O6" s="56"/>
      <c r="P6" s="56"/>
      <c r="Q6" s="56"/>
      <c r="R6" s="56"/>
    </row>
    <row r="7" spans="1:19" ht="47.25" customHeight="1" x14ac:dyDescent="0.2"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39</v>
      </c>
      <c r="O7" s="9" t="s">
        <v>19</v>
      </c>
      <c r="P7" s="9" t="s">
        <v>20</v>
      </c>
      <c r="Q7" s="9" t="s">
        <v>21</v>
      </c>
      <c r="R7" s="9" t="s">
        <v>22</v>
      </c>
    </row>
    <row r="8" spans="1:19" s="15" customFormat="1" ht="35.25" customHeight="1" x14ac:dyDescent="0.2">
      <c r="A8" s="4" t="b">
        <v>1</v>
      </c>
      <c r="B8" s="10">
        <v>1</v>
      </c>
      <c r="C8" s="10" t="s">
        <v>23</v>
      </c>
      <c r="D8" s="10" t="s">
        <v>24</v>
      </c>
      <c r="E8" s="10" t="s">
        <v>24</v>
      </c>
      <c r="F8" s="10" t="s">
        <v>25</v>
      </c>
      <c r="G8" s="10">
        <v>1</v>
      </c>
      <c r="H8" s="10" t="s">
        <v>26</v>
      </c>
      <c r="I8" s="10">
        <v>3</v>
      </c>
      <c r="J8" s="11">
        <v>2200293</v>
      </c>
      <c r="K8" s="12"/>
      <c r="L8" s="11">
        <v>2200293</v>
      </c>
      <c r="M8" s="11">
        <v>2200293</v>
      </c>
      <c r="N8" s="11">
        <f>+(M8*12.07%)+M8</f>
        <v>2465868.3651000001</v>
      </c>
      <c r="O8" s="11">
        <f>+N8*G8</f>
        <v>2465868.3651000001</v>
      </c>
      <c r="P8" s="13"/>
      <c r="Q8" s="11"/>
      <c r="R8" s="14">
        <f>I8*O8</f>
        <v>7397605.0953000002</v>
      </c>
      <c r="S8" s="16"/>
    </row>
    <row r="9" spans="1:19" ht="35.25" customHeight="1" x14ac:dyDescent="0.2">
      <c r="B9" s="4" t="s">
        <v>27</v>
      </c>
      <c r="J9" s="4">
        <v>0</v>
      </c>
      <c r="M9" s="17"/>
      <c r="N9" s="17"/>
      <c r="P9" s="39" t="s">
        <v>28</v>
      </c>
      <c r="Q9" s="40"/>
      <c r="R9" s="18">
        <v>0</v>
      </c>
    </row>
    <row r="10" spans="1:19" ht="35.25" customHeight="1" x14ac:dyDescent="0.2">
      <c r="B10" s="19" t="s">
        <v>29</v>
      </c>
      <c r="C10" s="20"/>
      <c r="D10" s="20"/>
      <c r="E10" s="20"/>
      <c r="F10" s="20"/>
      <c r="G10" s="20"/>
      <c r="H10" s="20"/>
      <c r="I10" s="20"/>
      <c r="P10" s="39" t="s">
        <v>21</v>
      </c>
      <c r="Q10" s="40"/>
      <c r="R10" s="18">
        <v>0</v>
      </c>
    </row>
    <row r="11" spans="1:19" ht="35.25" customHeight="1" x14ac:dyDescent="0.2">
      <c r="B11" s="21"/>
      <c r="C11" s="21"/>
      <c r="D11" s="21"/>
      <c r="E11" s="21"/>
      <c r="F11" s="21"/>
      <c r="G11" s="21"/>
      <c r="P11" s="41" t="s">
        <v>30</v>
      </c>
      <c r="Q11" s="41"/>
      <c r="R11" s="34">
        <f>+SUM(R8:R10)</f>
        <v>7397605.0953000002</v>
      </c>
    </row>
    <row r="12" spans="1:19" ht="35.25" customHeight="1" x14ac:dyDescent="0.2">
      <c r="B12" s="23" t="s">
        <v>31</v>
      </c>
      <c r="C12" s="24"/>
      <c r="D12" s="24"/>
      <c r="E12" s="24"/>
      <c r="F12" s="24"/>
      <c r="G12" s="24"/>
      <c r="P12" s="25" t="s">
        <v>32</v>
      </c>
      <c r="Q12" s="26">
        <v>0.1</v>
      </c>
      <c r="R12" s="22">
        <f>+R11*Q12</f>
        <v>739760.50953000004</v>
      </c>
    </row>
    <row r="13" spans="1:19" ht="35.25" customHeight="1" x14ac:dyDescent="0.2">
      <c r="B13" s="27" t="s">
        <v>33</v>
      </c>
      <c r="C13" s="42" t="s">
        <v>34</v>
      </c>
      <c r="D13" s="43"/>
      <c r="E13" s="43"/>
      <c r="F13" s="44"/>
      <c r="G13" s="27" t="s">
        <v>35</v>
      </c>
      <c r="P13" s="41" t="s">
        <v>38</v>
      </c>
      <c r="Q13" s="41"/>
      <c r="R13" s="28">
        <f>+R12*19%</f>
        <v>140554.49681070002</v>
      </c>
    </row>
    <row r="14" spans="1:19" ht="35.25" customHeight="1" x14ac:dyDescent="0.2">
      <c r="B14" s="29">
        <v>1</v>
      </c>
      <c r="C14" s="45"/>
      <c r="D14" s="46"/>
      <c r="E14" s="46"/>
      <c r="F14" s="47"/>
      <c r="G14" s="30"/>
      <c r="P14" s="41" t="s">
        <v>36</v>
      </c>
      <c r="Q14" s="41"/>
      <c r="R14" s="34">
        <f>+SUM(R11:R13)</f>
        <v>8277920.1016407004</v>
      </c>
    </row>
    <row r="15" spans="1:19" ht="35.25" customHeight="1" x14ac:dyDescent="0.2">
      <c r="B15" s="21"/>
      <c r="C15" s="21"/>
      <c r="D15" s="21"/>
      <c r="E15" s="36" t="s">
        <v>37</v>
      </c>
      <c r="F15" s="37"/>
      <c r="G15" s="31">
        <v>0</v>
      </c>
    </row>
    <row r="17" spans="16:18" ht="35.25" customHeight="1" x14ac:dyDescent="0.2">
      <c r="P17" s="32"/>
    </row>
    <row r="23" spans="16:18" ht="35.25" customHeight="1" x14ac:dyDescent="0.2">
      <c r="R23" s="33"/>
    </row>
  </sheetData>
  <mergeCells count="15">
    <mergeCell ref="B1:R1"/>
    <mergeCell ref="B3:C3"/>
    <mergeCell ref="D3:E3"/>
    <mergeCell ref="D4:M4"/>
    <mergeCell ref="B6:I6"/>
    <mergeCell ref="J6:R6"/>
    <mergeCell ref="E15:F15"/>
    <mergeCell ref="O4:R4"/>
    <mergeCell ref="P9:Q9"/>
    <mergeCell ref="P10:Q10"/>
    <mergeCell ref="P11:Q11"/>
    <mergeCell ref="C13:F13"/>
    <mergeCell ref="P13:Q13"/>
    <mergeCell ref="C14:F14"/>
    <mergeCell ref="P14:Q14"/>
  </mergeCells>
  <conditionalFormatting sqref="R11">
    <cfRule type="expression" dxfId="9" priority="7">
      <formula>ISERROR($R11)</formula>
    </cfRule>
  </conditionalFormatting>
  <conditionalFormatting sqref="R11">
    <cfRule type="expression" dxfId="8" priority="6">
      <formula>ISERROR($J9)</formula>
    </cfRule>
  </conditionalFormatting>
  <conditionalFormatting sqref="R14">
    <cfRule type="expression" dxfId="7" priority="5">
      <formula>ISERROR($R14)</formula>
    </cfRule>
  </conditionalFormatting>
  <conditionalFormatting sqref="R14">
    <cfRule type="expression" dxfId="6" priority="4">
      <formula>ISERROR($R14)</formula>
    </cfRule>
  </conditionalFormatting>
  <conditionalFormatting sqref="R14">
    <cfRule type="expression" dxfId="5" priority="3">
      <formula>ISERROR($R14)</formula>
    </cfRule>
  </conditionalFormatting>
  <conditionalFormatting sqref="R14">
    <cfRule type="expression" dxfId="4" priority="9">
      <formula>ISERROR($J15)</formula>
    </cfRule>
  </conditionalFormatting>
  <conditionalFormatting sqref="R9">
    <cfRule type="expression" dxfId="3" priority="10">
      <formula>ISERROR($G10)</formula>
    </cfRule>
  </conditionalFormatting>
  <conditionalFormatting sqref="D3:E3">
    <cfRule type="cellIs" dxfId="2" priority="2" operator="equal">
      <formula>0</formula>
    </cfRule>
  </conditionalFormatting>
  <conditionalFormatting sqref="R13">
    <cfRule type="expression" dxfId="1" priority="1">
      <formula>ISERROR($R13)</formula>
    </cfRule>
  </conditionalFormatting>
  <conditionalFormatting sqref="R12">
    <cfRule type="expression" dxfId="0" priority="11">
      <formula>ISERROR($R12)</formula>
    </cfRule>
  </conditionalFormatting>
  <dataValidations count="10">
    <dataValidation type="decimal" allowBlank="1" showInputMessage="1" showErrorMessage="1" sqref="G14" xr:uid="{DDEFA555-A6BA-4A14-9698-17664FF65340}">
      <formula1>0</formula1>
      <formula2>1</formula2>
    </dataValidation>
    <dataValidation type="decimal" allowBlank="1" showInputMessage="1" showErrorMessage="1" errorTitle="Error" error="Mayor a 1" promptTitle="Porcentaje de AIU" prompt="Mayor a 1" sqref="S9:XEO9" xr:uid="{25E10B39-64F2-4F87-B495-A3E62E580945}">
      <formula1>0.011</formula1>
      <formula2>AI12</formula2>
    </dataValidation>
    <dataValidation type="decimal" allowBlank="1" showInputMessage="1" showErrorMessage="1" errorTitle="Error" error="Mayor a 1" sqref="R9:R10" xr:uid="{1EC6C0C6-8AC3-4D45-A8C1-BB6A0DA412CC}">
      <formula1>0.011</formula1>
      <formula2>AG12</formula2>
    </dataValidation>
    <dataValidation type="decimal" allowBlank="1" showInputMessage="1" showErrorMessage="1" errorTitle="Error" error="Mayor a 1" promptTitle="Porcentaje de AIU" prompt="Mayor a 1" sqref="O9 XEP9:XFD9" xr:uid="{8ED68B06-62A5-4D58-A972-496E0A7514D4}">
      <formula1>0.011</formula1>
      <formula2>AD12</formula2>
    </dataValidation>
    <dataValidation type="list" allowBlank="1" showInputMessage="1" showErrorMessage="1" sqref="D4" xr:uid="{FDD15D5E-9CE4-4CFC-A8EE-FF6C73ADC495}">
      <formula1>INDIRECT("regioncobertura"&amp;$D$3)</formula1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Q12" xr:uid="{C0267CA9-0C41-4290-B45F-D5214EF19A3D}">
      <formula1>0.01</formula1>
      <formula2>#REF!</formula2>
    </dataValidation>
    <dataValidation type="decimal" allowBlank="1" showInputMessage="1" showErrorMessage="1" errorTitle="Error" error="Mayor a 1" promptTitle="Porcentaje de AIU" prompt="Mayor a 1" sqref="A9" xr:uid="{BEE9C476-01E5-45CA-9DBB-F6491D357497}">
      <formula1>0.011</formula1>
      <formula2>#REF!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" xr:uid="{8CD73214-4CC0-44EB-9172-1B7CDBB8102A}">
      <formula1>A8</formula1>
    </dataValidation>
    <dataValidation type="decimal" operator="greaterThan" allowBlank="1" showInputMessage="1" showErrorMessage="1" sqref="P8:Q8" xr:uid="{7CFF2EB4-C632-437D-ACB2-49B0F04125D8}">
      <formula1>0</formula1>
    </dataValidation>
    <dataValidation type="decimal" allowBlank="1" showInputMessage="1" showErrorMessage="1" errorTitle="Error" error="Mayor a 1" promptTitle="Porcentaje de AIU" prompt="Mayor a 1" sqref="B9:L9" xr:uid="{E6962487-5CC2-4FAD-B190-4754BED3580A}">
      <formula1>0.011</formula1>
      <formula2>S12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Contratacion - Cordoba - Monteria</cp:lastModifiedBy>
  <dcterms:created xsi:type="dcterms:W3CDTF">2015-06-05T18:19:34Z</dcterms:created>
  <dcterms:modified xsi:type="dcterms:W3CDTF">2024-05-16T15:37:18Z</dcterms:modified>
</cp:coreProperties>
</file>