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OneDrive - Fuerza Aerea\Escritorio\WYM 2024\PROCESOS MINIMA CUANTÍA\OC 131448 ELEM DEPORT PANAMERICANA\"/>
    </mc:Choice>
  </mc:AlternateContent>
  <xr:revisionPtr revIDLastSave="0" documentId="13_ncr:1_{E057B1A6-6A50-4018-93A4-24ADD872190E}" xr6:coauthVersionLast="47" xr6:coauthVersionMax="47" xr10:uidLastSave="{00000000-0000-0000-0000-000000000000}"/>
  <bookViews>
    <workbookView showVerticalScroll="0" xWindow="-120" yWindow="-120" windowWidth="29040" windowHeight="15840" xr2:uid="{00000000-000D-0000-FFFF-FFFF00000000}"/>
  </bookViews>
  <sheets>
    <sheet name="TECNOLOGÍA" sheetId="7" r:id="rId1"/>
    <sheet name="MINIMA CUANTIA" sheetId="4" state="hidden" r:id="rId2"/>
    <sheet name="EDUCATIVAS 2020" sheetId="1" state="hidden" r:id="rId3"/>
  </sheets>
  <definedNames>
    <definedName name="_xlnm._FilterDatabase" localSheetId="2" hidden="1">'EDUCATIVAS 2020'!$A$2:$P$57</definedName>
    <definedName name="_xlnm._FilterDatabase" localSheetId="1" hidden="1">'MINIMA CUANTIA'!$A$2:$Q$10</definedName>
    <definedName name="_xlnm.Print_Area" localSheetId="0">TECNOLOGÍA!$A$1:$G$74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7" l="1"/>
  <c r="G37" i="7" s="1"/>
  <c r="G35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6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17" i="7" l="1"/>
  <c r="G58" i="7" l="1"/>
  <c r="J9" i="4" l="1"/>
  <c r="J13" i="4" l="1"/>
  <c r="B13" i="4"/>
  <c r="J12" i="4"/>
  <c r="B12" i="4"/>
  <c r="J8" i="4"/>
  <c r="J7" i="4"/>
  <c r="J6" i="4"/>
  <c r="J5" i="4"/>
  <c r="J4" i="4"/>
  <c r="J3" i="4"/>
  <c r="J14" i="4" l="1"/>
  <c r="J10" i="4"/>
  <c r="J17" i="4" l="1"/>
  <c r="S21" i="4" s="1"/>
  <c r="J14" i="1"/>
  <c r="J60" i="1" l="1"/>
  <c r="B60" i="1"/>
  <c r="J59" i="1"/>
  <c r="B59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3" i="1"/>
  <c r="J12" i="1"/>
  <c r="J11" i="1"/>
  <c r="J10" i="1"/>
  <c r="J9" i="1"/>
  <c r="J8" i="1"/>
  <c r="J7" i="1"/>
  <c r="J6" i="1"/>
  <c r="J5" i="1"/>
  <c r="J4" i="1"/>
  <c r="J3" i="1"/>
  <c r="J61" i="1" l="1"/>
  <c r="J57" i="1"/>
  <c r="J64" i="1" l="1"/>
  <c r="J68" i="1" s="1"/>
</calcChain>
</file>

<file path=xl/sharedStrings.xml><?xml version="1.0" encoding="utf-8"?>
<sst xmlns="http://schemas.openxmlformats.org/spreadsheetml/2006/main" count="582" uniqueCount="302">
  <si>
    <t>ELEMENTOS DE PAPELERIA E INSUMOS EDUCATIVAS</t>
  </si>
  <si>
    <t>ITEM</t>
  </si>
  <si>
    <t>codigo panamericna</t>
  </si>
  <si>
    <t>CLASIFICACION UNSPSC</t>
  </si>
  <si>
    <t>PRODUCTO</t>
  </si>
  <si>
    <t>ESPECIFICACIONES TECNICAS</t>
  </si>
  <si>
    <t>DESCRIPCION PANAMERICANA</t>
  </si>
  <si>
    <t xml:space="preserve">PRESENTACIÓN </t>
  </si>
  <si>
    <t xml:space="preserve">CANTIDAD </t>
  </si>
  <si>
    <t xml:space="preserve">VALOR UNITARIO </t>
  </si>
  <si>
    <t xml:space="preserve">VALOR TOTAL </t>
  </si>
  <si>
    <t>GRUPO</t>
  </si>
  <si>
    <t xml:space="preserve">SEGMENTO </t>
  </si>
  <si>
    <t xml:space="preserve">FAMILIA </t>
  </si>
  <si>
    <t>CLASE</t>
  </si>
  <si>
    <t>ALMOHADILLA DACTILAR</t>
  </si>
  <si>
    <t xml:space="preserve">ALMOHADILLA DACTILAR REDONDA NEGRA </t>
  </si>
  <si>
    <t>ALMOHADILLA DACTILAR REDONDA NEGRA .</t>
  </si>
  <si>
    <t>UNIDAD</t>
  </si>
  <si>
    <t>Productos de uso final</t>
  </si>
  <si>
    <t>Almohadillas de tinta o estampillas</t>
  </si>
  <si>
    <t>.8490637</t>
  </si>
  <si>
    <t>Boligrafo</t>
  </si>
  <si>
    <t>Boligrafo de tinta negra-unidad</t>
  </si>
  <si>
    <t xml:space="preserve">BOLIGRAFO NEGRO KILOMETRICO 100 CRISTAL </t>
  </si>
  <si>
    <t>Esferos de punta redonda</t>
  </si>
  <si>
    <t>Borrador nata</t>
  </si>
  <si>
    <t xml:space="preserve">Borrador nata </t>
  </si>
  <si>
    <t>BORRADOR NATA G.40 UNIDAD .</t>
  </si>
  <si>
    <t>Borradores</t>
  </si>
  <si>
    <t>Pliegos carton</t>
  </si>
  <si>
    <t xml:space="preserve">Pliegos carton paja 70 x 100                                                                                                                                     </t>
  </si>
  <si>
    <t>CARTON PAJA BLANCO 70 X 100 CMS. .</t>
  </si>
  <si>
    <t>Cartones de colores</t>
  </si>
  <si>
    <t>CARTULINA BRISTOL</t>
  </si>
  <si>
    <t>CARTULINA BRISTOL AMARILLA 70 X 100 CMS.</t>
  </si>
  <si>
    <t>CARTULINA BRISTOL AMARILLA 70 X 100 CMS. .</t>
  </si>
  <si>
    <t>Materias primas</t>
  </si>
  <si>
    <t>Papeles cartulina</t>
  </si>
  <si>
    <t>CARTULINA BRISTOL AZUL 70 X 100 CMS.</t>
  </si>
  <si>
    <t>CARTULINA BRISTOL AZUL 70 X 100 CMS. .</t>
  </si>
  <si>
    <t>cartulina</t>
  </si>
  <si>
    <t xml:space="preserve">Cartulina bristol colores  blanca, ideal para trabajos escolares. Compatible con impresión inkjet y laser. Presentacion pliego de 70*100   </t>
  </si>
  <si>
    <t>CARTULINA BRISTOL BLANCA 70 X 100 CMS. .</t>
  </si>
  <si>
    <t>Cartulina bristol colores negra, ideal para trabajos escolares. Compatible con impresión inkjet y laser. Presentacion pliego de 70*100</t>
  </si>
  <si>
    <t>CARTULINA BRISTOL NEGRA 70 X 100 CMS. .</t>
  </si>
  <si>
    <t>CARTULINA BRISTOL ROSADA 70 X 100 CMS</t>
  </si>
  <si>
    <t>CARTULINA BRISTOL ROSADA 70 X 100 CMS. .</t>
  </si>
  <si>
    <t>CARTULINA BRISTOL VERDE 70 X 100 CMS.</t>
  </si>
  <si>
    <t xml:space="preserve">CARTULINA BRISTOL VERDE 70 X 100 CMS. </t>
  </si>
  <si>
    <t>FOMI</t>
  </si>
  <si>
    <t xml:space="preserve">FOMI 43.2X56 2MM. BLANCO </t>
  </si>
  <si>
    <t>CAUCHO ESPUMADO FOMI 43.2X56 2MM. BLANCO UNIDAD .</t>
  </si>
  <si>
    <t>Componentes y suministros</t>
  </si>
  <si>
    <t>Lamina de caucho espuma</t>
  </si>
  <si>
    <t>FOMI 43.2X56 2MM.  ROJO</t>
  </si>
  <si>
    <t>CAUCHO ESPUMADO FOMI 43.2X56 2MM. ROJO UNIDAD .</t>
  </si>
  <si>
    <t>FOMI 43.2X56 2MM. VERDE NAVIDAD</t>
  </si>
  <si>
    <t>CAUCHO ESPUMADO FOMI 43.2X56 2MM. VERDE NAVIDAD UNIDAD .</t>
  </si>
  <si>
    <t>Cinta de enmascarar</t>
  </si>
  <si>
    <t xml:space="preserve">Cinta de enmascarar cellux 24 x 40 mts                   </t>
  </si>
  <si>
    <t>CINTA ENMASCARAR 24 MM. X 40 MTS. COLBON .</t>
  </si>
  <si>
    <t xml:space="preserve">Cinta de enmascarar </t>
  </si>
  <si>
    <t>Cinta transparente</t>
  </si>
  <si>
    <t>Cinta transparente empaque 48mm x 100 mts</t>
  </si>
  <si>
    <t>CINTA POLIPROPILENO 48 MM. X 100 MTS. TRANSPARENTE .</t>
  </si>
  <si>
    <t>Cuaderno grapado</t>
  </si>
  <si>
    <t xml:space="preserve">Cuaderno grapado 50 hojas cuadriculado </t>
  </si>
  <si>
    <t>CUADERNO GRAPADO 50H CUADROS / FEMENINOS .</t>
  </si>
  <si>
    <t xml:space="preserve">Blocs o cuadernos de papel </t>
  </si>
  <si>
    <t xml:space="preserve">Cuaderno grapado 100 hojas cuadriculado </t>
  </si>
  <si>
    <t>CUADERNO PEQUENO GRAPADO IMAGENES 100 HOJAS CUADROS Cod:</t>
  </si>
  <si>
    <t>carpeta</t>
  </si>
  <si>
    <t xml:space="preserve">Carpetas de carton para legajar con pestaña horizontal tamaño oficio </t>
  </si>
  <si>
    <t>FOLDER CELUGUIA HORIZONTAL OFICIO .</t>
  </si>
  <si>
    <t>Carpetas</t>
  </si>
  <si>
    <t>gancho legajador</t>
  </si>
  <si>
    <t>Ganchos legajador plastico - (paquete x20)</t>
  </si>
  <si>
    <t xml:space="preserve">GANCHO LEGAJADOR PLAST X20 CORREDE COLOR </t>
  </si>
  <si>
    <t>[E]Productos de uso final</t>
  </si>
  <si>
    <t>Accesorios de carpetas de folders</t>
  </si>
  <si>
    <t>grapa</t>
  </si>
  <si>
    <t xml:space="preserve">Grapa standard galvanizada para oficina-caja 26/6 de 5000 unidades </t>
  </si>
  <si>
    <t>GRAPA 26/6 X 5000 1/4"6 MM GALVANIZADA STANDAR .900501086</t>
  </si>
  <si>
    <t>Grapas</t>
  </si>
  <si>
    <t>IMPRESORA MULTIFUNCIONAL A COLOR</t>
  </si>
  <si>
    <t xml:space="preserve">IMPRESORA MULTIFUNCIONAL A COLOR     Tecnología de inyección de tinta MicroPiezo® de 4 colores </t>
  </si>
  <si>
    <t xml:space="preserve">IMPRESORA MULTIFUNCIONAL EPSON ECOTANK L5190 REF: C11CG85301 </t>
  </si>
  <si>
    <t>Impresora de inyeccion a tinta</t>
  </si>
  <si>
    <t>lapiz</t>
  </si>
  <si>
    <t>Lápiz negro lápiz grafito # 2 hexagonal</t>
  </si>
  <si>
    <t xml:space="preserve">LAPIZ NEGRO MIRADO N. 2 </t>
  </si>
  <si>
    <t>Lapices de grafito</t>
  </si>
  <si>
    <t>MARCADOR AZUL</t>
  </si>
  <si>
    <t xml:space="preserve">MARCADOR AZUL PERMANENTE </t>
  </si>
  <si>
    <t>MARCADOR AZUL PERMANENTE ERGONOMICO .</t>
  </si>
  <si>
    <t>Marcadores</t>
  </si>
  <si>
    <t>marcador borrable</t>
  </si>
  <si>
    <t>Marcador borrable color azul</t>
  </si>
  <si>
    <t xml:space="preserve">MARCADOR AZUL SECO ERGONOMICO </t>
  </si>
  <si>
    <t>MARCADOR NEGRO</t>
  </si>
  <si>
    <t xml:space="preserve">MARCADOR NEGRO PERMANENTE </t>
  </si>
  <si>
    <t>MARCADOR NEGRO PERMANENTE ERGONOMICO .</t>
  </si>
  <si>
    <t>Marcador borrable color negro</t>
  </si>
  <si>
    <t xml:space="preserve">MARCADOR NEGRO SECO ERGONOMICO </t>
  </si>
  <si>
    <t>MARCADOR ROJO</t>
  </si>
  <si>
    <t xml:space="preserve">MARCADOR ROJO PERMANENTE </t>
  </si>
  <si>
    <t>MARCADOR ROJO PERMANENTE ERGONOMICO .</t>
  </si>
  <si>
    <t>Marcador borrable color rojo</t>
  </si>
  <si>
    <t>MARCADOR ROJO SECO ERGONOMICO .</t>
  </si>
  <si>
    <t>Marcador borrable color verde</t>
  </si>
  <si>
    <t xml:space="preserve">MARCADOR VERDE SECO ERGONOMICO </t>
  </si>
  <si>
    <t>Memoria para camara fotografica</t>
  </si>
  <si>
    <t>Memoria SD DE 32 G clase 10</t>
  </si>
  <si>
    <t>MEMORIA SANDISK 32 GB CLASE 10 SDHC 80 MB/S  .</t>
  </si>
  <si>
    <t>Tarjeta flash de almacenamiento de memoria</t>
  </si>
  <si>
    <t>Mause para</t>
  </si>
  <si>
    <t>Mause para computador de mesa</t>
  </si>
  <si>
    <t xml:space="preserve">MOUSE GENIUS DX-120 OPTICO USB NEGRO </t>
  </si>
  <si>
    <t>43202215 </t>
  </si>
  <si>
    <t>Cable de teclado o mouse</t>
  </si>
  <si>
    <t xml:space="preserve">resma papel </t>
  </si>
  <si>
    <t>Resma de papel paquete x 500 hojas tamaño carta</t>
  </si>
  <si>
    <t xml:space="preserve">PAPEL FOTOCOPIA CARTA 75 GRS COPYPAC RESMA </t>
  </si>
  <si>
    <t xml:space="preserve">Papel para impresora o fotocopiadoto </t>
  </si>
  <si>
    <t xml:space="preserve">Resma de papel paquete x 500 hojas tamaño oficio </t>
  </si>
  <si>
    <t>PAPEL FOTOCOPIA OFICIO 75 GRS COPYPAC RESMA</t>
  </si>
  <si>
    <t>Rollo papel kraft</t>
  </si>
  <si>
    <t>Rollo papel kraft de 24 pulgadas (61. cm) x 240 metros , de 60 gr</t>
  </si>
  <si>
    <t xml:space="preserve">PAPEL KRAFT 24"(61CM X 240MTS APROX)60GR </t>
  </si>
  <si>
    <t>Papel Kraft</t>
  </si>
  <si>
    <t>Pegante liquido</t>
  </si>
  <si>
    <t xml:space="preserve">Pegante liquido papel galon x 4 kls                                                                        </t>
  </si>
  <si>
    <t>PEGANTE UNIVERSAL COLBON PAPEL GALON 4KL .</t>
  </si>
  <si>
    <t>Adhesivos liquidos</t>
  </si>
  <si>
    <t>Perfopradora</t>
  </si>
  <si>
    <t xml:space="preserve">Perfopradora  dos huecos semi industrial capacidad  70 hojas </t>
  </si>
  <si>
    <t>PERFORADORA GENMES 2 HUECOS 70 HOJAS .</t>
  </si>
  <si>
    <t>Maquinas perforadoras o para unir papel</t>
  </si>
  <si>
    <t>Pistola de SILICONA</t>
  </si>
  <si>
    <t xml:space="preserve">Pistola de silicona barra delgada                                 </t>
  </si>
  <si>
    <t>PISTOLA SILICONA ELECTRICA PEQUENA 110V .</t>
  </si>
  <si>
    <t>maquinaria Herramientas Equipo industrial y vehiculos</t>
  </si>
  <si>
    <t>pistola de calor</t>
  </si>
  <si>
    <t>Sacagancho metalico</t>
  </si>
  <si>
    <t>Sacagancho metalico rank</t>
  </si>
  <si>
    <t>SACAGANCHOS 1030 RANK .</t>
  </si>
  <si>
    <t>Removedores de grapas (saca ganchos)</t>
  </si>
  <si>
    <t>SILICONA BARRA</t>
  </si>
  <si>
    <t xml:space="preserve">SILICONA BARRA DELGADA TRANSARENTE 30 CMS. </t>
  </si>
  <si>
    <t>SILICONA BARRA DELGADA TRANSARENTE 30 CMS. .</t>
  </si>
  <si>
    <t>Siliconas</t>
  </si>
  <si>
    <t>Sobre manila</t>
  </si>
  <si>
    <t>Sobre manila tamaño oficio x 100 und</t>
  </si>
  <si>
    <t>SOBRE MANILA 25X35 (OFICIO) UNIBOL .</t>
  </si>
  <si>
    <t>Sobres</t>
  </si>
  <si>
    <t>TABLA LEGAJADORA</t>
  </si>
  <si>
    <t>TABLA LEGAJADORA OFICIO</t>
  </si>
  <si>
    <t xml:space="preserve">TABLA LEGAJADORA OFICIO MADEFLEX CON GANCHO METAL </t>
  </si>
  <si>
    <t>Tabla de soporte para escribir</t>
  </si>
  <si>
    <t>Teclado para</t>
  </si>
  <si>
    <t>Teclado para computador de mesa</t>
  </si>
  <si>
    <t xml:space="preserve">TECLADO GENIUS KB-101 Cod. </t>
  </si>
  <si>
    <t>43202205 </t>
  </si>
  <si>
    <t>Teclas o teclados</t>
  </si>
  <si>
    <t>Vinilo</t>
  </si>
  <si>
    <t>Vinilo.Bajo nivel de olor. Textura más densa para un excelente cubrimiento sobre toda superficie. No tóxicos, solubles en agua mezclable entre sí  (amarillo)</t>
  </si>
  <si>
    <t>VINILO NESSAN AMARILLO GALON 3800 CC. .</t>
  </si>
  <si>
    <t>GALON</t>
  </si>
  <si>
    <t>Pinturas de agua</t>
  </si>
  <si>
    <t>Vinilo Bajo nivel de olor. Textura más densa para un excelente cubrimiento sobre toda superficie. No tóxicos, solubles en agua mezclable entre sí  (azul)</t>
  </si>
  <si>
    <t>VINILO NESSAN AZUL GALON 3800 CC. .</t>
  </si>
  <si>
    <t>Vinilo Bajo nivel de olor. Textura más densa para un excelente cubrimiento sobre toda superficie. No tóxicos, solubles en agua mezclable entre sí  (negro)</t>
  </si>
  <si>
    <t>VINILO NESSAN NEGRO GALON 3800 CC. .</t>
  </si>
  <si>
    <t>Vinilo Bajo nivel de olor. Textura más densa para un excelente cubrimiento sobre toda superficie. No tóxicos, solubles en agua mezclable entre sí  (rojo)</t>
  </si>
  <si>
    <t>VINILO NESSAN ROJO GALON 3800 CC. .</t>
  </si>
  <si>
    <t>Vinilo Bajo nivel de olor. Textura más densa para un excelente cubrimiento sobre toda superficie. No tóxicos, solubles en agua mezclable entre sí  (Blanco)</t>
  </si>
  <si>
    <t xml:space="preserve">VINILO NESSAN BLANCO GALON 3800 CC. </t>
  </si>
  <si>
    <t>UNIDAD DE IMAGEN</t>
  </si>
  <si>
    <t>UNIDAD DE IMAGEN original 58D0Z00 para multifuncional LEXMARK MX721</t>
  </si>
  <si>
    <t>UNIDAD DE IMAGEN LEXMARK 58D0Z00 NEGRO</t>
  </si>
  <si>
    <t>Toner para impresora o fax</t>
  </si>
  <si>
    <t>UNIDAD DE IMAGEN SAMSUNG MLT-R358 Cod: 900506149</t>
  </si>
  <si>
    <t xml:space="preserve">UNIDAD DE IMAGEN SAMSUNG MLT-R358 </t>
  </si>
  <si>
    <t>TONER</t>
  </si>
  <si>
    <t>TONER Original NEGRO 58D4X00 para multifuncional LEXMARK MX721</t>
  </si>
  <si>
    <t xml:space="preserve">TONER NEGRO LEXMARK 58D4X00 </t>
  </si>
  <si>
    <t>TONER OKIDATA NEGRO MB491 MFP 12000 PAG Cod: 8498075</t>
  </si>
  <si>
    <t xml:space="preserve">TONER OKIDATA NEGRO MB491 MFP 12000 PAG </t>
  </si>
  <si>
    <t> 8503134</t>
  </si>
  <si>
    <t>TONER SAMSUNG MLT-D358S NEGRO M5370LX/43 Cod: 8503134</t>
  </si>
  <si>
    <t xml:space="preserve">TONER SAMSUNG MLT-D358S NEGRO M5370LX/43 </t>
  </si>
  <si>
    <t>tinta impresora</t>
  </si>
  <si>
    <r>
      <t xml:space="preserve">Tinta epson t664420 color </t>
    </r>
    <r>
      <rPr>
        <b/>
        <sz val="11"/>
        <color rgb="FF000000"/>
        <rFont val="Calibri"/>
        <family val="2"/>
        <scheme val="minor"/>
      </rPr>
      <t>negro</t>
    </r>
    <r>
      <rPr>
        <sz val="11"/>
        <color rgb="FF000000"/>
        <rFont val="Calibri"/>
        <family val="2"/>
        <scheme val="minor"/>
      </rPr>
      <t xml:space="preserve"> botella de tinta epson 70ml</t>
    </r>
  </si>
  <si>
    <t xml:space="preserve">CARTUCHO EPSON T664120-AL NEGRO </t>
  </si>
  <si>
    <t>Tintas para monoimpresion a base de agua</t>
  </si>
  <si>
    <t>900502764 </t>
  </si>
  <si>
    <t>AIRE ACONDICIONADO</t>
  </si>
  <si>
    <t>AIRE ACONDICIONADO BLUELINE SPLIT MS-24ON-OFF SIN INSTALACION  .900502764, AIRE MINI SPLIT DE PARED ONN-OFF BLUELINE MS-24  24.000BTU/HR (1/220V)  R-410A ,GARANTIA 3 ANOS EN EL COMPRESOR, 1 ANO EN EL EQUIPO //  INCLUYE KIT DE INSTALACION</t>
  </si>
  <si>
    <t xml:space="preserve">AIRE ACONDICIONADO </t>
  </si>
  <si>
    <t>40101701 </t>
  </si>
  <si>
    <t>Aires acondicionados</t>
  </si>
  <si>
    <t>VALOR TOTAL</t>
  </si>
  <si>
    <t xml:space="preserve">Xerox toner negro </t>
  </si>
  <si>
    <t xml:space="preserve">Xerox Cartucho de tóner de Extra Gran Capacidad  106R02741 </t>
  </si>
  <si>
    <t>tambor imagen</t>
  </si>
  <si>
    <t>Xerox 113R00773 phaser 3610 Workcentre 3615 Cartucho de tambor</t>
  </si>
  <si>
    <t>GRAN TOTAL</t>
  </si>
  <si>
    <t>Inventario</t>
  </si>
  <si>
    <t>SI</t>
  </si>
  <si>
    <t>NO</t>
  </si>
  <si>
    <t>92 unidades</t>
  </si>
  <si>
    <t>165 unidades</t>
  </si>
  <si>
    <t>3 unidades</t>
  </si>
  <si>
    <t>TAMBOR DE IMAGEN XEROX 113R00773 PHASER 3610 WORK CENTRE 3615</t>
  </si>
  <si>
    <t>PROPUESTA No.</t>
  </si>
  <si>
    <t>VÁLIDEZ</t>
  </si>
  <si>
    <t>Carrera 95 No. 64-21  - Álamos Zona Industrial - Bogotá D.C.</t>
  </si>
  <si>
    <t xml:space="preserve">PBX: 2916900 - Fax: 4305230  </t>
  </si>
  <si>
    <t>E-mail: erika.rodriguez@panamericana.com.co</t>
  </si>
  <si>
    <t>CLIENTE</t>
  </si>
  <si>
    <t>CORREO</t>
  </si>
  <si>
    <t xml:space="preserve">FECHA  COTIZACIÓN </t>
  </si>
  <si>
    <t xml:space="preserve">ATENCIÓN </t>
  </si>
  <si>
    <t>TELEFONO</t>
  </si>
  <si>
    <t>VIGENCIA DE PRECIOS</t>
  </si>
  <si>
    <t xml:space="preserve">ELEMENTOS COTIZADOS PANAMERICANA </t>
  </si>
  <si>
    <t>CANT.</t>
  </si>
  <si>
    <t>CÓD TVEC</t>
  </si>
  <si>
    <t>DESCRIPCIÓN PANAMERICANA</t>
  </si>
  <si>
    <t>VALOR UNITARIO SIN IVA</t>
  </si>
  <si>
    <t>VALOR IVA</t>
  </si>
  <si>
    <t>VALOR UNITARIO CON IVA</t>
  </si>
  <si>
    <t>GRAVAMENES ADICIONALES- ESTAMPILLAS</t>
  </si>
  <si>
    <t>VALOR TOTAL COTIZACIÓN</t>
  </si>
  <si>
    <t xml:space="preserve">SON: </t>
  </si>
  <si>
    <t>CIUDADES DE ENTREGA</t>
  </si>
  <si>
    <t>PLAZO DE ENTREGA</t>
  </si>
  <si>
    <t xml:space="preserve">GARANTIA </t>
  </si>
  <si>
    <t>A CONVENIR</t>
  </si>
  <si>
    <t>Panamericana garantiza legalidad y calidad de los productos suministrados con base en las garantías otorgadas por los fabricantes.</t>
  </si>
  <si>
    <t xml:space="preserve">CANTIDAD DE CENTROS DE COSTO DE ENTREGA </t>
  </si>
  <si>
    <t>CONDICIONES DE PAGO</t>
  </si>
  <si>
    <t>UNO (01)</t>
  </si>
  <si>
    <t>A 30 DÍAS</t>
  </si>
  <si>
    <t xml:space="preserve">OBSERVACIONES </t>
  </si>
  <si>
    <t xml:space="preserve">POR TRATARSE DE UN PRODUCTO ESPECIAL NO SE ACEPTAN DEVOLUCIONES POR ERROR EN LA SOLICITUD </t>
  </si>
  <si>
    <t>PREPARADA POR:</t>
  </si>
  <si>
    <t>PRESENTADA POR:</t>
  </si>
  <si>
    <t>ERIKA RODRÍGUEZ</t>
  </si>
  <si>
    <t>30 DÍAS</t>
  </si>
  <si>
    <t>EMAVI</t>
  </si>
  <si>
    <t>CALI</t>
  </si>
  <si>
    <t>JULIO</t>
  </si>
  <si>
    <t>321 6285117</t>
  </si>
  <si>
    <t>TE. PEREZ</t>
  </si>
  <si>
    <t>GSF01-PELOTAS DE TENIS WILSON TAPA ROJA BOLAS X 3 EXTRA</t>
  </si>
  <si>
    <t>GSF01-BALON VOLEYPLAYA V5B1500-WN</t>
  </si>
  <si>
    <t>GSF01-COPAS PARA RIFLE GAMO MATCH 4.5 X250</t>
  </si>
  <si>
    <t>GSF01-BALÓN DE BALONCESTO PROFESIONAL GOLTY AERO DUNK No.7</t>
  </si>
  <si>
    <t>GSF01-PETO PARA TAEKWONDO</t>
  </si>
  <si>
    <t>GSF01-PAO PARA TAEKWONDO</t>
  </si>
  <si>
    <t>GSF01-MALLA PARA FUTSAL</t>
  </si>
  <si>
    <t>GSF01-MALLA PARA VOLEIBOL NYLON</t>
  </si>
  <si>
    <t>GSF01-BOLSA RED DE MALLA NYLON BALONCESTO</t>
  </si>
  <si>
    <t xml:space="preserve">GSF01-MALLA TNS DE CAMPO 1.05MTX12.80MT </t>
  </si>
  <si>
    <t>GSF01-MALLAS FUTBOL</t>
  </si>
  <si>
    <t>GSF01-MESA DE PING PONG R50 INSTITUCIONAL + KIT DE MALLA Y SOPORTES</t>
  </si>
  <si>
    <t>GSF01-RAQUETA TENIS ESCOLAR 90201  MIYAGI</t>
  </si>
  <si>
    <t>GSF01-BOLAS PING PONG CAJA X 6 UNIDADES</t>
  </si>
  <si>
    <t>GSF01-BOLSA MUNICIÓN DE BOLAS DE PAINTBALL X500</t>
  </si>
  <si>
    <t xml:space="preserve">GSF01-TABLA PARA NATACION </t>
  </si>
  <si>
    <t xml:space="preserve">GSF01-RUEDA ABDOMINAL </t>
  </si>
  <si>
    <t>GSF01-BALON DE FÚTBOL SALA  PROFESSIONAL  GOLTY  DORADO CMI PLUS</t>
  </si>
  <si>
    <t>GSF01-CONO PLATILLO DE SEÑALIZACION PARA ENTRENAMIENTO DEPORTIVO</t>
  </si>
  <si>
    <t>GSF01-RELOJ CRONÓMETRO DIGITAL DEPORTIVO XL-009B</t>
  </si>
  <si>
    <t>GSF01-CONOS DEPORTIVOS GRANDES</t>
  </si>
  <si>
    <t>GSF01-BOMBA PARA INFLAR BALON MULTIFUNCIONAL</t>
  </si>
  <si>
    <t>GSF01-COJIN SUPERFICIE INESTABLE</t>
  </si>
  <si>
    <t>GSF01-BALON VOLEIBOL</t>
  </si>
  <si>
    <t>GSF01-TULA BALONERA GOLTY NAL</t>
  </si>
  <si>
    <t>GSF01-BALÓN DE FUTBOL COMPETENCIA GOLTY FENIX THERMOBONDED N5 BLANCO</t>
  </si>
  <si>
    <t>GSF01-GUANTE ARQUERO LATEX TALLA 9</t>
  </si>
  <si>
    <t>GSF01-FRISBEE FRISBY PARA ULTIMATE MIYAGI</t>
  </si>
  <si>
    <t>GSF01-BALON MEDICINAL CUERO SINTETICO 6 KILOS</t>
  </si>
  <si>
    <t xml:space="preserve">GSF01-BALON MEDICINAL CUERO SINTETICO 4 KILOS </t>
  </si>
  <si>
    <t>GSF01-BASTONES DEPORTIVOS 1.50 MTS PAQUETE X 12 UND</t>
  </si>
  <si>
    <t>GSF01-TRAMPOLIN SPORTFITNESS</t>
  </si>
  <si>
    <t xml:space="preserve">GSF01-BALON FUTBOL PROF. DORADO CMI #5 GOTLY
</t>
  </si>
  <si>
    <t>GSF01-CANILLERA PROFESIONAL TALLA M</t>
  </si>
  <si>
    <t>GSF01- TROTADORA ADVANCED - EVOLUTION PRO</t>
  </si>
  <si>
    <t>GSF01-PROTECTOR DE PIE TAEKWONDO ELECTRONICO - PAR</t>
  </si>
  <si>
    <t>GSF01-BICICLETA GW ZEBRA RIN 29 TALLA  L 060414</t>
  </si>
  <si>
    <t>GSF01-BICICLETA GW ZEBRA RIN 29 TALLA S 060414</t>
  </si>
  <si>
    <t>GSF01-CASCO MTB ROAD MANTIS GW</t>
  </si>
  <si>
    <t>GSF01-COLCHONETA EVO PROFESIONAL</t>
  </si>
  <si>
    <t>CIENTO VEINTINUEVE MILLONES DOSCIENTOS SESENTA Y UN MIL NOVECIENTOS CUARENTA Y UN PESOS</t>
  </si>
  <si>
    <t>AGOSTO</t>
  </si>
  <si>
    <t>CA112</t>
  </si>
  <si>
    <t>valor real de la compra</t>
  </si>
  <si>
    <r>
      <t>nombre de item en CPA</t>
    </r>
    <r>
      <rPr>
        <b/>
        <sz val="11"/>
        <color rgb="FFFF0000"/>
        <rFont val="Calibri"/>
        <family val="2"/>
        <scheme val="minor"/>
      </rPr>
      <t xml:space="preserve"> ADQUISICIÓNDECONOSYDELINEADORES DE SEÑALIZACIÓN</t>
    </r>
  </si>
  <si>
    <t>pasa de $878.243 a $878.463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</si>
</sst>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([$$-240A]\ * #,##0_);_([$$-240A]\ * \(#,##0\);_([$$-240A]\ * &quot;-&quot;??_);_(@_)"/>
    <numFmt numFmtId="167" formatCode="_(&quot;$&quot;* #,##0_);_(&quot;$&quot;* \(#,##0\);_(&quot;$&quot;* &quot;-&quot;_);_(@_)"/>
    <numFmt numFmtId="168" formatCode="&quot;$&quot;\ #,##0.00"/>
    <numFmt numFmtId="169" formatCode="_-&quot;$&quot;\ * #,##0_-;\-&quot;$&quot;\ * #,##0_-;_-&quot;$&quot;\ * &quot;-&quot;??_-;_-@_-"/>
    <numFmt numFmtId="170" formatCode="_-* #,##0.00\ &quot;€&quot;_-;\-* #,##0.00\ &quot;€&quot;_-;_-* &quot;-&quot;??\ &quot;€&quot;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Tahoma"/>
      <family val="2"/>
    </font>
    <font>
      <b/>
      <i/>
      <sz val="10"/>
      <name val="Tahoma"/>
      <family val="2"/>
    </font>
    <font>
      <sz val="11"/>
      <name val="Tahoma"/>
      <family val="2"/>
    </font>
    <font>
      <b/>
      <i/>
      <sz val="7"/>
      <name val="Tahoma"/>
      <family val="2"/>
    </font>
    <font>
      <b/>
      <sz val="12"/>
      <name val="Tahoma"/>
      <family val="2"/>
    </font>
    <font>
      <b/>
      <sz val="12"/>
      <color indexed="10"/>
      <name val="Arial Black"/>
      <family val="2"/>
    </font>
    <font>
      <sz val="12"/>
      <name val="Tahoma"/>
      <family val="2"/>
    </font>
    <font>
      <sz val="14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u/>
      <sz val="11"/>
      <color indexed="30"/>
      <name val="Calibri"/>
      <family val="2"/>
    </font>
    <font>
      <b/>
      <sz val="11"/>
      <color theme="1"/>
      <name val="Arial"/>
      <family val="2"/>
    </font>
    <font>
      <b/>
      <sz val="11"/>
      <name val="Tahoma"/>
      <family val="2"/>
    </font>
    <font>
      <b/>
      <sz val="10"/>
      <color indexed="8"/>
      <name val="Arial"/>
      <family val="2"/>
    </font>
    <font>
      <b/>
      <sz val="8"/>
      <name val="Tahoma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5"/>
      <name val="Courier New"/>
      <family val="3"/>
    </font>
    <font>
      <sz val="11"/>
      <name val="Courier New"/>
      <family val="3"/>
    </font>
    <font>
      <b/>
      <sz val="13"/>
      <name val="Courier New"/>
      <family val="3"/>
    </font>
    <font>
      <sz val="8"/>
      <name val="Tahoma"/>
      <family val="2"/>
    </font>
    <font>
      <b/>
      <sz val="10"/>
      <name val="Tahoma"/>
      <family val="2"/>
    </font>
    <font>
      <b/>
      <sz val="8"/>
      <color indexed="10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70" fontId="1" fillId="0" borderId="0" applyFont="0" applyFill="0" applyBorder="0" applyAlignment="0" applyProtection="0"/>
  </cellStyleXfs>
  <cellXfs count="216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3" borderId="4" xfId="0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>
      <alignment horizontal="left" wrapText="1"/>
    </xf>
    <xf numFmtId="0" fontId="7" fillId="0" borderId="4" xfId="0" applyFont="1" applyBorder="1" applyAlignment="1">
      <alignment horizontal="left"/>
    </xf>
    <xf numFmtId="165" fontId="1" fillId="0" borderId="4" xfId="1" applyNumberFormat="1" applyFont="1" applyBorder="1" applyAlignment="1">
      <alignment horizontal="left"/>
    </xf>
    <xf numFmtId="165" fontId="8" fillId="0" borderId="4" xfId="1" applyNumberFormat="1" applyFont="1" applyBorder="1" applyAlignment="1">
      <alignment horizontal="left" wrapText="1"/>
    </xf>
    <xf numFmtId="0" fontId="9" fillId="3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165" fontId="0" fillId="0" borderId="4" xfId="1" applyNumberFormat="1" applyFont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165" fontId="1" fillId="3" borderId="4" xfId="1" applyNumberFormat="1" applyFont="1" applyFill="1" applyBorder="1" applyAlignment="1">
      <alignment horizontal="left"/>
    </xf>
    <xf numFmtId="165" fontId="8" fillId="3" borderId="4" xfId="1" applyNumberFormat="1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0" fillId="3" borderId="4" xfId="0" applyFill="1" applyBorder="1" applyAlignment="1">
      <alignment horizontal="left" wrapText="1"/>
    </xf>
    <xf numFmtId="166" fontId="6" fillId="0" borderId="4" xfId="1" applyNumberFormat="1" applyFont="1" applyFill="1" applyBorder="1" applyAlignment="1">
      <alignment horizontal="left" vertical="center"/>
    </xf>
    <xf numFmtId="0" fontId="7" fillId="0" borderId="0" xfId="0" applyFont="1"/>
    <xf numFmtId="0" fontId="11" fillId="0" borderId="5" xfId="0" applyFont="1" applyBorder="1"/>
    <xf numFmtId="165" fontId="12" fillId="0" borderId="5" xfId="1" applyNumberFormat="1" applyFont="1" applyBorder="1" applyAlignment="1">
      <alignment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0" fillId="0" borderId="4" xfId="0" applyBorder="1"/>
    <xf numFmtId="0" fontId="0" fillId="5" borderId="4" xfId="0" applyFill="1" applyBorder="1"/>
    <xf numFmtId="0" fontId="14" fillId="3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justify" vertical="center" wrapText="1"/>
    </xf>
    <xf numFmtId="0" fontId="0" fillId="0" borderId="4" xfId="0" applyBorder="1" applyAlignment="1">
      <alignment wrapText="1"/>
    </xf>
    <xf numFmtId="0" fontId="7" fillId="0" borderId="4" xfId="0" applyFont="1" applyBorder="1" applyAlignment="1">
      <alignment horizontal="center"/>
    </xf>
    <xf numFmtId="165" fontId="1" fillId="0" borderId="4" xfId="1" applyNumberFormat="1" applyFont="1" applyBorder="1"/>
    <xf numFmtId="165" fontId="8" fillId="0" borderId="4" xfId="1" applyNumberFormat="1" applyFont="1" applyBorder="1" applyAlignment="1">
      <alignment wrapText="1"/>
    </xf>
    <xf numFmtId="0" fontId="0" fillId="3" borderId="4" xfId="0" applyFill="1" applyBorder="1"/>
    <xf numFmtId="0" fontId="9" fillId="5" borderId="4" xfId="0" applyFont="1" applyFill="1" applyBorder="1" applyAlignment="1">
      <alignment vertical="center" wrapText="1"/>
    </xf>
    <xf numFmtId="0" fontId="11" fillId="0" borderId="4" xfId="0" applyFont="1" applyBorder="1"/>
    <xf numFmtId="165" fontId="12" fillId="0" borderId="4" xfId="1" applyNumberFormat="1" applyFont="1" applyBorder="1" applyAlignment="1">
      <alignment wrapText="1"/>
    </xf>
    <xf numFmtId="0" fontId="13" fillId="0" borderId="0" xfId="0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2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7" fillId="0" borderId="5" xfId="0" applyFont="1" applyBorder="1" applyAlignment="1">
      <alignment horizontal="left"/>
    </xf>
    <xf numFmtId="0" fontId="0" fillId="3" borderId="0" xfId="0" applyFill="1" applyAlignment="1">
      <alignment horizontal="left"/>
    </xf>
    <xf numFmtId="0" fontId="15" fillId="4" borderId="0" xfId="0" applyFont="1" applyFill="1"/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42" fontId="15" fillId="4" borderId="0" xfId="2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42" fontId="16" fillId="4" borderId="0" xfId="2" applyFont="1" applyFill="1" applyBorder="1" applyAlignment="1">
      <alignment horizontal="left" vertical="center"/>
    </xf>
    <xf numFmtId="0" fontId="17" fillId="4" borderId="7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left" vertical="center"/>
    </xf>
    <xf numFmtId="0" fontId="17" fillId="4" borderId="10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23" fillId="6" borderId="7" xfId="0" applyFont="1" applyFill="1" applyBorder="1" applyAlignment="1">
      <alignment horizontal="left" vertical="center"/>
    </xf>
    <xf numFmtId="0" fontId="24" fillId="6" borderId="8" xfId="0" applyFont="1" applyFill="1" applyBorder="1" applyAlignment="1">
      <alignment horizontal="left" vertical="center"/>
    </xf>
    <xf numFmtId="0" fontId="24" fillId="6" borderId="9" xfId="0" applyFont="1" applyFill="1" applyBorder="1" applyAlignment="1">
      <alignment horizontal="left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2" fontId="23" fillId="0" borderId="0" xfId="2" applyFont="1" applyBorder="1" applyAlignment="1">
      <alignment horizontal="left" vertical="center" wrapText="1"/>
    </xf>
    <xf numFmtId="0" fontId="24" fillId="6" borderId="17" xfId="0" applyFont="1" applyFill="1" applyBorder="1" applyAlignment="1">
      <alignment horizontal="left" vertical="top" wrapText="1"/>
    </xf>
    <xf numFmtId="42" fontId="23" fillId="6" borderId="22" xfId="2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left" vertical="center"/>
    </xf>
    <xf numFmtId="0" fontId="26" fillId="0" borderId="22" xfId="0" applyFont="1" applyBorder="1" applyAlignment="1">
      <alignment horizontal="left"/>
    </xf>
    <xf numFmtId="0" fontId="23" fillId="0" borderId="25" xfId="0" applyFont="1" applyBorder="1" applyAlignment="1">
      <alignment horizontal="center" vertical="center" wrapText="1"/>
    </xf>
    <xf numFmtId="0" fontId="27" fillId="4" borderId="0" xfId="0" applyFont="1" applyFill="1" applyAlignment="1">
      <alignment vertical="top"/>
    </xf>
    <xf numFmtId="0" fontId="27" fillId="4" borderId="0" xfId="0" applyFont="1" applyFill="1" applyAlignment="1">
      <alignment horizontal="center" vertical="top"/>
    </xf>
    <xf numFmtId="0" fontId="28" fillId="4" borderId="0" xfId="0" applyFont="1" applyFill="1" applyAlignment="1">
      <alignment horizontal="left"/>
    </xf>
    <xf numFmtId="42" fontId="25" fillId="4" borderId="0" xfId="2" applyFont="1" applyFill="1" applyBorder="1" applyAlignment="1">
      <alignment vertical="center" wrapText="1"/>
    </xf>
    <xf numFmtId="0" fontId="27" fillId="4" borderId="0" xfId="0" applyFont="1" applyFill="1" applyAlignment="1">
      <alignment horizontal="center" vertical="center" wrapText="1"/>
    </xf>
    <xf numFmtId="14" fontId="27" fillId="4" borderId="0" xfId="0" applyNumberFormat="1" applyFont="1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30" fillId="4" borderId="0" xfId="0" applyFont="1" applyFill="1" applyAlignment="1">
      <alignment horizontal="left"/>
    </xf>
    <xf numFmtId="42" fontId="30" fillId="4" borderId="0" xfId="2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4" borderId="27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left" vertical="center" wrapText="1"/>
    </xf>
    <xf numFmtId="42" fontId="31" fillId="6" borderId="4" xfId="2" applyFont="1" applyFill="1" applyBorder="1" applyAlignment="1">
      <alignment horizontal="center" vertical="center" wrapText="1"/>
    </xf>
    <xf numFmtId="165" fontId="0" fillId="6" borderId="0" xfId="0" applyNumberFormat="1" applyFill="1" applyAlignment="1">
      <alignment vertical="center"/>
    </xf>
    <xf numFmtId="0" fontId="31" fillId="4" borderId="0" xfId="0" applyFont="1" applyFill="1" applyAlignment="1">
      <alignment horizontal="center"/>
    </xf>
    <xf numFmtId="0" fontId="31" fillId="4" borderId="0" xfId="0" applyFont="1" applyFill="1" applyAlignment="1">
      <alignment horizontal="left"/>
    </xf>
    <xf numFmtId="42" fontId="31" fillId="4" borderId="0" xfId="2" applyFont="1" applyFill="1" applyBorder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165" fontId="31" fillId="4" borderId="0" xfId="0" applyNumberFormat="1" applyFont="1" applyFill="1" applyAlignment="1">
      <alignment vertical="center"/>
    </xf>
    <xf numFmtId="167" fontId="32" fillId="4" borderId="0" xfId="0" applyNumberFormat="1" applyFont="1" applyFill="1" applyAlignment="1">
      <alignment horizontal="center" vertical="center" wrapText="1"/>
    </xf>
    <xf numFmtId="167" fontId="32" fillId="4" borderId="0" xfId="0" applyNumberFormat="1" applyFont="1" applyFill="1" applyAlignment="1">
      <alignment horizontal="left" vertical="center" wrapText="1"/>
    </xf>
    <xf numFmtId="42" fontId="32" fillId="4" borderId="0" xfId="2" applyFont="1" applyFill="1" applyBorder="1" applyAlignment="1">
      <alignment horizontal="center" vertical="center" wrapText="1"/>
    </xf>
    <xf numFmtId="0" fontId="33" fillId="4" borderId="0" xfId="0" applyFont="1" applyFill="1" applyAlignment="1">
      <alignment vertical="center" wrapText="1"/>
    </xf>
    <xf numFmtId="0" fontId="33" fillId="4" borderId="0" xfId="0" applyFont="1" applyFill="1" applyAlignment="1">
      <alignment vertical="center"/>
    </xf>
    <xf numFmtId="168" fontId="27" fillId="7" borderId="15" xfId="0" applyNumberFormat="1" applyFont="1" applyFill="1" applyBorder="1" applyAlignment="1">
      <alignment horizontal="left" vertical="center" wrapText="1"/>
    </xf>
    <xf numFmtId="168" fontId="34" fillId="0" borderId="0" xfId="0" applyNumberFormat="1" applyFont="1" applyAlignment="1">
      <alignment horizontal="right" vertical="center" wrapText="1"/>
    </xf>
    <xf numFmtId="168" fontId="34" fillId="0" borderId="0" xfId="0" applyNumberFormat="1" applyFont="1" applyAlignment="1">
      <alignment horizontal="center" vertical="center" wrapText="1"/>
    </xf>
    <xf numFmtId="168" fontId="34" fillId="0" borderId="0" xfId="0" applyNumberFormat="1" applyFont="1" applyAlignment="1">
      <alignment horizontal="left" vertical="center" wrapText="1"/>
    </xf>
    <xf numFmtId="42" fontId="34" fillId="0" borderId="0" xfId="2" applyFont="1" applyFill="1" applyBorder="1" applyAlignment="1">
      <alignment horizontal="right" vertical="center" wrapText="1"/>
    </xf>
    <xf numFmtId="167" fontId="32" fillId="0" borderId="0" xfId="0" applyNumberFormat="1" applyFont="1" applyAlignment="1">
      <alignment horizontal="center" vertical="center" wrapText="1"/>
    </xf>
    <xf numFmtId="0" fontId="29" fillId="7" borderId="21" xfId="0" applyFont="1" applyFill="1" applyBorder="1" applyAlignment="1">
      <alignment horizontal="left"/>
    </xf>
    <xf numFmtId="0" fontId="29" fillId="7" borderId="15" xfId="0" applyFont="1" applyFill="1" applyBorder="1" applyAlignment="1">
      <alignment horizontal="left"/>
    </xf>
    <xf numFmtId="42" fontId="35" fillId="7" borderId="21" xfId="2" applyFont="1" applyFill="1" applyBorder="1" applyAlignment="1">
      <alignment vertical="center"/>
    </xf>
    <xf numFmtId="0" fontId="29" fillId="7" borderId="15" xfId="0" applyFont="1" applyFill="1" applyBorder="1" applyAlignment="1">
      <alignment horizontal="left" vertical="center"/>
    </xf>
    <xf numFmtId="0" fontId="29" fillId="7" borderId="21" xfId="0" applyFont="1" applyFill="1" applyBorder="1" applyAlignment="1">
      <alignment vertical="center"/>
    </xf>
    <xf numFmtId="0" fontId="15" fillId="0" borderId="23" xfId="0" applyFont="1" applyBorder="1"/>
    <xf numFmtId="0" fontId="15" fillId="0" borderId="26" xfId="0" applyFont="1" applyBorder="1" applyAlignment="1">
      <alignment horizontal="center"/>
    </xf>
    <xf numFmtId="0" fontId="15" fillId="0" borderId="26" xfId="0" applyFont="1" applyBorder="1" applyAlignment="1">
      <alignment horizontal="left"/>
    </xf>
    <xf numFmtId="0" fontId="29" fillId="7" borderId="16" xfId="0" applyFont="1" applyFill="1" applyBorder="1" applyAlignment="1">
      <alignment horizontal="left" vertical="center"/>
    </xf>
    <xf numFmtId="42" fontId="0" fillId="0" borderId="0" xfId="2" applyFont="1" applyAlignment="1">
      <alignment vertical="center" wrapText="1"/>
    </xf>
    <xf numFmtId="0" fontId="0" fillId="0" borderId="0" xfId="0" applyAlignment="1">
      <alignment vertical="center"/>
    </xf>
    <xf numFmtId="0" fontId="29" fillId="7" borderId="16" xfId="0" applyFont="1" applyFill="1" applyBorder="1" applyAlignment="1">
      <alignment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/>
    </xf>
    <xf numFmtId="168" fontId="27" fillId="7" borderId="26" xfId="0" applyNumberFormat="1" applyFont="1" applyFill="1" applyBorder="1" applyAlignment="1">
      <alignment horizontal="center" vertical="center" wrapText="1"/>
    </xf>
    <xf numFmtId="1" fontId="38" fillId="0" borderId="4" xfId="0" applyNumberFormat="1" applyFont="1" applyBorder="1" applyAlignment="1">
      <alignment horizontal="center" vertical="center"/>
    </xf>
    <xf numFmtId="169" fontId="39" fillId="0" borderId="4" xfId="1" applyNumberFormat="1" applyFont="1" applyFill="1" applyBorder="1" applyAlignment="1" applyProtection="1">
      <alignment vertical="center"/>
    </xf>
    <xf numFmtId="0" fontId="25" fillId="0" borderId="13" xfId="3" applyFill="1" applyBorder="1" applyAlignment="1">
      <alignment horizontal="center" vertical="top"/>
    </xf>
    <xf numFmtId="0" fontId="25" fillId="0" borderId="17" xfId="3" applyFill="1" applyBorder="1" applyAlignment="1">
      <alignment horizontal="center" vertical="top"/>
    </xf>
    <xf numFmtId="0" fontId="39" fillId="0" borderId="4" xfId="0" applyFont="1" applyBorder="1" applyAlignment="1">
      <alignment vertical="center"/>
    </xf>
    <xf numFmtId="0" fontId="0" fillId="0" borderId="4" xfId="0" applyBorder="1" applyAlignment="1">
      <alignment horizontal="center"/>
    </xf>
    <xf numFmtId="169" fontId="0" fillId="0" borderId="4" xfId="1" applyNumberFormat="1" applyFont="1" applyBorder="1"/>
    <xf numFmtId="0" fontId="0" fillId="0" borderId="6" xfId="0" applyBorder="1" applyAlignment="1">
      <alignment horizontal="center"/>
    </xf>
    <xf numFmtId="169" fontId="0" fillId="0" borderId="0" xfId="0" applyNumberFormat="1"/>
    <xf numFmtId="44" fontId="39" fillId="0" borderId="4" xfId="1" applyNumberFormat="1" applyFont="1" applyFill="1" applyBorder="1" applyAlignment="1" applyProtection="1">
      <alignment vertical="center"/>
    </xf>
    <xf numFmtId="44" fontId="0" fillId="0" borderId="4" xfId="1" applyNumberFormat="1" applyFont="1" applyBorder="1"/>
    <xf numFmtId="0" fontId="0" fillId="0" borderId="0" xfId="0" applyAlignment="1">
      <alignment vertical="center" wrapText="1"/>
    </xf>
    <xf numFmtId="169" fontId="0" fillId="0" borderId="0" xfId="0" applyNumberFormat="1" applyAlignment="1">
      <alignment wrapText="1"/>
    </xf>
    <xf numFmtId="44" fontId="40" fillId="0" borderId="4" xfId="1" applyNumberFormat="1" applyFont="1" applyFill="1" applyBorder="1" applyAlignment="1" applyProtection="1">
      <alignment vertical="center"/>
    </xf>
    <xf numFmtId="0" fontId="41" fillId="0" borderId="4" xfId="0" applyFont="1" applyBorder="1" applyAlignment="1">
      <alignment horizontal="center"/>
    </xf>
    <xf numFmtId="1" fontId="40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>
      <alignment vertical="center"/>
    </xf>
    <xf numFmtId="169" fontId="40" fillId="0" borderId="4" xfId="1" applyNumberFormat="1" applyFont="1" applyFill="1" applyBorder="1" applyAlignment="1" applyProtection="1">
      <alignment vertical="center"/>
    </xf>
    <xf numFmtId="165" fontId="41" fillId="5" borderId="0" xfId="0" applyNumberFormat="1" applyFont="1" applyFill="1" applyAlignment="1">
      <alignment vertical="center"/>
    </xf>
    <xf numFmtId="165" fontId="6" fillId="8" borderId="4" xfId="1" applyNumberFormat="1" applyFont="1" applyFill="1" applyBorder="1" applyAlignment="1">
      <alignment horizontal="center" vertical="center"/>
    </xf>
    <xf numFmtId="165" fontId="41" fillId="8" borderId="4" xfId="1" applyNumberFormat="1" applyFont="1" applyFill="1" applyBorder="1" applyAlignment="1">
      <alignment horizontal="center" vertical="center"/>
    </xf>
    <xf numFmtId="0" fontId="0" fillId="8" borderId="0" xfId="0" applyFill="1"/>
    <xf numFmtId="169" fontId="0" fillId="8" borderId="0" xfId="0" applyNumberFormat="1" applyFill="1"/>
    <xf numFmtId="0" fontId="41" fillId="8" borderId="0" xfId="0" applyFont="1" applyFill="1"/>
    <xf numFmtId="169" fontId="41" fillId="8" borderId="0" xfId="0" applyNumberFormat="1" applyFont="1" applyFill="1"/>
    <xf numFmtId="0" fontId="29" fillId="7" borderId="21" xfId="0" applyFont="1" applyFill="1" applyBorder="1" applyAlignment="1">
      <alignment horizontal="center"/>
    </xf>
    <xf numFmtId="0" fontId="29" fillId="7" borderId="15" xfId="0" applyFont="1" applyFill="1" applyBorder="1" applyAlignment="1">
      <alignment horizontal="center"/>
    </xf>
    <xf numFmtId="0" fontId="29" fillId="7" borderId="16" xfId="0" applyFont="1" applyFill="1" applyBorder="1" applyAlignment="1">
      <alignment horizontal="center"/>
    </xf>
    <xf numFmtId="0" fontId="29" fillId="7" borderId="21" xfId="0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/>
    </xf>
    <xf numFmtId="0" fontId="29" fillId="7" borderId="16" xfId="0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168" fontId="27" fillId="7" borderId="15" xfId="0" applyNumberFormat="1" applyFont="1" applyFill="1" applyBorder="1" applyAlignment="1">
      <alignment horizontal="center" vertical="center" wrapText="1"/>
    </xf>
    <xf numFmtId="168" fontId="27" fillId="7" borderId="16" xfId="0" applyNumberFormat="1" applyFont="1" applyFill="1" applyBorder="1" applyAlignment="1">
      <alignment horizontal="center" vertical="center" wrapText="1"/>
    </xf>
    <xf numFmtId="168" fontId="27" fillId="7" borderId="26" xfId="0" applyNumberFormat="1" applyFont="1" applyFill="1" applyBorder="1" applyAlignment="1">
      <alignment horizontal="center" vertical="center" wrapText="1"/>
    </xf>
    <xf numFmtId="168" fontId="27" fillId="7" borderId="24" xfId="0" applyNumberFormat="1" applyFont="1" applyFill="1" applyBorder="1" applyAlignment="1">
      <alignment horizontal="center" vertical="center" wrapText="1"/>
    </xf>
    <xf numFmtId="18" fontId="27" fillId="0" borderId="23" xfId="0" applyNumberFormat="1" applyFont="1" applyBorder="1" applyAlignment="1">
      <alignment horizontal="center" vertical="center" wrapText="1"/>
    </xf>
    <xf numFmtId="18" fontId="27" fillId="0" borderId="24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168" fontId="29" fillId="7" borderId="21" xfId="0" applyNumberFormat="1" applyFont="1" applyFill="1" applyBorder="1" applyAlignment="1">
      <alignment horizontal="center" vertical="center" wrapText="1"/>
    </xf>
    <xf numFmtId="168" fontId="29" fillId="7" borderId="15" xfId="0" applyNumberFormat="1" applyFont="1" applyFill="1" applyBorder="1" applyAlignment="1">
      <alignment horizontal="center" vertical="center" wrapText="1"/>
    </xf>
    <xf numFmtId="168" fontId="29" fillId="7" borderId="16" xfId="0" applyNumberFormat="1" applyFont="1" applyFill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justify" wrapText="1"/>
    </xf>
    <xf numFmtId="0" fontId="37" fillId="0" borderId="0" xfId="0" applyFont="1" applyAlignment="1">
      <alignment horizontal="center" vertical="justify" wrapText="1"/>
    </xf>
    <xf numFmtId="0" fontId="37" fillId="0" borderId="27" xfId="0" applyFont="1" applyBorder="1" applyAlignment="1">
      <alignment horizontal="center" vertical="justify" wrapText="1"/>
    </xf>
    <xf numFmtId="0" fontId="37" fillId="0" borderId="23" xfId="0" applyFont="1" applyBorder="1" applyAlignment="1">
      <alignment horizontal="center" vertical="justify" wrapText="1"/>
    </xf>
    <xf numFmtId="0" fontId="37" fillId="0" borderId="26" xfId="0" applyFont="1" applyBorder="1" applyAlignment="1">
      <alignment horizontal="center" vertical="justify" wrapText="1"/>
    </xf>
    <xf numFmtId="0" fontId="37" fillId="0" borderId="24" xfId="0" applyFont="1" applyBorder="1" applyAlignment="1">
      <alignment horizontal="center" vertical="justify" wrapText="1"/>
    </xf>
    <xf numFmtId="0" fontId="24" fillId="6" borderId="21" xfId="0" applyFont="1" applyFill="1" applyBorder="1" applyAlignment="1">
      <alignment horizontal="center" vertical="top"/>
    </xf>
    <xf numFmtId="0" fontId="24" fillId="6" borderId="16" xfId="0" applyFont="1" applyFill="1" applyBorder="1" applyAlignment="1">
      <alignment horizontal="center" vertical="top"/>
    </xf>
    <xf numFmtId="0" fontId="23" fillId="0" borderId="23" xfId="0" applyFont="1" applyBorder="1" applyAlignment="1">
      <alignment horizontal="center" vertical="top"/>
    </xf>
    <xf numFmtId="0" fontId="23" fillId="0" borderId="24" xfId="0" applyFont="1" applyBorder="1" applyAlignment="1">
      <alignment horizontal="center" vertical="top"/>
    </xf>
    <xf numFmtId="0" fontId="29" fillId="6" borderId="23" xfId="0" applyFont="1" applyFill="1" applyBorder="1" applyAlignment="1">
      <alignment horizontal="center" vertical="top"/>
    </xf>
    <xf numFmtId="0" fontId="29" fillId="6" borderId="26" xfId="0" applyFont="1" applyFill="1" applyBorder="1" applyAlignment="1">
      <alignment horizontal="center" vertical="top"/>
    </xf>
    <xf numFmtId="0" fontId="29" fillId="6" borderId="24" xfId="0" applyFont="1" applyFill="1" applyBorder="1" applyAlignment="1">
      <alignment horizontal="center" vertical="top"/>
    </xf>
    <xf numFmtId="0" fontId="0" fillId="6" borderId="0" xfId="0" applyFill="1" applyAlignment="1">
      <alignment horizontal="center"/>
    </xf>
    <xf numFmtId="0" fontId="31" fillId="6" borderId="0" xfId="0" applyFont="1" applyFill="1" applyAlignment="1">
      <alignment horizont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top"/>
    </xf>
    <xf numFmtId="0" fontId="23" fillId="6" borderId="14" xfId="0" applyFont="1" applyFill="1" applyBorder="1" applyAlignment="1">
      <alignment horizontal="center" vertical="top"/>
    </xf>
    <xf numFmtId="0" fontId="23" fillId="6" borderId="15" xfId="0" applyFont="1" applyFill="1" applyBorder="1" applyAlignment="1">
      <alignment horizontal="center" vertical="top"/>
    </xf>
    <xf numFmtId="0" fontId="23" fillId="6" borderId="16" xfId="0" applyFont="1" applyFill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0" fontId="23" fillId="0" borderId="17" xfId="0" applyFont="1" applyBorder="1" applyAlignment="1">
      <alignment horizontal="center" vertical="top"/>
    </xf>
    <xf numFmtId="0" fontId="39" fillId="5" borderId="4" xfId="0" applyFont="1" applyFill="1" applyBorder="1" applyAlignment="1">
      <alignment vertical="center"/>
    </xf>
    <xf numFmtId="165" fontId="6" fillId="5" borderId="4" xfId="1" applyNumberFormat="1" applyFont="1" applyFill="1" applyBorder="1" applyAlignment="1">
      <alignment horizontal="center" vertical="center"/>
    </xf>
  </cellXfs>
  <cellStyles count="5">
    <cellStyle name="Hipervínculo" xfId="3" builtinId="8"/>
    <cellStyle name="Moneda" xfId="1" builtinId="4"/>
    <cellStyle name="Moneda [0]" xfId="2" builtinId="7"/>
    <cellStyle name="Moneda 2 2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41273</xdr:colOff>
      <xdr:row>0</xdr:row>
      <xdr:rowOff>181428</xdr:rowOff>
    </xdr:from>
    <xdr:to>
      <xdr:col>4</xdr:col>
      <xdr:colOff>25400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7" t="26401" r="6360" b="42459"/>
        <a:stretch/>
      </xdr:blipFill>
      <xdr:spPr>
        <a:xfrm>
          <a:off x="41273" y="181428"/>
          <a:ext cx="5229227" cy="910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O77"/>
  <sheetViews>
    <sheetView tabSelected="1" topLeftCell="A19" zoomScale="96" zoomScaleNormal="96" workbookViewId="0">
      <selection activeCell="G53" sqref="G53"/>
    </sheetView>
  </sheetViews>
  <sheetFormatPr baseColWidth="10" defaultRowHeight="15" x14ac:dyDescent="0.25"/>
  <cols>
    <col min="1" max="1" width="5.85546875" customWidth="1"/>
    <col min="2" max="2" width="15.140625" style="50" customWidth="1"/>
    <col min="3" max="3" width="42.5703125" style="51" customWidth="1"/>
    <col min="4" max="4" width="14.85546875" style="131" customWidth="1"/>
    <col min="5" max="5" width="15.5703125" style="132" customWidth="1"/>
    <col min="6" max="6" width="17.85546875" style="132" customWidth="1"/>
    <col min="7" max="7" width="15.5703125" style="132" customWidth="1"/>
    <col min="9" max="9" width="16" customWidth="1"/>
    <col min="10" max="10" width="12.5703125" customWidth="1"/>
    <col min="11" max="11" width="15.28515625" customWidth="1"/>
  </cols>
  <sheetData>
    <row r="1" spans="1:7" ht="15.75" thickBot="1" x14ac:dyDescent="0.3">
      <c r="A1" s="55"/>
      <c r="B1" s="56"/>
      <c r="C1" s="57"/>
      <c r="D1" s="58"/>
      <c r="E1" s="59"/>
      <c r="F1" s="60"/>
      <c r="G1" s="60"/>
    </row>
    <row r="2" spans="1:7" ht="27.75" customHeight="1" x14ac:dyDescent="0.25">
      <c r="A2" s="61"/>
      <c r="B2" s="62"/>
      <c r="C2" s="63"/>
      <c r="D2" s="64"/>
      <c r="E2" s="65" t="s">
        <v>215</v>
      </c>
      <c r="F2" s="204" t="s">
        <v>298</v>
      </c>
      <c r="G2" s="205"/>
    </row>
    <row r="3" spans="1:7" ht="15.75" thickBot="1" x14ac:dyDescent="0.3">
      <c r="A3" s="66"/>
      <c r="B3" s="67"/>
      <c r="C3" s="68"/>
      <c r="D3" s="64"/>
      <c r="E3" s="69" t="s">
        <v>216</v>
      </c>
      <c r="F3" s="206" t="s">
        <v>250</v>
      </c>
      <c r="G3" s="207"/>
    </row>
    <row r="4" spans="1:7" ht="19.5" x14ac:dyDescent="0.25">
      <c r="A4" s="66"/>
      <c r="B4" s="67"/>
      <c r="C4" s="68"/>
      <c r="D4" s="64"/>
      <c r="E4" s="70"/>
      <c r="F4" s="71"/>
      <c r="G4" s="71"/>
    </row>
    <row r="5" spans="1:7" ht="43.5" customHeight="1" x14ac:dyDescent="0.25">
      <c r="A5" s="72" t="s">
        <v>217</v>
      </c>
      <c r="B5" s="73"/>
      <c r="C5" s="68"/>
      <c r="D5" s="64"/>
      <c r="E5" s="70"/>
      <c r="F5" s="71"/>
      <c r="G5" s="60"/>
    </row>
    <row r="6" spans="1:7" ht="35.25" customHeight="1" x14ac:dyDescent="0.25">
      <c r="A6" s="74" t="s">
        <v>218</v>
      </c>
      <c r="B6" s="73"/>
      <c r="C6" s="68"/>
      <c r="D6" s="64"/>
      <c r="E6" s="70"/>
      <c r="F6" s="71"/>
      <c r="G6" s="60"/>
    </row>
    <row r="7" spans="1:7" ht="40.5" customHeight="1" thickBot="1" x14ac:dyDescent="0.3">
      <c r="A7" s="74" t="s">
        <v>219</v>
      </c>
      <c r="B7" s="73"/>
      <c r="C7" s="68"/>
      <c r="D7" s="64"/>
      <c r="E7" s="70"/>
      <c r="F7" s="71"/>
      <c r="G7" s="60"/>
    </row>
    <row r="8" spans="1:7" ht="16.5" thickBot="1" x14ac:dyDescent="0.3">
      <c r="A8" s="208" t="s">
        <v>220</v>
      </c>
      <c r="B8" s="209"/>
      <c r="C8" s="210" t="s">
        <v>221</v>
      </c>
      <c r="D8" s="211"/>
      <c r="E8" s="75" t="s">
        <v>222</v>
      </c>
      <c r="F8" s="76"/>
      <c r="G8" s="77"/>
    </row>
    <row r="9" spans="1:7" ht="16.5" thickBot="1" x14ac:dyDescent="0.3">
      <c r="A9" s="212" t="s">
        <v>251</v>
      </c>
      <c r="B9" s="213"/>
      <c r="C9" s="139"/>
      <c r="D9" s="140"/>
      <c r="E9" s="78">
        <v>9</v>
      </c>
      <c r="F9" s="79" t="s">
        <v>253</v>
      </c>
      <c r="G9" s="80">
        <v>2024</v>
      </c>
    </row>
    <row r="10" spans="1:7" ht="3.75" customHeight="1" thickBot="1" x14ac:dyDescent="0.3">
      <c r="A10" s="81"/>
      <c r="B10" s="81"/>
      <c r="C10" s="82"/>
      <c r="D10" s="83"/>
      <c r="E10" s="81"/>
      <c r="F10" s="81"/>
      <c r="G10" s="81"/>
    </row>
    <row r="11" spans="1:7" ht="16.5" thickBot="1" x14ac:dyDescent="0.3">
      <c r="A11" s="195" t="s">
        <v>223</v>
      </c>
      <c r="B11" s="196"/>
      <c r="C11" s="84"/>
      <c r="D11" s="85" t="s">
        <v>224</v>
      </c>
      <c r="E11" s="86" t="s">
        <v>225</v>
      </c>
      <c r="F11" s="76"/>
      <c r="G11" s="77"/>
    </row>
    <row r="12" spans="1:7" ht="16.5" thickBot="1" x14ac:dyDescent="0.3">
      <c r="A12" s="197" t="s">
        <v>255</v>
      </c>
      <c r="B12" s="198"/>
      <c r="C12" s="87"/>
      <c r="D12" s="78" t="s">
        <v>254</v>
      </c>
      <c r="E12" s="88">
        <v>9</v>
      </c>
      <c r="F12" s="79" t="s">
        <v>297</v>
      </c>
      <c r="G12" s="80">
        <v>2024</v>
      </c>
    </row>
    <row r="13" spans="1:7" ht="5.25" customHeight="1" x14ac:dyDescent="0.25">
      <c r="A13" s="89"/>
      <c r="B13" s="90"/>
      <c r="C13" s="91"/>
      <c r="D13" s="92"/>
      <c r="E13" s="93"/>
      <c r="F13" s="94"/>
      <c r="G13" s="93"/>
    </row>
    <row r="14" spans="1:7" ht="15.75" thickBot="1" x14ac:dyDescent="0.3">
      <c r="A14" s="199" t="s">
        <v>226</v>
      </c>
      <c r="B14" s="200"/>
      <c r="C14" s="200"/>
      <c r="D14" s="200"/>
      <c r="E14" s="200"/>
      <c r="F14" s="200"/>
      <c r="G14" s="201"/>
    </row>
    <row r="15" spans="1:7" ht="3.75" customHeight="1" x14ac:dyDescent="0.25">
      <c r="A15" s="95"/>
      <c r="B15" s="96"/>
      <c r="C15" s="97"/>
      <c r="D15" s="98"/>
      <c r="E15" s="99"/>
      <c r="F15" s="99"/>
      <c r="G15" s="100"/>
    </row>
    <row r="16" spans="1:7" ht="45" x14ac:dyDescent="0.25">
      <c r="A16" s="101" t="s">
        <v>227</v>
      </c>
      <c r="B16" s="102" t="s">
        <v>228</v>
      </c>
      <c r="C16" s="103" t="s">
        <v>229</v>
      </c>
      <c r="D16" s="104" t="s">
        <v>230</v>
      </c>
      <c r="E16" s="101" t="s">
        <v>231</v>
      </c>
      <c r="F16" s="101" t="s">
        <v>232</v>
      </c>
      <c r="G16" s="101" t="s">
        <v>202</v>
      </c>
    </row>
    <row r="17" spans="1:11" ht="15" customHeight="1" x14ac:dyDescent="0.25">
      <c r="A17" s="142">
        <v>20</v>
      </c>
      <c r="B17" s="142">
        <v>900519940</v>
      </c>
      <c r="C17" s="32" t="s">
        <v>257</v>
      </c>
      <c r="D17" s="143">
        <v>163900</v>
      </c>
      <c r="E17" s="147">
        <v>31141</v>
      </c>
      <c r="F17" s="147">
        <v>195041</v>
      </c>
      <c r="G17" s="134">
        <f>F17*A17</f>
        <v>3900820</v>
      </c>
      <c r="I17" s="145"/>
      <c r="K17" s="145"/>
    </row>
    <row r="18" spans="1:11" ht="15" customHeight="1" x14ac:dyDescent="0.25">
      <c r="A18" s="142">
        <v>60</v>
      </c>
      <c r="B18" s="137">
        <v>900516314</v>
      </c>
      <c r="C18" s="141" t="s">
        <v>256</v>
      </c>
      <c r="D18" s="138">
        <v>60700</v>
      </c>
      <c r="E18" s="146">
        <v>11533</v>
      </c>
      <c r="F18" s="146">
        <v>72233</v>
      </c>
      <c r="G18" s="134">
        <f t="shared" ref="G18:G56" si="0">F18*A18</f>
        <v>4333980</v>
      </c>
      <c r="I18" s="145"/>
      <c r="K18" s="145"/>
    </row>
    <row r="19" spans="1:11" ht="15" customHeight="1" x14ac:dyDescent="0.25">
      <c r="A19" s="142">
        <v>80</v>
      </c>
      <c r="B19" s="142">
        <v>900525206</v>
      </c>
      <c r="C19" s="141" t="s">
        <v>258</v>
      </c>
      <c r="D19" s="138">
        <v>72700</v>
      </c>
      <c r="E19" s="146">
        <v>13813</v>
      </c>
      <c r="F19" s="146">
        <v>86513</v>
      </c>
      <c r="G19" s="134">
        <f t="shared" si="0"/>
        <v>6921040</v>
      </c>
      <c r="I19" s="145"/>
      <c r="K19" s="145"/>
    </row>
    <row r="20" spans="1:11" ht="15" customHeight="1" x14ac:dyDescent="0.25">
      <c r="A20" s="142">
        <v>10</v>
      </c>
      <c r="B20" s="137">
        <v>900523851</v>
      </c>
      <c r="C20" s="141" t="s">
        <v>259</v>
      </c>
      <c r="D20" s="138">
        <v>197600</v>
      </c>
      <c r="E20" s="146">
        <v>37544</v>
      </c>
      <c r="F20" s="146">
        <v>235144</v>
      </c>
      <c r="G20" s="134">
        <f t="shared" si="0"/>
        <v>2351440</v>
      </c>
      <c r="I20" s="145"/>
      <c r="K20" s="145"/>
    </row>
    <row r="21" spans="1:11" ht="15" customHeight="1" x14ac:dyDescent="0.25">
      <c r="A21" s="142">
        <v>40</v>
      </c>
      <c r="B21" s="137">
        <v>900520580</v>
      </c>
      <c r="C21" s="141" t="s">
        <v>260</v>
      </c>
      <c r="D21" s="138">
        <v>208700</v>
      </c>
      <c r="E21" s="146">
        <v>39653</v>
      </c>
      <c r="F21" s="146">
        <v>248353</v>
      </c>
      <c r="G21" s="134">
        <f t="shared" si="0"/>
        <v>9934120</v>
      </c>
      <c r="I21" s="145"/>
      <c r="K21" s="145"/>
    </row>
    <row r="22" spans="1:11" ht="15" customHeight="1" x14ac:dyDescent="0.25">
      <c r="A22" s="142">
        <v>20</v>
      </c>
      <c r="B22" s="137">
        <v>900520581</v>
      </c>
      <c r="C22" s="141" t="s">
        <v>261</v>
      </c>
      <c r="D22" s="138">
        <v>183700</v>
      </c>
      <c r="E22" s="146">
        <v>34903</v>
      </c>
      <c r="F22" s="146">
        <v>218603</v>
      </c>
      <c r="G22" s="134">
        <f t="shared" si="0"/>
        <v>4372060</v>
      </c>
      <c r="I22" s="145"/>
      <c r="K22" s="145"/>
    </row>
    <row r="23" spans="1:11" ht="15" customHeight="1" x14ac:dyDescent="0.25">
      <c r="A23" s="142">
        <v>4</v>
      </c>
      <c r="B23" s="137">
        <v>900516457</v>
      </c>
      <c r="C23" s="141" t="s">
        <v>262</v>
      </c>
      <c r="D23" s="138">
        <v>258400</v>
      </c>
      <c r="E23" s="146">
        <v>49096</v>
      </c>
      <c r="F23" s="146">
        <v>307496</v>
      </c>
      <c r="G23" s="134">
        <f t="shared" si="0"/>
        <v>1229984</v>
      </c>
      <c r="I23" s="145"/>
      <c r="K23" s="145"/>
    </row>
    <row r="24" spans="1:11" ht="15" customHeight="1" x14ac:dyDescent="0.25">
      <c r="A24" s="142">
        <v>3</v>
      </c>
      <c r="B24" s="137">
        <v>900504026</v>
      </c>
      <c r="C24" s="141" t="s">
        <v>263</v>
      </c>
      <c r="D24" s="138">
        <v>200000</v>
      </c>
      <c r="E24" s="146">
        <v>38000</v>
      </c>
      <c r="F24" s="146">
        <v>238000</v>
      </c>
      <c r="G24" s="134">
        <f t="shared" si="0"/>
        <v>714000</v>
      </c>
      <c r="I24" s="145"/>
      <c r="K24" s="145"/>
    </row>
    <row r="25" spans="1:11" ht="15" customHeight="1" x14ac:dyDescent="0.25">
      <c r="A25" s="142">
        <v>10</v>
      </c>
      <c r="B25" s="137">
        <v>900504029</v>
      </c>
      <c r="C25" s="141" t="s">
        <v>264</v>
      </c>
      <c r="D25" s="138">
        <v>50700</v>
      </c>
      <c r="E25" s="146">
        <v>9633</v>
      </c>
      <c r="F25" s="146">
        <v>60333</v>
      </c>
      <c r="G25" s="134">
        <f t="shared" si="0"/>
        <v>603330</v>
      </c>
      <c r="I25" s="145"/>
      <c r="K25" s="145"/>
    </row>
    <row r="26" spans="1:11" ht="15" customHeight="1" x14ac:dyDescent="0.25">
      <c r="A26" s="142">
        <v>2</v>
      </c>
      <c r="B26" s="137">
        <v>900507179</v>
      </c>
      <c r="C26" s="141" t="s">
        <v>265</v>
      </c>
      <c r="D26" s="138">
        <v>695480</v>
      </c>
      <c r="E26" s="146">
        <v>132141.19999999995</v>
      </c>
      <c r="F26" s="146">
        <v>827621.2</v>
      </c>
      <c r="G26" s="134">
        <f t="shared" si="0"/>
        <v>1655242.4</v>
      </c>
      <c r="I26" s="145"/>
      <c r="K26" s="145"/>
    </row>
    <row r="27" spans="1:11" ht="15" customHeight="1" x14ac:dyDescent="0.25">
      <c r="A27" s="142">
        <v>10</v>
      </c>
      <c r="B27" s="137">
        <v>900523915</v>
      </c>
      <c r="C27" s="141" t="s">
        <v>266</v>
      </c>
      <c r="D27" s="138">
        <v>358700</v>
      </c>
      <c r="E27" s="146">
        <v>68153</v>
      </c>
      <c r="F27" s="146">
        <v>426853</v>
      </c>
      <c r="G27" s="134">
        <f t="shared" si="0"/>
        <v>4268530</v>
      </c>
      <c r="I27" s="145"/>
      <c r="K27" s="145"/>
    </row>
    <row r="28" spans="1:11" ht="15" customHeight="1" x14ac:dyDescent="0.25">
      <c r="A28" s="142">
        <v>6</v>
      </c>
      <c r="B28" s="137">
        <v>900507937</v>
      </c>
      <c r="C28" s="141" t="s">
        <v>267</v>
      </c>
      <c r="D28" s="138">
        <v>2784100</v>
      </c>
      <c r="E28" s="146">
        <v>528979</v>
      </c>
      <c r="F28" s="146">
        <v>3313079</v>
      </c>
      <c r="G28" s="134">
        <f t="shared" si="0"/>
        <v>19878474</v>
      </c>
      <c r="I28" s="145"/>
      <c r="K28" s="145"/>
    </row>
    <row r="29" spans="1:11" ht="15" customHeight="1" x14ac:dyDescent="0.25">
      <c r="A29" s="142">
        <v>12</v>
      </c>
      <c r="B29" s="137">
        <v>900517420</v>
      </c>
      <c r="C29" s="141" t="s">
        <v>268</v>
      </c>
      <c r="D29" s="138">
        <v>109800</v>
      </c>
      <c r="E29" s="146">
        <v>20862</v>
      </c>
      <c r="F29" s="146">
        <v>130662</v>
      </c>
      <c r="G29" s="134">
        <f t="shared" si="0"/>
        <v>1567944</v>
      </c>
      <c r="I29" s="145"/>
      <c r="K29" s="145"/>
    </row>
    <row r="30" spans="1:11" ht="15" customHeight="1" x14ac:dyDescent="0.25">
      <c r="A30" s="142">
        <v>30</v>
      </c>
      <c r="B30" s="137">
        <v>900515034</v>
      </c>
      <c r="C30" s="141" t="s">
        <v>269</v>
      </c>
      <c r="D30" s="138">
        <v>16600</v>
      </c>
      <c r="E30" s="146">
        <v>3154</v>
      </c>
      <c r="F30" s="146">
        <v>19754</v>
      </c>
      <c r="G30" s="134">
        <f t="shared" si="0"/>
        <v>592620</v>
      </c>
      <c r="I30" s="145"/>
      <c r="K30" s="145"/>
    </row>
    <row r="31" spans="1:11" ht="15" customHeight="1" x14ac:dyDescent="0.25">
      <c r="A31" s="142">
        <v>20</v>
      </c>
      <c r="B31" s="142">
        <v>900525203</v>
      </c>
      <c r="C31" s="141" t="s">
        <v>270</v>
      </c>
      <c r="D31" s="138">
        <v>278800</v>
      </c>
      <c r="E31" s="146">
        <v>52972</v>
      </c>
      <c r="F31" s="146">
        <v>331772</v>
      </c>
      <c r="G31" s="134">
        <f t="shared" si="0"/>
        <v>6635440</v>
      </c>
      <c r="I31" s="145"/>
      <c r="K31" s="145"/>
    </row>
    <row r="32" spans="1:11" ht="15" customHeight="1" x14ac:dyDescent="0.25">
      <c r="A32" s="142">
        <v>40</v>
      </c>
      <c r="B32" s="137">
        <v>900523583</v>
      </c>
      <c r="C32" s="141" t="s">
        <v>271</v>
      </c>
      <c r="D32" s="138">
        <v>66000</v>
      </c>
      <c r="E32" s="146">
        <v>12540</v>
      </c>
      <c r="F32" s="146">
        <v>78540</v>
      </c>
      <c r="G32" s="134">
        <f t="shared" si="0"/>
        <v>3141600</v>
      </c>
      <c r="I32" s="145"/>
      <c r="K32" s="145"/>
    </row>
    <row r="33" spans="1:15" ht="15" customHeight="1" x14ac:dyDescent="0.25">
      <c r="A33" s="142">
        <v>20</v>
      </c>
      <c r="B33" s="137">
        <v>900504114</v>
      </c>
      <c r="C33" s="141" t="s">
        <v>272</v>
      </c>
      <c r="D33" s="138">
        <v>49200</v>
      </c>
      <c r="E33" s="146">
        <v>9348</v>
      </c>
      <c r="F33" s="146">
        <v>58548</v>
      </c>
      <c r="G33" s="134">
        <f t="shared" si="0"/>
        <v>1170960</v>
      </c>
      <c r="I33" s="145"/>
      <c r="K33" s="145"/>
    </row>
    <row r="34" spans="1:15" ht="15" customHeight="1" x14ac:dyDescent="0.25">
      <c r="A34" s="142">
        <v>10</v>
      </c>
      <c r="B34" s="137">
        <v>900504180</v>
      </c>
      <c r="C34" s="141" t="s">
        <v>273</v>
      </c>
      <c r="D34" s="138">
        <v>193900</v>
      </c>
      <c r="E34" s="146">
        <v>36841</v>
      </c>
      <c r="F34" s="146">
        <v>230741</v>
      </c>
      <c r="G34" s="134">
        <f t="shared" si="0"/>
        <v>2307410</v>
      </c>
      <c r="I34" s="145"/>
      <c r="K34" s="145"/>
    </row>
    <row r="35" spans="1:15" ht="15" customHeight="1" x14ac:dyDescent="0.25">
      <c r="A35" s="151">
        <v>50</v>
      </c>
      <c r="B35" s="152">
        <v>900504426</v>
      </c>
      <c r="C35" s="153" t="s">
        <v>274</v>
      </c>
      <c r="D35" s="154">
        <v>4750</v>
      </c>
      <c r="E35" s="150">
        <v>903</v>
      </c>
      <c r="F35" s="150">
        <v>5653</v>
      </c>
      <c r="G35" s="157">
        <f>F35*A35</f>
        <v>282650</v>
      </c>
      <c r="H35" t="s">
        <v>300</v>
      </c>
      <c r="I35" s="145"/>
      <c r="K35" s="145"/>
    </row>
    <row r="36" spans="1:15" ht="15" customHeight="1" x14ac:dyDescent="0.25">
      <c r="A36" s="142">
        <v>4</v>
      </c>
      <c r="B36" s="137">
        <v>900523515</v>
      </c>
      <c r="C36" s="141" t="s">
        <v>275</v>
      </c>
      <c r="D36" s="138">
        <v>97800</v>
      </c>
      <c r="E36" s="146">
        <v>18582</v>
      </c>
      <c r="F36" s="146">
        <v>116382</v>
      </c>
      <c r="G36" s="134">
        <f t="shared" si="0"/>
        <v>465528</v>
      </c>
      <c r="H36" s="160" t="s">
        <v>301</v>
      </c>
      <c r="I36" s="161"/>
      <c r="K36" s="145"/>
      <c r="M36" s="145"/>
      <c r="N36" s="145"/>
      <c r="O36" s="145"/>
    </row>
    <row r="37" spans="1:15" ht="15" customHeight="1" x14ac:dyDescent="0.25">
      <c r="A37" s="151">
        <v>12</v>
      </c>
      <c r="B37" s="152">
        <v>900506916</v>
      </c>
      <c r="C37" s="153" t="s">
        <v>276</v>
      </c>
      <c r="D37" s="154">
        <v>13260</v>
      </c>
      <c r="E37" s="150">
        <v>2519</v>
      </c>
      <c r="F37" s="150">
        <f>D37+E37</f>
        <v>15779</v>
      </c>
      <c r="G37" s="157">
        <f t="shared" si="0"/>
        <v>189348</v>
      </c>
      <c r="I37" s="145"/>
      <c r="K37" s="145"/>
    </row>
    <row r="38" spans="1:15" ht="15" customHeight="1" x14ac:dyDescent="0.25">
      <c r="A38" s="142">
        <v>1</v>
      </c>
      <c r="B38" s="137">
        <v>900507048</v>
      </c>
      <c r="C38" s="141" t="s">
        <v>277</v>
      </c>
      <c r="D38" s="138">
        <v>51400</v>
      </c>
      <c r="E38" s="146">
        <v>9766</v>
      </c>
      <c r="F38" s="146">
        <v>61166</v>
      </c>
      <c r="G38" s="134">
        <f t="shared" si="0"/>
        <v>61166</v>
      </c>
      <c r="I38" s="145"/>
      <c r="J38" s="145"/>
      <c r="K38" s="145"/>
    </row>
    <row r="39" spans="1:15" ht="15" customHeight="1" x14ac:dyDescent="0.25">
      <c r="A39" s="142">
        <v>8</v>
      </c>
      <c r="B39" s="137">
        <v>900507820</v>
      </c>
      <c r="C39" s="141" t="s">
        <v>278</v>
      </c>
      <c r="D39" s="138">
        <v>64800</v>
      </c>
      <c r="E39" s="146">
        <v>12312</v>
      </c>
      <c r="F39" s="146">
        <v>77112</v>
      </c>
      <c r="G39" s="134">
        <f t="shared" si="0"/>
        <v>616896</v>
      </c>
      <c r="I39" s="145"/>
      <c r="K39" s="145"/>
    </row>
    <row r="40" spans="1:15" ht="15" customHeight="1" x14ac:dyDescent="0.25">
      <c r="A40" s="142">
        <v>10</v>
      </c>
      <c r="B40" s="137">
        <v>900507887</v>
      </c>
      <c r="C40" s="141" t="s">
        <v>279</v>
      </c>
      <c r="D40" s="138">
        <v>62100</v>
      </c>
      <c r="E40" s="146">
        <v>11799</v>
      </c>
      <c r="F40" s="146">
        <v>73899</v>
      </c>
      <c r="G40" s="134">
        <f t="shared" si="0"/>
        <v>738990</v>
      </c>
      <c r="I40" s="145"/>
      <c r="K40" s="145"/>
    </row>
    <row r="41" spans="1:15" ht="15" customHeight="1" x14ac:dyDescent="0.25">
      <c r="A41" s="142">
        <v>6</v>
      </c>
      <c r="B41" s="137">
        <v>900507939</v>
      </c>
      <c r="C41" s="141" t="s">
        <v>280</v>
      </c>
      <c r="D41" s="138">
        <v>66300</v>
      </c>
      <c r="E41" s="146">
        <v>12597</v>
      </c>
      <c r="F41" s="146">
        <v>78897</v>
      </c>
      <c r="G41" s="134">
        <f t="shared" si="0"/>
        <v>473382</v>
      </c>
      <c r="I41" s="145"/>
      <c r="K41" s="145"/>
    </row>
    <row r="42" spans="1:15" ht="15" customHeight="1" x14ac:dyDescent="0.25">
      <c r="A42" s="142">
        <v>10</v>
      </c>
      <c r="B42" s="137">
        <v>900524106</v>
      </c>
      <c r="C42" s="141" t="s">
        <v>281</v>
      </c>
      <c r="D42" s="138">
        <v>127900</v>
      </c>
      <c r="E42" s="146">
        <v>24301</v>
      </c>
      <c r="F42" s="146">
        <v>152201</v>
      </c>
      <c r="G42" s="134">
        <f t="shared" si="0"/>
        <v>1522010</v>
      </c>
      <c r="I42" s="145"/>
      <c r="K42" s="145"/>
    </row>
    <row r="43" spans="1:15" ht="15" customHeight="1" x14ac:dyDescent="0.25">
      <c r="A43" s="142">
        <v>4</v>
      </c>
      <c r="B43" s="137">
        <v>900516203</v>
      </c>
      <c r="C43" s="214" t="s">
        <v>282</v>
      </c>
      <c r="D43" s="138">
        <v>139300</v>
      </c>
      <c r="E43" s="146">
        <v>26467</v>
      </c>
      <c r="F43" s="146">
        <v>165767</v>
      </c>
      <c r="G43" s="215">
        <f t="shared" si="0"/>
        <v>663068</v>
      </c>
      <c r="I43" s="145"/>
      <c r="K43" s="145"/>
    </row>
    <row r="44" spans="1:15" ht="15" customHeight="1" x14ac:dyDescent="0.25">
      <c r="A44" s="142">
        <v>10</v>
      </c>
      <c r="B44" s="137">
        <v>900516442</v>
      </c>
      <c r="C44" s="141" t="s">
        <v>283</v>
      </c>
      <c r="D44" s="138">
        <v>34000</v>
      </c>
      <c r="E44" s="146">
        <v>6460</v>
      </c>
      <c r="F44" s="146">
        <v>40460</v>
      </c>
      <c r="G44" s="134">
        <f t="shared" si="0"/>
        <v>404600</v>
      </c>
      <c r="I44" s="145"/>
      <c r="K44" s="145"/>
    </row>
    <row r="45" spans="1:15" ht="15" customHeight="1" x14ac:dyDescent="0.25">
      <c r="A45" s="142">
        <v>6</v>
      </c>
      <c r="B45" s="137">
        <v>900516452</v>
      </c>
      <c r="C45" s="141" t="s">
        <v>284</v>
      </c>
      <c r="D45" s="138">
        <v>147200</v>
      </c>
      <c r="E45" s="146">
        <v>27968</v>
      </c>
      <c r="F45" s="146">
        <v>175168</v>
      </c>
      <c r="G45" s="134">
        <f t="shared" si="0"/>
        <v>1051008</v>
      </c>
      <c r="I45" s="145"/>
      <c r="K45" s="145"/>
    </row>
    <row r="46" spans="1:15" ht="15" customHeight="1" x14ac:dyDescent="0.25">
      <c r="A46" s="142">
        <v>6</v>
      </c>
      <c r="B46" s="137">
        <v>900516451</v>
      </c>
      <c r="C46" s="141" t="s">
        <v>285</v>
      </c>
      <c r="D46" s="138">
        <v>133400</v>
      </c>
      <c r="E46" s="146">
        <v>25346</v>
      </c>
      <c r="F46" s="146">
        <v>158746</v>
      </c>
      <c r="G46" s="134">
        <f t="shared" si="0"/>
        <v>952476</v>
      </c>
      <c r="I46" s="145"/>
      <c r="K46" s="145"/>
    </row>
    <row r="47" spans="1:15" ht="15" customHeight="1" x14ac:dyDescent="0.25">
      <c r="A47" s="142">
        <v>2</v>
      </c>
      <c r="B47" s="137">
        <v>900516455</v>
      </c>
      <c r="C47" s="141" t="s">
        <v>286</v>
      </c>
      <c r="D47" s="138">
        <v>170700</v>
      </c>
      <c r="E47" s="146">
        <v>32433</v>
      </c>
      <c r="F47" s="146">
        <v>203133</v>
      </c>
      <c r="G47" s="156">
        <f t="shared" si="0"/>
        <v>406266</v>
      </c>
      <c r="I47" s="145"/>
      <c r="K47" s="145"/>
    </row>
    <row r="48" spans="1:15" ht="15" customHeight="1" x14ac:dyDescent="0.25">
      <c r="A48" s="142">
        <v>1</v>
      </c>
      <c r="B48" s="137">
        <v>900519884</v>
      </c>
      <c r="C48" s="141" t="s">
        <v>287</v>
      </c>
      <c r="D48" s="138">
        <v>534200</v>
      </c>
      <c r="E48" s="146">
        <v>101498</v>
      </c>
      <c r="F48" s="146">
        <v>635698</v>
      </c>
      <c r="G48" s="134">
        <f t="shared" si="0"/>
        <v>635698</v>
      </c>
      <c r="I48" s="145"/>
      <c r="K48" s="145"/>
    </row>
    <row r="49" spans="1:11" ht="15" customHeight="1" x14ac:dyDescent="0.25">
      <c r="A49" s="142">
        <v>10</v>
      </c>
      <c r="B49" s="137">
        <v>900523574</v>
      </c>
      <c r="C49" s="141" t="s">
        <v>288</v>
      </c>
      <c r="D49" s="138">
        <v>211600</v>
      </c>
      <c r="E49" s="146">
        <v>40204</v>
      </c>
      <c r="F49" s="146">
        <v>251804</v>
      </c>
      <c r="G49" s="134">
        <f t="shared" si="0"/>
        <v>2518040</v>
      </c>
      <c r="I49" s="145"/>
      <c r="K49" s="145"/>
    </row>
    <row r="50" spans="1:11" ht="15" customHeight="1" x14ac:dyDescent="0.25">
      <c r="A50" s="142">
        <v>20</v>
      </c>
      <c r="B50" s="142">
        <v>900524299</v>
      </c>
      <c r="C50" s="33" t="s">
        <v>289</v>
      </c>
      <c r="D50" s="143">
        <v>72900</v>
      </c>
      <c r="E50" s="147">
        <v>13851</v>
      </c>
      <c r="F50" s="147">
        <v>86751</v>
      </c>
      <c r="G50" s="215">
        <f t="shared" si="0"/>
        <v>1735020</v>
      </c>
      <c r="I50" s="145"/>
      <c r="K50" s="149"/>
    </row>
    <row r="51" spans="1:11" ht="15" customHeight="1" x14ac:dyDescent="0.25">
      <c r="A51" s="142">
        <v>1</v>
      </c>
      <c r="B51" s="137">
        <v>900522289</v>
      </c>
      <c r="C51" s="214" t="s">
        <v>290</v>
      </c>
      <c r="D51" s="138">
        <v>10883900</v>
      </c>
      <c r="E51" s="146">
        <v>2067941</v>
      </c>
      <c r="F51" s="146">
        <v>12951841</v>
      </c>
      <c r="G51" s="215">
        <f t="shared" si="0"/>
        <v>12951841</v>
      </c>
      <c r="I51" s="145"/>
      <c r="K51" s="145"/>
    </row>
    <row r="52" spans="1:11" ht="15" customHeight="1" x14ac:dyDescent="0.25">
      <c r="A52" s="142">
        <v>8</v>
      </c>
      <c r="B52" s="137">
        <v>900504460</v>
      </c>
      <c r="C52" s="141" t="s">
        <v>291</v>
      </c>
      <c r="D52" s="138">
        <v>420500</v>
      </c>
      <c r="E52" s="146">
        <v>79895</v>
      </c>
      <c r="F52" s="146">
        <v>500395</v>
      </c>
      <c r="G52" s="134">
        <f t="shared" si="0"/>
        <v>4003160</v>
      </c>
      <c r="I52" s="145"/>
      <c r="K52" s="145"/>
    </row>
    <row r="53" spans="1:11" ht="15" customHeight="1" x14ac:dyDescent="0.25">
      <c r="A53" s="142">
        <v>8</v>
      </c>
      <c r="B53" s="137">
        <v>900518725</v>
      </c>
      <c r="C53" s="214" t="s">
        <v>292</v>
      </c>
      <c r="D53" s="138">
        <v>1802000</v>
      </c>
      <c r="E53" s="146">
        <v>342380</v>
      </c>
      <c r="F53" s="146">
        <v>2144380</v>
      </c>
      <c r="G53" s="215">
        <f t="shared" si="0"/>
        <v>17155040</v>
      </c>
      <c r="I53" s="145"/>
      <c r="K53" s="145"/>
    </row>
    <row r="54" spans="1:11" ht="15" customHeight="1" x14ac:dyDescent="0.25">
      <c r="A54" s="142">
        <v>2</v>
      </c>
      <c r="B54" s="137">
        <v>900518723</v>
      </c>
      <c r="C54" s="141" t="s">
        <v>293</v>
      </c>
      <c r="D54" s="138">
        <v>1802000</v>
      </c>
      <c r="E54" s="146">
        <v>342380</v>
      </c>
      <c r="F54" s="146">
        <v>2144380</v>
      </c>
      <c r="G54" s="134">
        <f t="shared" si="0"/>
        <v>4288760</v>
      </c>
      <c r="I54" s="145"/>
      <c r="K54" s="145"/>
    </row>
    <row r="55" spans="1:11" ht="15" customHeight="1" x14ac:dyDescent="0.25">
      <c r="A55" s="142">
        <v>10</v>
      </c>
      <c r="B55" s="137">
        <v>900511333</v>
      </c>
      <c r="C55" s="141" t="s">
        <v>294</v>
      </c>
      <c r="D55" s="138">
        <v>95900</v>
      </c>
      <c r="E55" s="146">
        <v>18221</v>
      </c>
      <c r="F55" s="146">
        <v>114121</v>
      </c>
      <c r="G55" s="134">
        <f t="shared" si="0"/>
        <v>1141210</v>
      </c>
      <c r="I55" s="145"/>
      <c r="K55" s="145"/>
    </row>
    <row r="56" spans="1:11" ht="15" customHeight="1" x14ac:dyDescent="0.25">
      <c r="A56" s="144">
        <v>10</v>
      </c>
      <c r="B56" s="137">
        <v>900505902</v>
      </c>
      <c r="C56" s="141" t="s">
        <v>295</v>
      </c>
      <c r="D56" s="138">
        <v>119900</v>
      </c>
      <c r="E56" s="146">
        <v>22781</v>
      </c>
      <c r="F56" s="146">
        <v>142681</v>
      </c>
      <c r="G56" s="134">
        <f t="shared" si="0"/>
        <v>1426810</v>
      </c>
      <c r="I56" s="145"/>
      <c r="K56" s="145"/>
    </row>
    <row r="57" spans="1:11" x14ac:dyDescent="0.25">
      <c r="A57" s="202" t="s">
        <v>233</v>
      </c>
      <c r="B57" s="202"/>
      <c r="C57" s="202"/>
      <c r="D57" s="202"/>
      <c r="E57" s="202"/>
      <c r="F57" s="202"/>
      <c r="G57" s="105"/>
    </row>
    <row r="58" spans="1:11" x14ac:dyDescent="0.25">
      <c r="A58" s="203" t="s">
        <v>234</v>
      </c>
      <c r="B58" s="203"/>
      <c r="C58" s="203"/>
      <c r="D58" s="203"/>
      <c r="E58" s="203"/>
      <c r="F58" s="203"/>
      <c r="G58" s="155">
        <f>SUM(G17:G56)</f>
        <v>129261961.40000001</v>
      </c>
      <c r="H58" s="158" t="s">
        <v>299</v>
      </c>
      <c r="I58" s="159"/>
      <c r="K58" s="145"/>
    </row>
    <row r="59" spans="1:11" ht="7.5" customHeight="1" thickBot="1" x14ac:dyDescent="0.3">
      <c r="A59" s="106"/>
      <c r="B59" s="106"/>
      <c r="C59" s="107"/>
      <c r="D59" s="108"/>
      <c r="E59" s="109"/>
      <c r="F59" s="109"/>
      <c r="G59" s="110"/>
    </row>
    <row r="60" spans="1:11" ht="21" hidden="1" thickBot="1" x14ac:dyDescent="0.3">
      <c r="A60" s="111"/>
      <c r="B60" s="111"/>
      <c r="C60" s="112"/>
      <c r="D60" s="113"/>
      <c r="E60" s="111"/>
      <c r="F60" s="114"/>
      <c r="G60" s="115"/>
    </row>
    <row r="61" spans="1:11" ht="28.5" x14ac:dyDescent="0.25">
      <c r="A61" s="116" t="s">
        <v>235</v>
      </c>
      <c r="B61" s="174" t="s">
        <v>296</v>
      </c>
      <c r="C61" s="174"/>
      <c r="D61" s="174"/>
      <c r="E61" s="174"/>
      <c r="F61" s="174"/>
      <c r="G61" s="175"/>
    </row>
    <row r="62" spans="1:11" ht="15.75" thickBot="1" x14ac:dyDescent="0.3">
      <c r="A62" s="136"/>
      <c r="B62" s="176"/>
      <c r="C62" s="176"/>
      <c r="D62" s="176"/>
      <c r="E62" s="176"/>
      <c r="F62" s="176"/>
      <c r="G62" s="177"/>
    </row>
    <row r="63" spans="1:11" ht="5.25" customHeight="1" thickBot="1" x14ac:dyDescent="0.3">
      <c r="A63" s="117"/>
      <c r="B63" s="118"/>
      <c r="C63" s="119"/>
      <c r="D63" s="120"/>
      <c r="E63" s="117"/>
      <c r="F63" s="121"/>
      <c r="G63" s="121"/>
    </row>
    <row r="64" spans="1:11" x14ac:dyDescent="0.25">
      <c r="A64" s="122" t="s">
        <v>236</v>
      </c>
      <c r="B64" s="135"/>
      <c r="C64" s="123"/>
      <c r="D64" s="124" t="s">
        <v>237</v>
      </c>
      <c r="E64" s="125"/>
      <c r="F64" s="126" t="s">
        <v>238</v>
      </c>
      <c r="G64" s="133"/>
    </row>
    <row r="65" spans="1:7" ht="15.75" thickBot="1" x14ac:dyDescent="0.3">
      <c r="A65" s="127" t="s">
        <v>252</v>
      </c>
      <c r="B65" s="128"/>
      <c r="C65" s="129"/>
      <c r="D65" s="178" t="s">
        <v>239</v>
      </c>
      <c r="E65" s="179"/>
      <c r="F65" s="180" t="s">
        <v>240</v>
      </c>
      <c r="G65" s="181"/>
    </row>
    <row r="66" spans="1:7" x14ac:dyDescent="0.25">
      <c r="A66" s="122" t="s">
        <v>241</v>
      </c>
      <c r="B66" s="135"/>
      <c r="C66" s="123"/>
      <c r="D66" s="124" t="s">
        <v>242</v>
      </c>
      <c r="E66" s="130"/>
      <c r="F66" s="180"/>
      <c r="G66" s="181"/>
    </row>
    <row r="67" spans="1:7" ht="15.75" thickBot="1" x14ac:dyDescent="0.3">
      <c r="A67" s="127" t="s">
        <v>243</v>
      </c>
      <c r="B67" s="128"/>
      <c r="C67" s="129"/>
      <c r="D67" s="184" t="s">
        <v>244</v>
      </c>
      <c r="E67" s="185"/>
      <c r="F67" s="182"/>
      <c r="G67" s="183"/>
    </row>
    <row r="68" spans="1:7" ht="3.75" customHeight="1" thickBot="1" x14ac:dyDescent="0.3">
      <c r="A68" s="117"/>
      <c r="B68" s="118"/>
      <c r="C68" s="119"/>
      <c r="D68" s="120"/>
      <c r="E68" s="117"/>
      <c r="F68" s="121"/>
      <c r="G68" s="121"/>
    </row>
    <row r="69" spans="1:7" x14ac:dyDescent="0.25">
      <c r="A69" s="186" t="s">
        <v>245</v>
      </c>
      <c r="B69" s="187"/>
      <c r="C69" s="187"/>
      <c r="D69" s="187"/>
      <c r="E69" s="187"/>
      <c r="F69" s="187"/>
      <c r="G69" s="188"/>
    </row>
    <row r="70" spans="1:7" x14ac:dyDescent="0.25">
      <c r="A70" s="189" t="s">
        <v>246</v>
      </c>
      <c r="B70" s="190"/>
      <c r="C70" s="190"/>
      <c r="D70" s="190"/>
      <c r="E70" s="190"/>
      <c r="F70" s="190"/>
      <c r="G70" s="191"/>
    </row>
    <row r="71" spans="1:7" ht="15.75" thickBot="1" x14ac:dyDescent="0.3">
      <c r="A71" s="192"/>
      <c r="B71" s="193"/>
      <c r="C71" s="193"/>
      <c r="D71" s="193"/>
      <c r="E71" s="193"/>
      <c r="F71" s="193"/>
      <c r="G71" s="194"/>
    </row>
    <row r="72" spans="1:7" ht="5.25" customHeight="1" thickBot="1" x14ac:dyDescent="0.3">
      <c r="A72" s="117"/>
      <c r="B72" s="118"/>
      <c r="C72" s="119"/>
      <c r="D72" s="120"/>
      <c r="E72" s="117"/>
      <c r="F72" s="121"/>
      <c r="G72" s="121"/>
    </row>
    <row r="73" spans="1:7" x14ac:dyDescent="0.25">
      <c r="A73" s="162" t="s">
        <v>247</v>
      </c>
      <c r="B73" s="163"/>
      <c r="C73" s="164"/>
      <c r="D73" s="165" t="s">
        <v>248</v>
      </c>
      <c r="E73" s="166"/>
      <c r="F73" s="166"/>
      <c r="G73" s="167"/>
    </row>
    <row r="74" spans="1:7" ht="15.75" thickBot="1" x14ac:dyDescent="0.3">
      <c r="A74" s="168" t="s">
        <v>249</v>
      </c>
      <c r="B74" s="169"/>
      <c r="C74" s="170"/>
      <c r="D74" s="171" t="s">
        <v>249</v>
      </c>
      <c r="E74" s="172"/>
      <c r="F74" s="172"/>
      <c r="G74" s="173"/>
    </row>
    <row r="77" spans="1:7" x14ac:dyDescent="0.25">
      <c r="E77" s="148"/>
    </row>
  </sheetData>
  <mergeCells count="20">
    <mergeCell ref="F2:G2"/>
    <mergeCell ref="F3:G3"/>
    <mergeCell ref="A8:B8"/>
    <mergeCell ref="C8:D8"/>
    <mergeCell ref="A9:B9"/>
    <mergeCell ref="A11:B11"/>
    <mergeCell ref="A12:B12"/>
    <mergeCell ref="A14:G14"/>
    <mergeCell ref="A57:F57"/>
    <mergeCell ref="A58:F58"/>
    <mergeCell ref="A73:C73"/>
    <mergeCell ref="D73:G73"/>
    <mergeCell ref="A74:C74"/>
    <mergeCell ref="D74:G74"/>
    <mergeCell ref="B61:G62"/>
    <mergeCell ref="D65:E65"/>
    <mergeCell ref="F65:G67"/>
    <mergeCell ref="D67:E67"/>
    <mergeCell ref="A69:G69"/>
    <mergeCell ref="A70:G71"/>
  </mergeCells>
  <pageMargins left="0.70866141732283472" right="0.70866141732283472" top="0.74803149606299213" bottom="0.74803149606299213" header="0.31496062992125984" footer="0.31496062992125984"/>
  <pageSetup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opLeftCell="E1" zoomScale="85" zoomScaleNormal="85" workbookViewId="0">
      <selection activeCell="J10" sqref="J10"/>
    </sheetView>
  </sheetViews>
  <sheetFormatPr baseColWidth="10" defaultRowHeight="15" x14ac:dyDescent="0.25"/>
  <cols>
    <col min="1" max="1" width="3.42578125" customWidth="1"/>
    <col min="2" max="2" width="10" customWidth="1"/>
    <col min="3" max="3" width="11" customWidth="1"/>
    <col min="4" max="4" width="24.7109375" customWidth="1"/>
    <col min="5" max="5" width="54.85546875" customWidth="1"/>
    <col min="6" max="6" width="69" customWidth="1"/>
    <col min="7" max="7" width="12" customWidth="1"/>
    <col min="8" max="8" width="8.42578125" customWidth="1"/>
    <col min="9" max="9" width="13.5703125" customWidth="1"/>
    <col min="10" max="10" width="15.7109375" style="31" customWidth="1"/>
    <col min="11" max="11" width="14.5703125" customWidth="1"/>
    <col min="12" max="12" width="17.28515625" customWidth="1"/>
    <col min="13" max="15" width="11.42578125" customWidth="1"/>
    <col min="16" max="16" width="28" customWidth="1"/>
    <col min="17" max="17" width="11.42578125" style="50" customWidth="1"/>
    <col min="19" max="19" width="13.140625" bestFit="1" customWidth="1"/>
    <col min="260" max="260" width="5.42578125" bestFit="1" customWidth="1"/>
    <col min="261" max="261" width="67.42578125" customWidth="1"/>
    <col min="262" max="262" width="17.140625" customWidth="1"/>
    <col min="263" max="263" width="10.7109375" bestFit="1" customWidth="1"/>
    <col min="264" max="264" width="13.28515625" customWidth="1"/>
    <col min="265" max="265" width="13.140625" customWidth="1"/>
    <col min="266" max="266" width="14.5703125" customWidth="1"/>
    <col min="267" max="267" width="17.28515625" customWidth="1"/>
    <col min="271" max="271" width="28" customWidth="1"/>
    <col min="516" max="516" width="5.42578125" bestFit="1" customWidth="1"/>
    <col min="517" max="517" width="67.42578125" customWidth="1"/>
    <col min="518" max="518" width="17.140625" customWidth="1"/>
    <col min="519" max="519" width="10.7109375" bestFit="1" customWidth="1"/>
    <col min="520" max="520" width="13.28515625" customWidth="1"/>
    <col min="521" max="521" width="13.140625" customWidth="1"/>
    <col min="522" max="522" width="14.5703125" customWidth="1"/>
    <col min="523" max="523" width="17.28515625" customWidth="1"/>
    <col min="527" max="527" width="28" customWidth="1"/>
    <col min="772" max="772" width="5.42578125" bestFit="1" customWidth="1"/>
    <col min="773" max="773" width="67.42578125" customWidth="1"/>
    <col min="774" max="774" width="17.140625" customWidth="1"/>
    <col min="775" max="775" width="10.7109375" bestFit="1" customWidth="1"/>
    <col min="776" max="776" width="13.28515625" customWidth="1"/>
    <col min="777" max="777" width="13.140625" customWidth="1"/>
    <col min="778" max="778" width="14.5703125" customWidth="1"/>
    <col min="779" max="779" width="17.28515625" customWidth="1"/>
    <col min="783" max="783" width="28" customWidth="1"/>
    <col min="1028" max="1028" width="5.42578125" bestFit="1" customWidth="1"/>
    <col min="1029" max="1029" width="67.42578125" customWidth="1"/>
    <col min="1030" max="1030" width="17.140625" customWidth="1"/>
    <col min="1031" max="1031" width="10.7109375" bestFit="1" customWidth="1"/>
    <col min="1032" max="1032" width="13.28515625" customWidth="1"/>
    <col min="1033" max="1033" width="13.140625" customWidth="1"/>
    <col min="1034" max="1034" width="14.5703125" customWidth="1"/>
    <col min="1035" max="1035" width="17.28515625" customWidth="1"/>
    <col min="1039" max="1039" width="28" customWidth="1"/>
    <col min="1284" max="1284" width="5.42578125" bestFit="1" customWidth="1"/>
    <col min="1285" max="1285" width="67.42578125" customWidth="1"/>
    <col min="1286" max="1286" width="17.140625" customWidth="1"/>
    <col min="1287" max="1287" width="10.7109375" bestFit="1" customWidth="1"/>
    <col min="1288" max="1288" width="13.28515625" customWidth="1"/>
    <col min="1289" max="1289" width="13.140625" customWidth="1"/>
    <col min="1290" max="1290" width="14.5703125" customWidth="1"/>
    <col min="1291" max="1291" width="17.28515625" customWidth="1"/>
    <col min="1295" max="1295" width="28" customWidth="1"/>
    <col min="1540" max="1540" width="5.42578125" bestFit="1" customWidth="1"/>
    <col min="1541" max="1541" width="67.42578125" customWidth="1"/>
    <col min="1542" max="1542" width="17.140625" customWidth="1"/>
    <col min="1543" max="1543" width="10.7109375" bestFit="1" customWidth="1"/>
    <col min="1544" max="1544" width="13.28515625" customWidth="1"/>
    <col min="1545" max="1545" width="13.140625" customWidth="1"/>
    <col min="1546" max="1546" width="14.5703125" customWidth="1"/>
    <col min="1547" max="1547" width="17.28515625" customWidth="1"/>
    <col min="1551" max="1551" width="28" customWidth="1"/>
    <col min="1796" max="1796" width="5.42578125" bestFit="1" customWidth="1"/>
    <col min="1797" max="1797" width="67.42578125" customWidth="1"/>
    <col min="1798" max="1798" width="17.140625" customWidth="1"/>
    <col min="1799" max="1799" width="10.7109375" bestFit="1" customWidth="1"/>
    <col min="1800" max="1800" width="13.28515625" customWidth="1"/>
    <col min="1801" max="1801" width="13.140625" customWidth="1"/>
    <col min="1802" max="1802" width="14.5703125" customWidth="1"/>
    <col min="1803" max="1803" width="17.28515625" customWidth="1"/>
    <col min="1807" max="1807" width="28" customWidth="1"/>
    <col min="2052" max="2052" width="5.42578125" bestFit="1" customWidth="1"/>
    <col min="2053" max="2053" width="67.42578125" customWidth="1"/>
    <col min="2054" max="2054" width="17.140625" customWidth="1"/>
    <col min="2055" max="2055" width="10.7109375" bestFit="1" customWidth="1"/>
    <col min="2056" max="2056" width="13.28515625" customWidth="1"/>
    <col min="2057" max="2057" width="13.140625" customWidth="1"/>
    <col min="2058" max="2058" width="14.5703125" customWidth="1"/>
    <col min="2059" max="2059" width="17.28515625" customWidth="1"/>
    <col min="2063" max="2063" width="28" customWidth="1"/>
    <col min="2308" max="2308" width="5.42578125" bestFit="1" customWidth="1"/>
    <col min="2309" max="2309" width="67.42578125" customWidth="1"/>
    <col min="2310" max="2310" width="17.140625" customWidth="1"/>
    <col min="2311" max="2311" width="10.7109375" bestFit="1" customWidth="1"/>
    <col min="2312" max="2312" width="13.28515625" customWidth="1"/>
    <col min="2313" max="2313" width="13.140625" customWidth="1"/>
    <col min="2314" max="2314" width="14.5703125" customWidth="1"/>
    <col min="2315" max="2315" width="17.28515625" customWidth="1"/>
    <col min="2319" max="2319" width="28" customWidth="1"/>
    <col min="2564" max="2564" width="5.42578125" bestFit="1" customWidth="1"/>
    <col min="2565" max="2565" width="67.42578125" customWidth="1"/>
    <col min="2566" max="2566" width="17.140625" customWidth="1"/>
    <col min="2567" max="2567" width="10.7109375" bestFit="1" customWidth="1"/>
    <col min="2568" max="2568" width="13.28515625" customWidth="1"/>
    <col min="2569" max="2569" width="13.140625" customWidth="1"/>
    <col min="2570" max="2570" width="14.5703125" customWidth="1"/>
    <col min="2571" max="2571" width="17.28515625" customWidth="1"/>
    <col min="2575" max="2575" width="28" customWidth="1"/>
    <col min="2820" max="2820" width="5.42578125" bestFit="1" customWidth="1"/>
    <col min="2821" max="2821" width="67.42578125" customWidth="1"/>
    <col min="2822" max="2822" width="17.140625" customWidth="1"/>
    <col min="2823" max="2823" width="10.7109375" bestFit="1" customWidth="1"/>
    <col min="2824" max="2824" width="13.28515625" customWidth="1"/>
    <col min="2825" max="2825" width="13.140625" customWidth="1"/>
    <col min="2826" max="2826" width="14.5703125" customWidth="1"/>
    <col min="2827" max="2827" width="17.28515625" customWidth="1"/>
    <col min="2831" max="2831" width="28" customWidth="1"/>
    <col min="3076" max="3076" width="5.42578125" bestFit="1" customWidth="1"/>
    <col min="3077" max="3077" width="67.42578125" customWidth="1"/>
    <col min="3078" max="3078" width="17.140625" customWidth="1"/>
    <col min="3079" max="3079" width="10.7109375" bestFit="1" customWidth="1"/>
    <col min="3080" max="3080" width="13.28515625" customWidth="1"/>
    <col min="3081" max="3081" width="13.140625" customWidth="1"/>
    <col min="3082" max="3082" width="14.5703125" customWidth="1"/>
    <col min="3083" max="3083" width="17.28515625" customWidth="1"/>
    <col min="3087" max="3087" width="28" customWidth="1"/>
    <col min="3332" max="3332" width="5.42578125" bestFit="1" customWidth="1"/>
    <col min="3333" max="3333" width="67.42578125" customWidth="1"/>
    <col min="3334" max="3334" width="17.140625" customWidth="1"/>
    <col min="3335" max="3335" width="10.7109375" bestFit="1" customWidth="1"/>
    <col min="3336" max="3336" width="13.28515625" customWidth="1"/>
    <col min="3337" max="3337" width="13.140625" customWidth="1"/>
    <col min="3338" max="3338" width="14.5703125" customWidth="1"/>
    <col min="3339" max="3339" width="17.28515625" customWidth="1"/>
    <col min="3343" max="3343" width="28" customWidth="1"/>
    <col min="3588" max="3588" width="5.42578125" bestFit="1" customWidth="1"/>
    <col min="3589" max="3589" width="67.42578125" customWidth="1"/>
    <col min="3590" max="3590" width="17.140625" customWidth="1"/>
    <col min="3591" max="3591" width="10.7109375" bestFit="1" customWidth="1"/>
    <col min="3592" max="3592" width="13.28515625" customWidth="1"/>
    <col min="3593" max="3593" width="13.140625" customWidth="1"/>
    <col min="3594" max="3594" width="14.5703125" customWidth="1"/>
    <col min="3595" max="3595" width="17.28515625" customWidth="1"/>
    <col min="3599" max="3599" width="28" customWidth="1"/>
    <col min="3844" max="3844" width="5.42578125" bestFit="1" customWidth="1"/>
    <col min="3845" max="3845" width="67.42578125" customWidth="1"/>
    <col min="3846" max="3846" width="17.140625" customWidth="1"/>
    <col min="3847" max="3847" width="10.7109375" bestFit="1" customWidth="1"/>
    <col min="3848" max="3848" width="13.28515625" customWidth="1"/>
    <col min="3849" max="3849" width="13.140625" customWidth="1"/>
    <col min="3850" max="3850" width="14.5703125" customWidth="1"/>
    <col min="3851" max="3851" width="17.28515625" customWidth="1"/>
    <col min="3855" max="3855" width="28" customWidth="1"/>
    <col min="4100" max="4100" width="5.42578125" bestFit="1" customWidth="1"/>
    <col min="4101" max="4101" width="67.42578125" customWidth="1"/>
    <col min="4102" max="4102" width="17.140625" customWidth="1"/>
    <col min="4103" max="4103" width="10.7109375" bestFit="1" customWidth="1"/>
    <col min="4104" max="4104" width="13.28515625" customWidth="1"/>
    <col min="4105" max="4105" width="13.140625" customWidth="1"/>
    <col min="4106" max="4106" width="14.5703125" customWidth="1"/>
    <col min="4107" max="4107" width="17.28515625" customWidth="1"/>
    <col min="4111" max="4111" width="28" customWidth="1"/>
    <col min="4356" max="4356" width="5.42578125" bestFit="1" customWidth="1"/>
    <col min="4357" max="4357" width="67.42578125" customWidth="1"/>
    <col min="4358" max="4358" width="17.140625" customWidth="1"/>
    <col min="4359" max="4359" width="10.7109375" bestFit="1" customWidth="1"/>
    <col min="4360" max="4360" width="13.28515625" customWidth="1"/>
    <col min="4361" max="4361" width="13.140625" customWidth="1"/>
    <col min="4362" max="4362" width="14.5703125" customWidth="1"/>
    <col min="4363" max="4363" width="17.28515625" customWidth="1"/>
    <col min="4367" max="4367" width="28" customWidth="1"/>
    <col min="4612" max="4612" width="5.42578125" bestFit="1" customWidth="1"/>
    <col min="4613" max="4613" width="67.42578125" customWidth="1"/>
    <col min="4614" max="4614" width="17.140625" customWidth="1"/>
    <col min="4615" max="4615" width="10.7109375" bestFit="1" customWidth="1"/>
    <col min="4616" max="4616" width="13.28515625" customWidth="1"/>
    <col min="4617" max="4617" width="13.140625" customWidth="1"/>
    <col min="4618" max="4618" width="14.5703125" customWidth="1"/>
    <col min="4619" max="4619" width="17.28515625" customWidth="1"/>
    <col min="4623" max="4623" width="28" customWidth="1"/>
    <col min="4868" max="4868" width="5.42578125" bestFit="1" customWidth="1"/>
    <col min="4869" max="4869" width="67.42578125" customWidth="1"/>
    <col min="4870" max="4870" width="17.140625" customWidth="1"/>
    <col min="4871" max="4871" width="10.7109375" bestFit="1" customWidth="1"/>
    <col min="4872" max="4872" width="13.28515625" customWidth="1"/>
    <col min="4873" max="4873" width="13.140625" customWidth="1"/>
    <col min="4874" max="4874" width="14.5703125" customWidth="1"/>
    <col min="4875" max="4875" width="17.28515625" customWidth="1"/>
    <col min="4879" max="4879" width="28" customWidth="1"/>
    <col min="5124" max="5124" width="5.42578125" bestFit="1" customWidth="1"/>
    <col min="5125" max="5125" width="67.42578125" customWidth="1"/>
    <col min="5126" max="5126" width="17.140625" customWidth="1"/>
    <col min="5127" max="5127" width="10.7109375" bestFit="1" customWidth="1"/>
    <col min="5128" max="5128" width="13.28515625" customWidth="1"/>
    <col min="5129" max="5129" width="13.140625" customWidth="1"/>
    <col min="5130" max="5130" width="14.5703125" customWidth="1"/>
    <col min="5131" max="5131" width="17.28515625" customWidth="1"/>
    <col min="5135" max="5135" width="28" customWidth="1"/>
    <col min="5380" max="5380" width="5.42578125" bestFit="1" customWidth="1"/>
    <col min="5381" max="5381" width="67.42578125" customWidth="1"/>
    <col min="5382" max="5382" width="17.140625" customWidth="1"/>
    <col min="5383" max="5383" width="10.7109375" bestFit="1" customWidth="1"/>
    <col min="5384" max="5384" width="13.28515625" customWidth="1"/>
    <col min="5385" max="5385" width="13.140625" customWidth="1"/>
    <col min="5386" max="5386" width="14.5703125" customWidth="1"/>
    <col min="5387" max="5387" width="17.28515625" customWidth="1"/>
    <col min="5391" max="5391" width="28" customWidth="1"/>
    <col min="5636" max="5636" width="5.42578125" bestFit="1" customWidth="1"/>
    <col min="5637" max="5637" width="67.42578125" customWidth="1"/>
    <col min="5638" max="5638" width="17.140625" customWidth="1"/>
    <col min="5639" max="5639" width="10.7109375" bestFit="1" customWidth="1"/>
    <col min="5640" max="5640" width="13.28515625" customWidth="1"/>
    <col min="5641" max="5641" width="13.140625" customWidth="1"/>
    <col min="5642" max="5642" width="14.5703125" customWidth="1"/>
    <col min="5643" max="5643" width="17.28515625" customWidth="1"/>
    <col min="5647" max="5647" width="28" customWidth="1"/>
    <col min="5892" max="5892" width="5.42578125" bestFit="1" customWidth="1"/>
    <col min="5893" max="5893" width="67.42578125" customWidth="1"/>
    <col min="5894" max="5894" width="17.140625" customWidth="1"/>
    <col min="5895" max="5895" width="10.7109375" bestFit="1" customWidth="1"/>
    <col min="5896" max="5896" width="13.28515625" customWidth="1"/>
    <col min="5897" max="5897" width="13.140625" customWidth="1"/>
    <col min="5898" max="5898" width="14.5703125" customWidth="1"/>
    <col min="5899" max="5899" width="17.28515625" customWidth="1"/>
    <col min="5903" max="5903" width="28" customWidth="1"/>
    <col min="6148" max="6148" width="5.42578125" bestFit="1" customWidth="1"/>
    <col min="6149" max="6149" width="67.42578125" customWidth="1"/>
    <col min="6150" max="6150" width="17.140625" customWidth="1"/>
    <col min="6151" max="6151" width="10.7109375" bestFit="1" customWidth="1"/>
    <col min="6152" max="6152" width="13.28515625" customWidth="1"/>
    <col min="6153" max="6153" width="13.140625" customWidth="1"/>
    <col min="6154" max="6154" width="14.5703125" customWidth="1"/>
    <col min="6155" max="6155" width="17.28515625" customWidth="1"/>
    <col min="6159" max="6159" width="28" customWidth="1"/>
    <col min="6404" max="6404" width="5.42578125" bestFit="1" customWidth="1"/>
    <col min="6405" max="6405" width="67.42578125" customWidth="1"/>
    <col min="6406" max="6406" width="17.140625" customWidth="1"/>
    <col min="6407" max="6407" width="10.7109375" bestFit="1" customWidth="1"/>
    <col min="6408" max="6408" width="13.28515625" customWidth="1"/>
    <col min="6409" max="6409" width="13.140625" customWidth="1"/>
    <col min="6410" max="6410" width="14.5703125" customWidth="1"/>
    <col min="6411" max="6411" width="17.28515625" customWidth="1"/>
    <col min="6415" max="6415" width="28" customWidth="1"/>
    <col min="6660" max="6660" width="5.42578125" bestFit="1" customWidth="1"/>
    <col min="6661" max="6661" width="67.42578125" customWidth="1"/>
    <col min="6662" max="6662" width="17.140625" customWidth="1"/>
    <col min="6663" max="6663" width="10.7109375" bestFit="1" customWidth="1"/>
    <col min="6664" max="6664" width="13.28515625" customWidth="1"/>
    <col min="6665" max="6665" width="13.140625" customWidth="1"/>
    <col min="6666" max="6666" width="14.5703125" customWidth="1"/>
    <col min="6667" max="6667" width="17.28515625" customWidth="1"/>
    <col min="6671" max="6671" width="28" customWidth="1"/>
    <col min="6916" max="6916" width="5.42578125" bestFit="1" customWidth="1"/>
    <col min="6917" max="6917" width="67.42578125" customWidth="1"/>
    <col min="6918" max="6918" width="17.140625" customWidth="1"/>
    <col min="6919" max="6919" width="10.7109375" bestFit="1" customWidth="1"/>
    <col min="6920" max="6920" width="13.28515625" customWidth="1"/>
    <col min="6921" max="6921" width="13.140625" customWidth="1"/>
    <col min="6922" max="6922" width="14.5703125" customWidth="1"/>
    <col min="6923" max="6923" width="17.28515625" customWidth="1"/>
    <col min="6927" max="6927" width="28" customWidth="1"/>
    <col min="7172" max="7172" width="5.42578125" bestFit="1" customWidth="1"/>
    <col min="7173" max="7173" width="67.42578125" customWidth="1"/>
    <col min="7174" max="7174" width="17.140625" customWidth="1"/>
    <col min="7175" max="7175" width="10.7109375" bestFit="1" customWidth="1"/>
    <col min="7176" max="7176" width="13.28515625" customWidth="1"/>
    <col min="7177" max="7177" width="13.140625" customWidth="1"/>
    <col min="7178" max="7178" width="14.5703125" customWidth="1"/>
    <col min="7179" max="7179" width="17.28515625" customWidth="1"/>
    <col min="7183" max="7183" width="28" customWidth="1"/>
    <col min="7428" max="7428" width="5.42578125" bestFit="1" customWidth="1"/>
    <col min="7429" max="7429" width="67.42578125" customWidth="1"/>
    <col min="7430" max="7430" width="17.140625" customWidth="1"/>
    <col min="7431" max="7431" width="10.7109375" bestFit="1" customWidth="1"/>
    <col min="7432" max="7432" width="13.28515625" customWidth="1"/>
    <col min="7433" max="7433" width="13.140625" customWidth="1"/>
    <col min="7434" max="7434" width="14.5703125" customWidth="1"/>
    <col min="7435" max="7435" width="17.28515625" customWidth="1"/>
    <col min="7439" max="7439" width="28" customWidth="1"/>
    <col min="7684" max="7684" width="5.42578125" bestFit="1" customWidth="1"/>
    <col min="7685" max="7685" width="67.42578125" customWidth="1"/>
    <col min="7686" max="7686" width="17.140625" customWidth="1"/>
    <col min="7687" max="7687" width="10.7109375" bestFit="1" customWidth="1"/>
    <col min="7688" max="7688" width="13.28515625" customWidth="1"/>
    <col min="7689" max="7689" width="13.140625" customWidth="1"/>
    <col min="7690" max="7690" width="14.5703125" customWidth="1"/>
    <col min="7691" max="7691" width="17.28515625" customWidth="1"/>
    <col min="7695" max="7695" width="28" customWidth="1"/>
    <col min="7940" max="7940" width="5.42578125" bestFit="1" customWidth="1"/>
    <col min="7941" max="7941" width="67.42578125" customWidth="1"/>
    <col min="7942" max="7942" width="17.140625" customWidth="1"/>
    <col min="7943" max="7943" width="10.7109375" bestFit="1" customWidth="1"/>
    <col min="7944" max="7944" width="13.28515625" customWidth="1"/>
    <col min="7945" max="7945" width="13.140625" customWidth="1"/>
    <col min="7946" max="7946" width="14.5703125" customWidth="1"/>
    <col min="7947" max="7947" width="17.28515625" customWidth="1"/>
    <col min="7951" max="7951" width="28" customWidth="1"/>
    <col min="8196" max="8196" width="5.42578125" bestFit="1" customWidth="1"/>
    <col min="8197" max="8197" width="67.42578125" customWidth="1"/>
    <col min="8198" max="8198" width="17.140625" customWidth="1"/>
    <col min="8199" max="8199" width="10.7109375" bestFit="1" customWidth="1"/>
    <col min="8200" max="8200" width="13.28515625" customWidth="1"/>
    <col min="8201" max="8201" width="13.140625" customWidth="1"/>
    <col min="8202" max="8202" width="14.5703125" customWidth="1"/>
    <col min="8203" max="8203" width="17.28515625" customWidth="1"/>
    <col min="8207" max="8207" width="28" customWidth="1"/>
    <col min="8452" max="8452" width="5.42578125" bestFit="1" customWidth="1"/>
    <col min="8453" max="8453" width="67.42578125" customWidth="1"/>
    <col min="8454" max="8454" width="17.140625" customWidth="1"/>
    <col min="8455" max="8455" width="10.7109375" bestFit="1" customWidth="1"/>
    <col min="8456" max="8456" width="13.28515625" customWidth="1"/>
    <col min="8457" max="8457" width="13.140625" customWidth="1"/>
    <col min="8458" max="8458" width="14.5703125" customWidth="1"/>
    <col min="8459" max="8459" width="17.28515625" customWidth="1"/>
    <col min="8463" max="8463" width="28" customWidth="1"/>
    <col min="8708" max="8708" width="5.42578125" bestFit="1" customWidth="1"/>
    <col min="8709" max="8709" width="67.42578125" customWidth="1"/>
    <col min="8710" max="8710" width="17.140625" customWidth="1"/>
    <col min="8711" max="8711" width="10.7109375" bestFit="1" customWidth="1"/>
    <col min="8712" max="8712" width="13.28515625" customWidth="1"/>
    <col min="8713" max="8713" width="13.140625" customWidth="1"/>
    <col min="8714" max="8714" width="14.5703125" customWidth="1"/>
    <col min="8715" max="8715" width="17.28515625" customWidth="1"/>
    <col min="8719" max="8719" width="28" customWidth="1"/>
    <col min="8964" max="8964" width="5.42578125" bestFit="1" customWidth="1"/>
    <col min="8965" max="8965" width="67.42578125" customWidth="1"/>
    <col min="8966" max="8966" width="17.140625" customWidth="1"/>
    <col min="8967" max="8967" width="10.7109375" bestFit="1" customWidth="1"/>
    <col min="8968" max="8968" width="13.28515625" customWidth="1"/>
    <col min="8969" max="8969" width="13.140625" customWidth="1"/>
    <col min="8970" max="8970" width="14.5703125" customWidth="1"/>
    <col min="8971" max="8971" width="17.28515625" customWidth="1"/>
    <col min="8975" max="8975" width="28" customWidth="1"/>
    <col min="9220" max="9220" width="5.42578125" bestFit="1" customWidth="1"/>
    <col min="9221" max="9221" width="67.42578125" customWidth="1"/>
    <col min="9222" max="9222" width="17.140625" customWidth="1"/>
    <col min="9223" max="9223" width="10.7109375" bestFit="1" customWidth="1"/>
    <col min="9224" max="9224" width="13.28515625" customWidth="1"/>
    <col min="9225" max="9225" width="13.140625" customWidth="1"/>
    <col min="9226" max="9226" width="14.5703125" customWidth="1"/>
    <col min="9227" max="9227" width="17.28515625" customWidth="1"/>
    <col min="9231" max="9231" width="28" customWidth="1"/>
    <col min="9476" max="9476" width="5.42578125" bestFit="1" customWidth="1"/>
    <col min="9477" max="9477" width="67.42578125" customWidth="1"/>
    <col min="9478" max="9478" width="17.140625" customWidth="1"/>
    <col min="9479" max="9479" width="10.7109375" bestFit="1" customWidth="1"/>
    <col min="9480" max="9480" width="13.28515625" customWidth="1"/>
    <col min="9481" max="9481" width="13.140625" customWidth="1"/>
    <col min="9482" max="9482" width="14.5703125" customWidth="1"/>
    <col min="9483" max="9483" width="17.28515625" customWidth="1"/>
    <col min="9487" max="9487" width="28" customWidth="1"/>
    <col min="9732" max="9732" width="5.42578125" bestFit="1" customWidth="1"/>
    <col min="9733" max="9733" width="67.42578125" customWidth="1"/>
    <col min="9734" max="9734" width="17.140625" customWidth="1"/>
    <col min="9735" max="9735" width="10.7109375" bestFit="1" customWidth="1"/>
    <col min="9736" max="9736" width="13.28515625" customWidth="1"/>
    <col min="9737" max="9737" width="13.140625" customWidth="1"/>
    <col min="9738" max="9738" width="14.5703125" customWidth="1"/>
    <col min="9739" max="9739" width="17.28515625" customWidth="1"/>
    <col min="9743" max="9743" width="28" customWidth="1"/>
    <col min="9988" max="9988" width="5.42578125" bestFit="1" customWidth="1"/>
    <col min="9989" max="9989" width="67.42578125" customWidth="1"/>
    <col min="9990" max="9990" width="17.140625" customWidth="1"/>
    <col min="9991" max="9991" width="10.7109375" bestFit="1" customWidth="1"/>
    <col min="9992" max="9992" width="13.28515625" customWidth="1"/>
    <col min="9993" max="9993" width="13.140625" customWidth="1"/>
    <col min="9994" max="9994" width="14.5703125" customWidth="1"/>
    <col min="9995" max="9995" width="17.28515625" customWidth="1"/>
    <col min="9999" max="9999" width="28" customWidth="1"/>
    <col min="10244" max="10244" width="5.42578125" bestFit="1" customWidth="1"/>
    <col min="10245" max="10245" width="67.42578125" customWidth="1"/>
    <col min="10246" max="10246" width="17.140625" customWidth="1"/>
    <col min="10247" max="10247" width="10.7109375" bestFit="1" customWidth="1"/>
    <col min="10248" max="10248" width="13.28515625" customWidth="1"/>
    <col min="10249" max="10249" width="13.140625" customWidth="1"/>
    <col min="10250" max="10250" width="14.5703125" customWidth="1"/>
    <col min="10251" max="10251" width="17.28515625" customWidth="1"/>
    <col min="10255" max="10255" width="28" customWidth="1"/>
    <col min="10500" max="10500" width="5.42578125" bestFit="1" customWidth="1"/>
    <col min="10501" max="10501" width="67.42578125" customWidth="1"/>
    <col min="10502" max="10502" width="17.140625" customWidth="1"/>
    <col min="10503" max="10503" width="10.7109375" bestFit="1" customWidth="1"/>
    <col min="10504" max="10504" width="13.28515625" customWidth="1"/>
    <col min="10505" max="10505" width="13.140625" customWidth="1"/>
    <col min="10506" max="10506" width="14.5703125" customWidth="1"/>
    <col min="10507" max="10507" width="17.28515625" customWidth="1"/>
    <col min="10511" max="10511" width="28" customWidth="1"/>
    <col min="10756" max="10756" width="5.42578125" bestFit="1" customWidth="1"/>
    <col min="10757" max="10757" width="67.42578125" customWidth="1"/>
    <col min="10758" max="10758" width="17.140625" customWidth="1"/>
    <col min="10759" max="10759" width="10.7109375" bestFit="1" customWidth="1"/>
    <col min="10760" max="10760" width="13.28515625" customWidth="1"/>
    <col min="10761" max="10761" width="13.140625" customWidth="1"/>
    <col min="10762" max="10762" width="14.5703125" customWidth="1"/>
    <col min="10763" max="10763" width="17.28515625" customWidth="1"/>
    <col min="10767" max="10767" width="28" customWidth="1"/>
    <col min="11012" max="11012" width="5.42578125" bestFit="1" customWidth="1"/>
    <col min="11013" max="11013" width="67.42578125" customWidth="1"/>
    <col min="11014" max="11014" width="17.140625" customWidth="1"/>
    <col min="11015" max="11015" width="10.7109375" bestFit="1" customWidth="1"/>
    <col min="11016" max="11016" width="13.28515625" customWidth="1"/>
    <col min="11017" max="11017" width="13.140625" customWidth="1"/>
    <col min="11018" max="11018" width="14.5703125" customWidth="1"/>
    <col min="11019" max="11019" width="17.28515625" customWidth="1"/>
    <col min="11023" max="11023" width="28" customWidth="1"/>
    <col min="11268" max="11268" width="5.42578125" bestFit="1" customWidth="1"/>
    <col min="11269" max="11269" width="67.42578125" customWidth="1"/>
    <col min="11270" max="11270" width="17.140625" customWidth="1"/>
    <col min="11271" max="11271" width="10.7109375" bestFit="1" customWidth="1"/>
    <col min="11272" max="11272" width="13.28515625" customWidth="1"/>
    <col min="11273" max="11273" width="13.140625" customWidth="1"/>
    <col min="11274" max="11274" width="14.5703125" customWidth="1"/>
    <col min="11275" max="11275" width="17.28515625" customWidth="1"/>
    <col min="11279" max="11279" width="28" customWidth="1"/>
    <col min="11524" max="11524" width="5.42578125" bestFit="1" customWidth="1"/>
    <col min="11525" max="11525" width="67.42578125" customWidth="1"/>
    <col min="11526" max="11526" width="17.140625" customWidth="1"/>
    <col min="11527" max="11527" width="10.7109375" bestFit="1" customWidth="1"/>
    <col min="11528" max="11528" width="13.28515625" customWidth="1"/>
    <col min="11529" max="11529" width="13.140625" customWidth="1"/>
    <col min="11530" max="11530" width="14.5703125" customWidth="1"/>
    <col min="11531" max="11531" width="17.28515625" customWidth="1"/>
    <col min="11535" max="11535" width="28" customWidth="1"/>
    <col min="11780" max="11780" width="5.42578125" bestFit="1" customWidth="1"/>
    <col min="11781" max="11781" width="67.42578125" customWidth="1"/>
    <col min="11782" max="11782" width="17.140625" customWidth="1"/>
    <col min="11783" max="11783" width="10.7109375" bestFit="1" customWidth="1"/>
    <col min="11784" max="11784" width="13.28515625" customWidth="1"/>
    <col min="11785" max="11785" width="13.140625" customWidth="1"/>
    <col min="11786" max="11786" width="14.5703125" customWidth="1"/>
    <col min="11787" max="11787" width="17.28515625" customWidth="1"/>
    <col min="11791" max="11791" width="28" customWidth="1"/>
    <col min="12036" max="12036" width="5.42578125" bestFit="1" customWidth="1"/>
    <col min="12037" max="12037" width="67.42578125" customWidth="1"/>
    <col min="12038" max="12038" width="17.140625" customWidth="1"/>
    <col min="12039" max="12039" width="10.7109375" bestFit="1" customWidth="1"/>
    <col min="12040" max="12040" width="13.28515625" customWidth="1"/>
    <col min="12041" max="12041" width="13.140625" customWidth="1"/>
    <col min="12042" max="12042" width="14.5703125" customWidth="1"/>
    <col min="12043" max="12043" width="17.28515625" customWidth="1"/>
    <col min="12047" max="12047" width="28" customWidth="1"/>
    <col min="12292" max="12292" width="5.42578125" bestFit="1" customWidth="1"/>
    <col min="12293" max="12293" width="67.42578125" customWidth="1"/>
    <col min="12294" max="12294" width="17.140625" customWidth="1"/>
    <col min="12295" max="12295" width="10.7109375" bestFit="1" customWidth="1"/>
    <col min="12296" max="12296" width="13.28515625" customWidth="1"/>
    <col min="12297" max="12297" width="13.140625" customWidth="1"/>
    <col min="12298" max="12298" width="14.5703125" customWidth="1"/>
    <col min="12299" max="12299" width="17.28515625" customWidth="1"/>
    <col min="12303" max="12303" width="28" customWidth="1"/>
    <col min="12548" max="12548" width="5.42578125" bestFit="1" customWidth="1"/>
    <col min="12549" max="12549" width="67.42578125" customWidth="1"/>
    <col min="12550" max="12550" width="17.140625" customWidth="1"/>
    <col min="12551" max="12551" width="10.7109375" bestFit="1" customWidth="1"/>
    <col min="12552" max="12552" width="13.28515625" customWidth="1"/>
    <col min="12553" max="12553" width="13.140625" customWidth="1"/>
    <col min="12554" max="12554" width="14.5703125" customWidth="1"/>
    <col min="12555" max="12555" width="17.28515625" customWidth="1"/>
    <col min="12559" max="12559" width="28" customWidth="1"/>
    <col min="12804" max="12804" width="5.42578125" bestFit="1" customWidth="1"/>
    <col min="12805" max="12805" width="67.42578125" customWidth="1"/>
    <col min="12806" max="12806" width="17.140625" customWidth="1"/>
    <col min="12807" max="12807" width="10.7109375" bestFit="1" customWidth="1"/>
    <col min="12808" max="12808" width="13.28515625" customWidth="1"/>
    <col min="12809" max="12809" width="13.140625" customWidth="1"/>
    <col min="12810" max="12810" width="14.5703125" customWidth="1"/>
    <col min="12811" max="12811" width="17.28515625" customWidth="1"/>
    <col min="12815" max="12815" width="28" customWidth="1"/>
    <col min="13060" max="13060" width="5.42578125" bestFit="1" customWidth="1"/>
    <col min="13061" max="13061" width="67.42578125" customWidth="1"/>
    <col min="13062" max="13062" width="17.140625" customWidth="1"/>
    <col min="13063" max="13063" width="10.7109375" bestFit="1" customWidth="1"/>
    <col min="13064" max="13064" width="13.28515625" customWidth="1"/>
    <col min="13065" max="13065" width="13.140625" customWidth="1"/>
    <col min="13066" max="13066" width="14.5703125" customWidth="1"/>
    <col min="13067" max="13067" width="17.28515625" customWidth="1"/>
    <col min="13071" max="13071" width="28" customWidth="1"/>
    <col min="13316" max="13316" width="5.42578125" bestFit="1" customWidth="1"/>
    <col min="13317" max="13317" width="67.42578125" customWidth="1"/>
    <col min="13318" max="13318" width="17.140625" customWidth="1"/>
    <col min="13319" max="13319" width="10.7109375" bestFit="1" customWidth="1"/>
    <col min="13320" max="13320" width="13.28515625" customWidth="1"/>
    <col min="13321" max="13321" width="13.140625" customWidth="1"/>
    <col min="13322" max="13322" width="14.5703125" customWidth="1"/>
    <col min="13323" max="13323" width="17.28515625" customWidth="1"/>
    <col min="13327" max="13327" width="28" customWidth="1"/>
    <col min="13572" max="13572" width="5.42578125" bestFit="1" customWidth="1"/>
    <col min="13573" max="13573" width="67.42578125" customWidth="1"/>
    <col min="13574" max="13574" width="17.140625" customWidth="1"/>
    <col min="13575" max="13575" width="10.7109375" bestFit="1" customWidth="1"/>
    <col min="13576" max="13576" width="13.28515625" customWidth="1"/>
    <col min="13577" max="13577" width="13.140625" customWidth="1"/>
    <col min="13578" max="13578" width="14.5703125" customWidth="1"/>
    <col min="13579" max="13579" width="17.28515625" customWidth="1"/>
    <col min="13583" max="13583" width="28" customWidth="1"/>
    <col min="13828" max="13828" width="5.42578125" bestFit="1" customWidth="1"/>
    <col min="13829" max="13829" width="67.42578125" customWidth="1"/>
    <col min="13830" max="13830" width="17.140625" customWidth="1"/>
    <col min="13831" max="13831" width="10.7109375" bestFit="1" customWidth="1"/>
    <col min="13832" max="13832" width="13.28515625" customWidth="1"/>
    <col min="13833" max="13833" width="13.140625" customWidth="1"/>
    <col min="13834" max="13834" width="14.5703125" customWidth="1"/>
    <col min="13835" max="13835" width="17.28515625" customWidth="1"/>
    <col min="13839" max="13839" width="28" customWidth="1"/>
    <col min="14084" max="14084" width="5.42578125" bestFit="1" customWidth="1"/>
    <col min="14085" max="14085" width="67.42578125" customWidth="1"/>
    <col min="14086" max="14086" width="17.140625" customWidth="1"/>
    <col min="14087" max="14087" width="10.7109375" bestFit="1" customWidth="1"/>
    <col min="14088" max="14088" width="13.28515625" customWidth="1"/>
    <col min="14089" max="14089" width="13.140625" customWidth="1"/>
    <col min="14090" max="14090" width="14.5703125" customWidth="1"/>
    <col min="14091" max="14091" width="17.28515625" customWidth="1"/>
    <col min="14095" max="14095" width="28" customWidth="1"/>
    <col min="14340" max="14340" width="5.42578125" bestFit="1" customWidth="1"/>
    <col min="14341" max="14341" width="67.42578125" customWidth="1"/>
    <col min="14342" max="14342" width="17.140625" customWidth="1"/>
    <col min="14343" max="14343" width="10.7109375" bestFit="1" customWidth="1"/>
    <col min="14344" max="14344" width="13.28515625" customWidth="1"/>
    <col min="14345" max="14345" width="13.140625" customWidth="1"/>
    <col min="14346" max="14346" width="14.5703125" customWidth="1"/>
    <col min="14347" max="14347" width="17.28515625" customWidth="1"/>
    <col min="14351" max="14351" width="28" customWidth="1"/>
    <col min="14596" max="14596" width="5.42578125" bestFit="1" customWidth="1"/>
    <col min="14597" max="14597" width="67.42578125" customWidth="1"/>
    <col min="14598" max="14598" width="17.140625" customWidth="1"/>
    <col min="14599" max="14599" width="10.7109375" bestFit="1" customWidth="1"/>
    <col min="14600" max="14600" width="13.28515625" customWidth="1"/>
    <col min="14601" max="14601" width="13.140625" customWidth="1"/>
    <col min="14602" max="14602" width="14.5703125" customWidth="1"/>
    <col min="14603" max="14603" width="17.28515625" customWidth="1"/>
    <col min="14607" max="14607" width="28" customWidth="1"/>
    <col min="14852" max="14852" width="5.42578125" bestFit="1" customWidth="1"/>
    <col min="14853" max="14853" width="67.42578125" customWidth="1"/>
    <col min="14854" max="14854" width="17.140625" customWidth="1"/>
    <col min="14855" max="14855" width="10.7109375" bestFit="1" customWidth="1"/>
    <col min="14856" max="14856" width="13.28515625" customWidth="1"/>
    <col min="14857" max="14857" width="13.140625" customWidth="1"/>
    <col min="14858" max="14858" width="14.5703125" customWidth="1"/>
    <col min="14859" max="14859" width="17.28515625" customWidth="1"/>
    <col min="14863" max="14863" width="28" customWidth="1"/>
    <col min="15108" max="15108" width="5.42578125" bestFit="1" customWidth="1"/>
    <col min="15109" max="15109" width="67.42578125" customWidth="1"/>
    <col min="15110" max="15110" width="17.140625" customWidth="1"/>
    <col min="15111" max="15111" width="10.7109375" bestFit="1" customWidth="1"/>
    <col min="15112" max="15112" width="13.28515625" customWidth="1"/>
    <col min="15113" max="15113" width="13.140625" customWidth="1"/>
    <col min="15114" max="15114" width="14.5703125" customWidth="1"/>
    <col min="15115" max="15115" width="17.28515625" customWidth="1"/>
    <col min="15119" max="15119" width="28" customWidth="1"/>
    <col min="15364" max="15364" width="5.42578125" bestFit="1" customWidth="1"/>
    <col min="15365" max="15365" width="67.42578125" customWidth="1"/>
    <col min="15366" max="15366" width="17.140625" customWidth="1"/>
    <col min="15367" max="15367" width="10.7109375" bestFit="1" customWidth="1"/>
    <col min="15368" max="15368" width="13.28515625" customWidth="1"/>
    <col min="15369" max="15369" width="13.140625" customWidth="1"/>
    <col min="15370" max="15370" width="14.5703125" customWidth="1"/>
    <col min="15371" max="15371" width="17.28515625" customWidth="1"/>
    <col min="15375" max="15375" width="28" customWidth="1"/>
    <col min="15620" max="15620" width="5.42578125" bestFit="1" customWidth="1"/>
    <col min="15621" max="15621" width="67.42578125" customWidth="1"/>
    <col min="15622" max="15622" width="17.140625" customWidth="1"/>
    <col min="15623" max="15623" width="10.7109375" bestFit="1" customWidth="1"/>
    <col min="15624" max="15624" width="13.28515625" customWidth="1"/>
    <col min="15625" max="15625" width="13.140625" customWidth="1"/>
    <col min="15626" max="15626" width="14.5703125" customWidth="1"/>
    <col min="15627" max="15627" width="17.28515625" customWidth="1"/>
    <col min="15631" max="15631" width="28" customWidth="1"/>
    <col min="15876" max="15876" width="5.42578125" bestFit="1" customWidth="1"/>
    <col min="15877" max="15877" width="67.42578125" customWidth="1"/>
    <col min="15878" max="15878" width="17.140625" customWidth="1"/>
    <col min="15879" max="15879" width="10.7109375" bestFit="1" customWidth="1"/>
    <col min="15880" max="15880" width="13.28515625" customWidth="1"/>
    <col min="15881" max="15881" width="13.140625" customWidth="1"/>
    <col min="15882" max="15882" width="14.5703125" customWidth="1"/>
    <col min="15883" max="15883" width="17.28515625" customWidth="1"/>
    <col min="15887" max="15887" width="28" customWidth="1"/>
    <col min="16132" max="16132" width="5.42578125" bestFit="1" customWidth="1"/>
    <col min="16133" max="16133" width="67.42578125" customWidth="1"/>
    <col min="16134" max="16134" width="17.140625" customWidth="1"/>
    <col min="16135" max="16135" width="10.7109375" bestFit="1" customWidth="1"/>
    <col min="16136" max="16136" width="13.28515625" customWidth="1"/>
    <col min="16137" max="16137" width="13.140625" customWidth="1"/>
    <col min="16138" max="16138" width="14.5703125" customWidth="1"/>
    <col min="16139" max="16139" width="17.28515625" customWidth="1"/>
    <col min="16143" max="16143" width="28" customWidth="1"/>
  </cols>
  <sheetData>
    <row r="1" spans="1:17" ht="32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</row>
    <row r="2" spans="1:17" ht="39" customHeight="1" x14ac:dyDescent="0.2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3</v>
      </c>
      <c r="L2" s="7" t="s">
        <v>11</v>
      </c>
      <c r="M2" s="6" t="s">
        <v>12</v>
      </c>
      <c r="N2" s="6" t="s">
        <v>13</v>
      </c>
      <c r="O2" s="6" t="s">
        <v>14</v>
      </c>
      <c r="P2" s="6" t="s">
        <v>4</v>
      </c>
      <c r="Q2" s="49" t="s">
        <v>208</v>
      </c>
    </row>
    <row r="3" spans="1:17" ht="39.75" customHeight="1" x14ac:dyDescent="0.25">
      <c r="A3" s="8">
        <v>21</v>
      </c>
      <c r="B3" s="8">
        <v>900503716</v>
      </c>
      <c r="C3" s="9">
        <v>900503716</v>
      </c>
      <c r="D3" s="23" t="s">
        <v>85</v>
      </c>
      <c r="E3" s="17" t="s">
        <v>86</v>
      </c>
      <c r="F3" s="11" t="s">
        <v>87</v>
      </c>
      <c r="G3" s="17" t="s">
        <v>18</v>
      </c>
      <c r="H3" s="13">
        <v>1</v>
      </c>
      <c r="I3" s="14">
        <v>1161800</v>
      </c>
      <c r="J3" s="15">
        <f t="shared" ref="J3:J9" si="0">SUM(H3*I3)</f>
        <v>1161800</v>
      </c>
      <c r="K3" s="8">
        <v>43212104</v>
      </c>
      <c r="L3" s="12" t="s">
        <v>19</v>
      </c>
      <c r="M3" s="8">
        <v>43000000</v>
      </c>
      <c r="N3" s="8">
        <v>43210000</v>
      </c>
      <c r="O3" s="8">
        <v>43212100</v>
      </c>
      <c r="P3" s="12" t="s">
        <v>88</v>
      </c>
      <c r="Q3" s="50" t="s">
        <v>210</v>
      </c>
    </row>
    <row r="4" spans="1:17" ht="40.5" customHeight="1" x14ac:dyDescent="0.25">
      <c r="A4" s="8">
        <v>48</v>
      </c>
      <c r="B4" s="8">
        <v>900502977</v>
      </c>
      <c r="C4" s="8">
        <v>900502977</v>
      </c>
      <c r="D4" s="10" t="s">
        <v>178</v>
      </c>
      <c r="E4" s="16" t="s">
        <v>179</v>
      </c>
      <c r="F4" s="11" t="s">
        <v>180</v>
      </c>
      <c r="G4" s="17" t="s">
        <v>18</v>
      </c>
      <c r="H4" s="13">
        <v>4</v>
      </c>
      <c r="I4" s="14">
        <v>312000</v>
      </c>
      <c r="J4" s="15">
        <f t="shared" si="0"/>
        <v>1248000</v>
      </c>
      <c r="K4" s="9">
        <v>44103103</v>
      </c>
      <c r="L4" s="12" t="s">
        <v>19</v>
      </c>
      <c r="M4" s="8">
        <v>44000000</v>
      </c>
      <c r="N4" s="8">
        <v>44100000</v>
      </c>
      <c r="O4" s="8">
        <v>44103100</v>
      </c>
      <c r="P4" s="8" t="s">
        <v>181</v>
      </c>
      <c r="Q4" s="50" t="s">
        <v>210</v>
      </c>
    </row>
    <row r="5" spans="1:17" ht="34.5" customHeight="1" x14ac:dyDescent="0.25">
      <c r="A5" s="8">
        <v>49</v>
      </c>
      <c r="B5" s="8">
        <v>900506149</v>
      </c>
      <c r="C5" s="8">
        <v>900506149</v>
      </c>
      <c r="D5" s="10" t="s">
        <v>178</v>
      </c>
      <c r="E5" s="11" t="s">
        <v>182</v>
      </c>
      <c r="F5" s="11" t="s">
        <v>183</v>
      </c>
      <c r="G5" s="12" t="s">
        <v>18</v>
      </c>
      <c r="H5" s="13">
        <v>2</v>
      </c>
      <c r="I5" s="26">
        <v>510700</v>
      </c>
      <c r="J5" s="15">
        <f t="shared" si="0"/>
        <v>1021400</v>
      </c>
      <c r="K5" s="9">
        <v>44103103</v>
      </c>
      <c r="L5" s="12" t="s">
        <v>19</v>
      </c>
      <c r="M5" s="8">
        <v>44000000</v>
      </c>
      <c r="N5" s="8">
        <v>44100000</v>
      </c>
      <c r="O5" s="8">
        <v>44103100</v>
      </c>
      <c r="P5" s="8" t="s">
        <v>181</v>
      </c>
      <c r="Q5" s="50" t="s">
        <v>210</v>
      </c>
    </row>
    <row r="6" spans="1:17" ht="30" customHeight="1" x14ac:dyDescent="0.25">
      <c r="A6" s="8">
        <v>50</v>
      </c>
      <c r="B6" s="8">
        <v>900504225</v>
      </c>
      <c r="C6" s="9">
        <v>900504225</v>
      </c>
      <c r="D6" s="10" t="s">
        <v>184</v>
      </c>
      <c r="E6" s="16" t="s">
        <v>185</v>
      </c>
      <c r="F6" s="11" t="s">
        <v>186</v>
      </c>
      <c r="G6" s="17" t="s">
        <v>18</v>
      </c>
      <c r="H6" s="13">
        <v>5</v>
      </c>
      <c r="I6" s="14">
        <v>1465700</v>
      </c>
      <c r="J6" s="15">
        <f t="shared" si="0"/>
        <v>7328500</v>
      </c>
      <c r="K6" s="9">
        <v>44103103</v>
      </c>
      <c r="L6" s="12" t="s">
        <v>19</v>
      </c>
      <c r="M6" s="8">
        <v>44000000</v>
      </c>
      <c r="N6" s="8">
        <v>44100000</v>
      </c>
      <c r="O6" s="8">
        <v>44103100</v>
      </c>
      <c r="P6" s="8" t="s">
        <v>181</v>
      </c>
      <c r="Q6" s="50" t="s">
        <v>210</v>
      </c>
    </row>
    <row r="7" spans="1:17" ht="30" customHeight="1" x14ac:dyDescent="0.25">
      <c r="A7" s="8">
        <v>51</v>
      </c>
      <c r="B7" s="8">
        <v>8498075</v>
      </c>
      <c r="C7" s="8">
        <v>8498075</v>
      </c>
      <c r="D7" s="10" t="s">
        <v>184</v>
      </c>
      <c r="E7" s="11" t="s">
        <v>187</v>
      </c>
      <c r="F7" s="11" t="s">
        <v>188</v>
      </c>
      <c r="G7" s="12" t="s">
        <v>18</v>
      </c>
      <c r="H7" s="13">
        <v>2</v>
      </c>
      <c r="I7" s="26">
        <v>1127000</v>
      </c>
      <c r="J7" s="15">
        <f t="shared" si="0"/>
        <v>2254000</v>
      </c>
      <c r="K7" s="9">
        <v>44103103</v>
      </c>
      <c r="L7" s="12" t="s">
        <v>19</v>
      </c>
      <c r="M7" s="8">
        <v>44000000</v>
      </c>
      <c r="N7" s="8">
        <v>44100000</v>
      </c>
      <c r="O7" s="8">
        <v>44103100</v>
      </c>
      <c r="P7" s="8" t="s">
        <v>181</v>
      </c>
      <c r="Q7" s="50" t="s">
        <v>210</v>
      </c>
    </row>
    <row r="8" spans="1:17" ht="30" customHeight="1" x14ac:dyDescent="0.25">
      <c r="A8" s="8">
        <v>52</v>
      </c>
      <c r="B8" s="8" t="s">
        <v>189</v>
      </c>
      <c r="C8" s="8" t="s">
        <v>189</v>
      </c>
      <c r="D8" s="10" t="s">
        <v>184</v>
      </c>
      <c r="E8" s="11" t="s">
        <v>190</v>
      </c>
      <c r="F8" s="11" t="s">
        <v>191</v>
      </c>
      <c r="G8" s="12" t="s">
        <v>18</v>
      </c>
      <c r="H8" s="13">
        <v>3</v>
      </c>
      <c r="I8" s="26">
        <v>404300</v>
      </c>
      <c r="J8" s="15">
        <f t="shared" si="0"/>
        <v>1212900</v>
      </c>
      <c r="K8" s="9">
        <v>44103103</v>
      </c>
      <c r="L8" s="12" t="s">
        <v>19</v>
      </c>
      <c r="M8" s="8">
        <v>44000000</v>
      </c>
      <c r="N8" s="8">
        <v>44100000</v>
      </c>
      <c r="O8" s="8">
        <v>44103100</v>
      </c>
      <c r="P8" s="8" t="s">
        <v>181</v>
      </c>
      <c r="Q8" s="50" t="s">
        <v>210</v>
      </c>
    </row>
    <row r="9" spans="1:17" ht="30" customHeight="1" x14ac:dyDescent="0.25">
      <c r="A9" s="51"/>
      <c r="B9" s="51"/>
      <c r="C9" s="51"/>
      <c r="D9" s="10" t="s">
        <v>184</v>
      </c>
      <c r="E9" s="11" t="s">
        <v>214</v>
      </c>
      <c r="F9" s="11" t="s">
        <v>214</v>
      </c>
      <c r="G9" s="12" t="s">
        <v>18</v>
      </c>
      <c r="H9" s="53">
        <v>4</v>
      </c>
      <c r="I9" s="14">
        <v>487900</v>
      </c>
      <c r="J9" s="15">
        <f t="shared" si="0"/>
        <v>1951600</v>
      </c>
      <c r="K9" s="54"/>
      <c r="L9" s="52"/>
      <c r="M9" s="51"/>
      <c r="N9" s="51"/>
      <c r="O9" s="51"/>
      <c r="P9" s="51"/>
    </row>
    <row r="10" spans="1:17" ht="35.25" customHeight="1" x14ac:dyDescent="0.25">
      <c r="A10" s="27"/>
      <c r="B10" s="27"/>
      <c r="G10" s="27"/>
      <c r="H10" s="28" t="s">
        <v>202</v>
      </c>
      <c r="I10" s="28"/>
      <c r="J10" s="29">
        <f>SUM(J3:J9)</f>
        <v>16178200</v>
      </c>
    </row>
    <row r="11" spans="1:17" ht="15.75" x14ac:dyDescent="0.25">
      <c r="E11" s="30"/>
    </row>
    <row r="12" spans="1:17" ht="30" hidden="1" x14ac:dyDescent="0.25">
      <c r="A12" s="32"/>
      <c r="B12" s="32">
        <f>K12</f>
        <v>44103103</v>
      </c>
      <c r="C12" s="33"/>
      <c r="D12" s="34" t="s">
        <v>203</v>
      </c>
      <c r="E12" s="35"/>
      <c r="F12" s="32"/>
      <c r="G12" s="36" t="s">
        <v>18</v>
      </c>
      <c r="H12" s="37">
        <v>0</v>
      </c>
      <c r="I12" s="38">
        <v>901701</v>
      </c>
      <c r="J12" s="39">
        <f>SUM(H12*I12)</f>
        <v>0</v>
      </c>
      <c r="K12" s="40">
        <v>44103103</v>
      </c>
      <c r="L12" s="36" t="s">
        <v>19</v>
      </c>
      <c r="M12" s="32">
        <v>44000000</v>
      </c>
      <c r="N12" s="32">
        <v>44100000</v>
      </c>
      <c r="O12" s="32">
        <v>44103100</v>
      </c>
      <c r="P12" s="32" t="s">
        <v>181</v>
      </c>
    </row>
    <row r="13" spans="1:17" ht="30" hidden="1" x14ac:dyDescent="0.25">
      <c r="A13" s="32"/>
      <c r="B13" s="32">
        <f>K13</f>
        <v>44103103</v>
      </c>
      <c r="C13" s="33"/>
      <c r="D13" s="34" t="s">
        <v>205</v>
      </c>
      <c r="E13" s="41"/>
      <c r="F13" s="11"/>
      <c r="G13" s="36" t="s">
        <v>18</v>
      </c>
      <c r="H13" s="37">
        <v>0</v>
      </c>
      <c r="I13" s="38">
        <v>293053</v>
      </c>
      <c r="J13" s="39">
        <f>SUM(H13*I13)</f>
        <v>0</v>
      </c>
      <c r="K13" s="40">
        <v>44103103</v>
      </c>
      <c r="L13" s="36" t="s">
        <v>19</v>
      </c>
      <c r="M13" s="32">
        <v>44000000</v>
      </c>
      <c r="N13" s="32">
        <v>44100000</v>
      </c>
      <c r="O13" s="32">
        <v>44103100</v>
      </c>
      <c r="P13" s="32" t="s">
        <v>181</v>
      </c>
    </row>
    <row r="14" spans="1:17" x14ac:dyDescent="0.25">
      <c r="H14" s="42" t="s">
        <v>202</v>
      </c>
      <c r="I14" s="42"/>
      <c r="J14" s="43">
        <f>J12+J13</f>
        <v>0</v>
      </c>
    </row>
    <row r="16" spans="1:17" ht="15.75" x14ac:dyDescent="0.25">
      <c r="B16" s="44"/>
    </row>
    <row r="17" spans="5:19" ht="15.75" x14ac:dyDescent="0.25">
      <c r="H17" s="45" t="s">
        <v>207</v>
      </c>
      <c r="I17" s="45"/>
      <c r="J17" s="46">
        <f>J10+J14</f>
        <v>16178200</v>
      </c>
    </row>
    <row r="21" spans="5:19" x14ac:dyDescent="0.25">
      <c r="J21" s="47"/>
      <c r="S21" s="48">
        <f>J17+J24</f>
        <v>33386200</v>
      </c>
    </row>
    <row r="24" spans="5:19" x14ac:dyDescent="0.25">
      <c r="J24" s="31">
        <v>17208000</v>
      </c>
    </row>
    <row r="31" spans="5:19" x14ac:dyDescent="0.25">
      <c r="E31" s="48"/>
    </row>
  </sheetData>
  <autoFilter ref="A2:Q10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8"/>
  <sheetViews>
    <sheetView zoomScale="85" zoomScaleNormal="85" workbookViewId="0">
      <selection activeCell="F52" sqref="F52"/>
    </sheetView>
  </sheetViews>
  <sheetFormatPr baseColWidth="10" defaultRowHeight="15" x14ac:dyDescent="0.25"/>
  <cols>
    <col min="1" max="1" width="3.42578125" customWidth="1"/>
    <col min="2" max="2" width="10" customWidth="1"/>
    <col min="3" max="3" width="11" hidden="1" customWidth="1"/>
    <col min="4" max="4" width="24.7109375" hidden="1" customWidth="1"/>
    <col min="5" max="5" width="54.85546875" hidden="1" customWidth="1"/>
    <col min="6" max="6" width="69" customWidth="1"/>
    <col min="7" max="7" width="12" customWidth="1"/>
    <col min="8" max="8" width="8.42578125" customWidth="1"/>
    <col min="9" max="9" width="13.5703125" customWidth="1"/>
    <col min="10" max="10" width="15.7109375" style="31" customWidth="1"/>
    <col min="11" max="11" width="14.5703125" hidden="1" customWidth="1"/>
    <col min="12" max="12" width="17.28515625" hidden="1" customWidth="1"/>
    <col min="13" max="15" width="11.42578125" hidden="1" customWidth="1"/>
    <col min="16" max="16" width="28" hidden="1" customWidth="1"/>
    <col min="17" max="17" width="11.42578125" style="50"/>
    <col min="260" max="260" width="5.42578125" bestFit="1" customWidth="1"/>
    <col min="261" max="261" width="67.42578125" customWidth="1"/>
    <col min="262" max="262" width="17.140625" customWidth="1"/>
    <col min="263" max="263" width="10.7109375" bestFit="1" customWidth="1"/>
    <col min="264" max="264" width="13.28515625" customWidth="1"/>
    <col min="265" max="265" width="13.140625" customWidth="1"/>
    <col min="266" max="266" width="14.5703125" customWidth="1"/>
    <col min="267" max="267" width="17.28515625" customWidth="1"/>
    <col min="271" max="271" width="28" customWidth="1"/>
    <col min="516" max="516" width="5.42578125" bestFit="1" customWidth="1"/>
    <col min="517" max="517" width="67.42578125" customWidth="1"/>
    <col min="518" max="518" width="17.140625" customWidth="1"/>
    <col min="519" max="519" width="10.7109375" bestFit="1" customWidth="1"/>
    <col min="520" max="520" width="13.28515625" customWidth="1"/>
    <col min="521" max="521" width="13.140625" customWidth="1"/>
    <col min="522" max="522" width="14.5703125" customWidth="1"/>
    <col min="523" max="523" width="17.28515625" customWidth="1"/>
    <col min="527" max="527" width="28" customWidth="1"/>
    <col min="772" max="772" width="5.42578125" bestFit="1" customWidth="1"/>
    <col min="773" max="773" width="67.42578125" customWidth="1"/>
    <col min="774" max="774" width="17.140625" customWidth="1"/>
    <col min="775" max="775" width="10.7109375" bestFit="1" customWidth="1"/>
    <col min="776" max="776" width="13.28515625" customWidth="1"/>
    <col min="777" max="777" width="13.140625" customWidth="1"/>
    <col min="778" max="778" width="14.5703125" customWidth="1"/>
    <col min="779" max="779" width="17.28515625" customWidth="1"/>
    <col min="783" max="783" width="28" customWidth="1"/>
    <col min="1028" max="1028" width="5.42578125" bestFit="1" customWidth="1"/>
    <col min="1029" max="1029" width="67.42578125" customWidth="1"/>
    <col min="1030" max="1030" width="17.140625" customWidth="1"/>
    <col min="1031" max="1031" width="10.7109375" bestFit="1" customWidth="1"/>
    <col min="1032" max="1032" width="13.28515625" customWidth="1"/>
    <col min="1033" max="1033" width="13.140625" customWidth="1"/>
    <col min="1034" max="1034" width="14.5703125" customWidth="1"/>
    <col min="1035" max="1035" width="17.28515625" customWidth="1"/>
    <col min="1039" max="1039" width="28" customWidth="1"/>
    <col min="1284" max="1284" width="5.42578125" bestFit="1" customWidth="1"/>
    <col min="1285" max="1285" width="67.42578125" customWidth="1"/>
    <col min="1286" max="1286" width="17.140625" customWidth="1"/>
    <col min="1287" max="1287" width="10.7109375" bestFit="1" customWidth="1"/>
    <col min="1288" max="1288" width="13.28515625" customWidth="1"/>
    <col min="1289" max="1289" width="13.140625" customWidth="1"/>
    <col min="1290" max="1290" width="14.5703125" customWidth="1"/>
    <col min="1291" max="1291" width="17.28515625" customWidth="1"/>
    <col min="1295" max="1295" width="28" customWidth="1"/>
    <col min="1540" max="1540" width="5.42578125" bestFit="1" customWidth="1"/>
    <col min="1541" max="1541" width="67.42578125" customWidth="1"/>
    <col min="1542" max="1542" width="17.140625" customWidth="1"/>
    <col min="1543" max="1543" width="10.7109375" bestFit="1" customWidth="1"/>
    <col min="1544" max="1544" width="13.28515625" customWidth="1"/>
    <col min="1545" max="1545" width="13.140625" customWidth="1"/>
    <col min="1546" max="1546" width="14.5703125" customWidth="1"/>
    <col min="1547" max="1547" width="17.28515625" customWidth="1"/>
    <col min="1551" max="1551" width="28" customWidth="1"/>
    <col min="1796" max="1796" width="5.42578125" bestFit="1" customWidth="1"/>
    <col min="1797" max="1797" width="67.42578125" customWidth="1"/>
    <col min="1798" max="1798" width="17.140625" customWidth="1"/>
    <col min="1799" max="1799" width="10.7109375" bestFit="1" customWidth="1"/>
    <col min="1800" max="1800" width="13.28515625" customWidth="1"/>
    <col min="1801" max="1801" width="13.140625" customWidth="1"/>
    <col min="1802" max="1802" width="14.5703125" customWidth="1"/>
    <col min="1803" max="1803" width="17.28515625" customWidth="1"/>
    <col min="1807" max="1807" width="28" customWidth="1"/>
    <col min="2052" max="2052" width="5.42578125" bestFit="1" customWidth="1"/>
    <col min="2053" max="2053" width="67.42578125" customWidth="1"/>
    <col min="2054" max="2054" width="17.140625" customWidth="1"/>
    <col min="2055" max="2055" width="10.7109375" bestFit="1" customWidth="1"/>
    <col min="2056" max="2056" width="13.28515625" customWidth="1"/>
    <col min="2057" max="2057" width="13.140625" customWidth="1"/>
    <col min="2058" max="2058" width="14.5703125" customWidth="1"/>
    <col min="2059" max="2059" width="17.28515625" customWidth="1"/>
    <col min="2063" max="2063" width="28" customWidth="1"/>
    <col min="2308" max="2308" width="5.42578125" bestFit="1" customWidth="1"/>
    <col min="2309" max="2309" width="67.42578125" customWidth="1"/>
    <col min="2310" max="2310" width="17.140625" customWidth="1"/>
    <col min="2311" max="2311" width="10.7109375" bestFit="1" customWidth="1"/>
    <col min="2312" max="2312" width="13.28515625" customWidth="1"/>
    <col min="2313" max="2313" width="13.140625" customWidth="1"/>
    <col min="2314" max="2314" width="14.5703125" customWidth="1"/>
    <col min="2315" max="2315" width="17.28515625" customWidth="1"/>
    <col min="2319" max="2319" width="28" customWidth="1"/>
    <col min="2564" max="2564" width="5.42578125" bestFit="1" customWidth="1"/>
    <col min="2565" max="2565" width="67.42578125" customWidth="1"/>
    <col min="2566" max="2566" width="17.140625" customWidth="1"/>
    <col min="2567" max="2567" width="10.7109375" bestFit="1" customWidth="1"/>
    <col min="2568" max="2568" width="13.28515625" customWidth="1"/>
    <col min="2569" max="2569" width="13.140625" customWidth="1"/>
    <col min="2570" max="2570" width="14.5703125" customWidth="1"/>
    <col min="2571" max="2571" width="17.28515625" customWidth="1"/>
    <col min="2575" max="2575" width="28" customWidth="1"/>
    <col min="2820" max="2820" width="5.42578125" bestFit="1" customWidth="1"/>
    <col min="2821" max="2821" width="67.42578125" customWidth="1"/>
    <col min="2822" max="2822" width="17.140625" customWidth="1"/>
    <col min="2823" max="2823" width="10.7109375" bestFit="1" customWidth="1"/>
    <col min="2824" max="2824" width="13.28515625" customWidth="1"/>
    <col min="2825" max="2825" width="13.140625" customWidth="1"/>
    <col min="2826" max="2826" width="14.5703125" customWidth="1"/>
    <col min="2827" max="2827" width="17.28515625" customWidth="1"/>
    <col min="2831" max="2831" width="28" customWidth="1"/>
    <col min="3076" max="3076" width="5.42578125" bestFit="1" customWidth="1"/>
    <col min="3077" max="3077" width="67.42578125" customWidth="1"/>
    <col min="3078" max="3078" width="17.140625" customWidth="1"/>
    <col min="3079" max="3079" width="10.7109375" bestFit="1" customWidth="1"/>
    <col min="3080" max="3080" width="13.28515625" customWidth="1"/>
    <col min="3081" max="3081" width="13.140625" customWidth="1"/>
    <col min="3082" max="3082" width="14.5703125" customWidth="1"/>
    <col min="3083" max="3083" width="17.28515625" customWidth="1"/>
    <col min="3087" max="3087" width="28" customWidth="1"/>
    <col min="3332" max="3332" width="5.42578125" bestFit="1" customWidth="1"/>
    <col min="3333" max="3333" width="67.42578125" customWidth="1"/>
    <col min="3334" max="3334" width="17.140625" customWidth="1"/>
    <col min="3335" max="3335" width="10.7109375" bestFit="1" customWidth="1"/>
    <col min="3336" max="3336" width="13.28515625" customWidth="1"/>
    <col min="3337" max="3337" width="13.140625" customWidth="1"/>
    <col min="3338" max="3338" width="14.5703125" customWidth="1"/>
    <col min="3339" max="3339" width="17.28515625" customWidth="1"/>
    <col min="3343" max="3343" width="28" customWidth="1"/>
    <col min="3588" max="3588" width="5.42578125" bestFit="1" customWidth="1"/>
    <col min="3589" max="3589" width="67.42578125" customWidth="1"/>
    <col min="3590" max="3590" width="17.140625" customWidth="1"/>
    <col min="3591" max="3591" width="10.7109375" bestFit="1" customWidth="1"/>
    <col min="3592" max="3592" width="13.28515625" customWidth="1"/>
    <col min="3593" max="3593" width="13.140625" customWidth="1"/>
    <col min="3594" max="3594" width="14.5703125" customWidth="1"/>
    <col min="3595" max="3595" width="17.28515625" customWidth="1"/>
    <col min="3599" max="3599" width="28" customWidth="1"/>
    <col min="3844" max="3844" width="5.42578125" bestFit="1" customWidth="1"/>
    <col min="3845" max="3845" width="67.42578125" customWidth="1"/>
    <col min="3846" max="3846" width="17.140625" customWidth="1"/>
    <col min="3847" max="3847" width="10.7109375" bestFit="1" customWidth="1"/>
    <col min="3848" max="3848" width="13.28515625" customWidth="1"/>
    <col min="3849" max="3849" width="13.140625" customWidth="1"/>
    <col min="3850" max="3850" width="14.5703125" customWidth="1"/>
    <col min="3851" max="3851" width="17.28515625" customWidth="1"/>
    <col min="3855" max="3855" width="28" customWidth="1"/>
    <col min="4100" max="4100" width="5.42578125" bestFit="1" customWidth="1"/>
    <col min="4101" max="4101" width="67.42578125" customWidth="1"/>
    <col min="4102" max="4102" width="17.140625" customWidth="1"/>
    <col min="4103" max="4103" width="10.7109375" bestFit="1" customWidth="1"/>
    <col min="4104" max="4104" width="13.28515625" customWidth="1"/>
    <col min="4105" max="4105" width="13.140625" customWidth="1"/>
    <col min="4106" max="4106" width="14.5703125" customWidth="1"/>
    <col min="4107" max="4107" width="17.28515625" customWidth="1"/>
    <col min="4111" max="4111" width="28" customWidth="1"/>
    <col min="4356" max="4356" width="5.42578125" bestFit="1" customWidth="1"/>
    <col min="4357" max="4357" width="67.42578125" customWidth="1"/>
    <col min="4358" max="4358" width="17.140625" customWidth="1"/>
    <col min="4359" max="4359" width="10.7109375" bestFit="1" customWidth="1"/>
    <col min="4360" max="4360" width="13.28515625" customWidth="1"/>
    <col min="4361" max="4361" width="13.140625" customWidth="1"/>
    <col min="4362" max="4362" width="14.5703125" customWidth="1"/>
    <col min="4363" max="4363" width="17.28515625" customWidth="1"/>
    <col min="4367" max="4367" width="28" customWidth="1"/>
    <col min="4612" max="4612" width="5.42578125" bestFit="1" customWidth="1"/>
    <col min="4613" max="4613" width="67.42578125" customWidth="1"/>
    <col min="4614" max="4614" width="17.140625" customWidth="1"/>
    <col min="4615" max="4615" width="10.7109375" bestFit="1" customWidth="1"/>
    <col min="4616" max="4616" width="13.28515625" customWidth="1"/>
    <col min="4617" max="4617" width="13.140625" customWidth="1"/>
    <col min="4618" max="4618" width="14.5703125" customWidth="1"/>
    <col min="4619" max="4619" width="17.28515625" customWidth="1"/>
    <col min="4623" max="4623" width="28" customWidth="1"/>
    <col min="4868" max="4868" width="5.42578125" bestFit="1" customWidth="1"/>
    <col min="4869" max="4869" width="67.42578125" customWidth="1"/>
    <col min="4870" max="4870" width="17.140625" customWidth="1"/>
    <col min="4871" max="4871" width="10.7109375" bestFit="1" customWidth="1"/>
    <col min="4872" max="4872" width="13.28515625" customWidth="1"/>
    <col min="4873" max="4873" width="13.140625" customWidth="1"/>
    <col min="4874" max="4874" width="14.5703125" customWidth="1"/>
    <col min="4875" max="4875" width="17.28515625" customWidth="1"/>
    <col min="4879" max="4879" width="28" customWidth="1"/>
    <col min="5124" max="5124" width="5.42578125" bestFit="1" customWidth="1"/>
    <col min="5125" max="5125" width="67.42578125" customWidth="1"/>
    <col min="5126" max="5126" width="17.140625" customWidth="1"/>
    <col min="5127" max="5127" width="10.7109375" bestFit="1" customWidth="1"/>
    <col min="5128" max="5128" width="13.28515625" customWidth="1"/>
    <col min="5129" max="5129" width="13.140625" customWidth="1"/>
    <col min="5130" max="5130" width="14.5703125" customWidth="1"/>
    <col min="5131" max="5131" width="17.28515625" customWidth="1"/>
    <col min="5135" max="5135" width="28" customWidth="1"/>
    <col min="5380" max="5380" width="5.42578125" bestFit="1" customWidth="1"/>
    <col min="5381" max="5381" width="67.42578125" customWidth="1"/>
    <col min="5382" max="5382" width="17.140625" customWidth="1"/>
    <col min="5383" max="5383" width="10.7109375" bestFit="1" customWidth="1"/>
    <col min="5384" max="5384" width="13.28515625" customWidth="1"/>
    <col min="5385" max="5385" width="13.140625" customWidth="1"/>
    <col min="5386" max="5386" width="14.5703125" customWidth="1"/>
    <col min="5387" max="5387" width="17.28515625" customWidth="1"/>
    <col min="5391" max="5391" width="28" customWidth="1"/>
    <col min="5636" max="5636" width="5.42578125" bestFit="1" customWidth="1"/>
    <col min="5637" max="5637" width="67.42578125" customWidth="1"/>
    <col min="5638" max="5638" width="17.140625" customWidth="1"/>
    <col min="5639" max="5639" width="10.7109375" bestFit="1" customWidth="1"/>
    <col min="5640" max="5640" width="13.28515625" customWidth="1"/>
    <col min="5641" max="5641" width="13.140625" customWidth="1"/>
    <col min="5642" max="5642" width="14.5703125" customWidth="1"/>
    <col min="5643" max="5643" width="17.28515625" customWidth="1"/>
    <col min="5647" max="5647" width="28" customWidth="1"/>
    <col min="5892" max="5892" width="5.42578125" bestFit="1" customWidth="1"/>
    <col min="5893" max="5893" width="67.42578125" customWidth="1"/>
    <col min="5894" max="5894" width="17.140625" customWidth="1"/>
    <col min="5895" max="5895" width="10.7109375" bestFit="1" customWidth="1"/>
    <col min="5896" max="5896" width="13.28515625" customWidth="1"/>
    <col min="5897" max="5897" width="13.140625" customWidth="1"/>
    <col min="5898" max="5898" width="14.5703125" customWidth="1"/>
    <col min="5899" max="5899" width="17.28515625" customWidth="1"/>
    <col min="5903" max="5903" width="28" customWidth="1"/>
    <col min="6148" max="6148" width="5.42578125" bestFit="1" customWidth="1"/>
    <col min="6149" max="6149" width="67.42578125" customWidth="1"/>
    <col min="6150" max="6150" width="17.140625" customWidth="1"/>
    <col min="6151" max="6151" width="10.7109375" bestFit="1" customWidth="1"/>
    <col min="6152" max="6152" width="13.28515625" customWidth="1"/>
    <col min="6153" max="6153" width="13.140625" customWidth="1"/>
    <col min="6154" max="6154" width="14.5703125" customWidth="1"/>
    <col min="6155" max="6155" width="17.28515625" customWidth="1"/>
    <col min="6159" max="6159" width="28" customWidth="1"/>
    <col min="6404" max="6404" width="5.42578125" bestFit="1" customWidth="1"/>
    <col min="6405" max="6405" width="67.42578125" customWidth="1"/>
    <col min="6406" max="6406" width="17.140625" customWidth="1"/>
    <col min="6407" max="6407" width="10.7109375" bestFit="1" customWidth="1"/>
    <col min="6408" max="6408" width="13.28515625" customWidth="1"/>
    <col min="6409" max="6409" width="13.140625" customWidth="1"/>
    <col min="6410" max="6410" width="14.5703125" customWidth="1"/>
    <col min="6411" max="6411" width="17.28515625" customWidth="1"/>
    <col min="6415" max="6415" width="28" customWidth="1"/>
    <col min="6660" max="6660" width="5.42578125" bestFit="1" customWidth="1"/>
    <col min="6661" max="6661" width="67.42578125" customWidth="1"/>
    <col min="6662" max="6662" width="17.140625" customWidth="1"/>
    <col min="6663" max="6663" width="10.7109375" bestFit="1" customWidth="1"/>
    <col min="6664" max="6664" width="13.28515625" customWidth="1"/>
    <col min="6665" max="6665" width="13.140625" customWidth="1"/>
    <col min="6666" max="6666" width="14.5703125" customWidth="1"/>
    <col min="6667" max="6667" width="17.28515625" customWidth="1"/>
    <col min="6671" max="6671" width="28" customWidth="1"/>
    <col min="6916" max="6916" width="5.42578125" bestFit="1" customWidth="1"/>
    <col min="6917" max="6917" width="67.42578125" customWidth="1"/>
    <col min="6918" max="6918" width="17.140625" customWidth="1"/>
    <col min="6919" max="6919" width="10.7109375" bestFit="1" customWidth="1"/>
    <col min="6920" max="6920" width="13.28515625" customWidth="1"/>
    <col min="6921" max="6921" width="13.140625" customWidth="1"/>
    <col min="6922" max="6922" width="14.5703125" customWidth="1"/>
    <col min="6923" max="6923" width="17.28515625" customWidth="1"/>
    <col min="6927" max="6927" width="28" customWidth="1"/>
    <col min="7172" max="7172" width="5.42578125" bestFit="1" customWidth="1"/>
    <col min="7173" max="7173" width="67.42578125" customWidth="1"/>
    <col min="7174" max="7174" width="17.140625" customWidth="1"/>
    <col min="7175" max="7175" width="10.7109375" bestFit="1" customWidth="1"/>
    <col min="7176" max="7176" width="13.28515625" customWidth="1"/>
    <col min="7177" max="7177" width="13.140625" customWidth="1"/>
    <col min="7178" max="7178" width="14.5703125" customWidth="1"/>
    <col min="7179" max="7179" width="17.28515625" customWidth="1"/>
    <col min="7183" max="7183" width="28" customWidth="1"/>
    <col min="7428" max="7428" width="5.42578125" bestFit="1" customWidth="1"/>
    <col min="7429" max="7429" width="67.42578125" customWidth="1"/>
    <col min="7430" max="7430" width="17.140625" customWidth="1"/>
    <col min="7431" max="7431" width="10.7109375" bestFit="1" customWidth="1"/>
    <col min="7432" max="7432" width="13.28515625" customWidth="1"/>
    <col min="7433" max="7433" width="13.140625" customWidth="1"/>
    <col min="7434" max="7434" width="14.5703125" customWidth="1"/>
    <col min="7435" max="7435" width="17.28515625" customWidth="1"/>
    <col min="7439" max="7439" width="28" customWidth="1"/>
    <col min="7684" max="7684" width="5.42578125" bestFit="1" customWidth="1"/>
    <col min="7685" max="7685" width="67.42578125" customWidth="1"/>
    <col min="7686" max="7686" width="17.140625" customWidth="1"/>
    <col min="7687" max="7687" width="10.7109375" bestFit="1" customWidth="1"/>
    <col min="7688" max="7688" width="13.28515625" customWidth="1"/>
    <col min="7689" max="7689" width="13.140625" customWidth="1"/>
    <col min="7690" max="7690" width="14.5703125" customWidth="1"/>
    <col min="7691" max="7691" width="17.28515625" customWidth="1"/>
    <col min="7695" max="7695" width="28" customWidth="1"/>
    <col min="7940" max="7940" width="5.42578125" bestFit="1" customWidth="1"/>
    <col min="7941" max="7941" width="67.42578125" customWidth="1"/>
    <col min="7942" max="7942" width="17.140625" customWidth="1"/>
    <col min="7943" max="7943" width="10.7109375" bestFit="1" customWidth="1"/>
    <col min="7944" max="7944" width="13.28515625" customWidth="1"/>
    <col min="7945" max="7945" width="13.140625" customWidth="1"/>
    <col min="7946" max="7946" width="14.5703125" customWidth="1"/>
    <col min="7947" max="7947" width="17.28515625" customWidth="1"/>
    <col min="7951" max="7951" width="28" customWidth="1"/>
    <col min="8196" max="8196" width="5.42578125" bestFit="1" customWidth="1"/>
    <col min="8197" max="8197" width="67.42578125" customWidth="1"/>
    <col min="8198" max="8198" width="17.140625" customWidth="1"/>
    <col min="8199" max="8199" width="10.7109375" bestFit="1" customWidth="1"/>
    <col min="8200" max="8200" width="13.28515625" customWidth="1"/>
    <col min="8201" max="8201" width="13.140625" customWidth="1"/>
    <col min="8202" max="8202" width="14.5703125" customWidth="1"/>
    <col min="8203" max="8203" width="17.28515625" customWidth="1"/>
    <col min="8207" max="8207" width="28" customWidth="1"/>
    <col min="8452" max="8452" width="5.42578125" bestFit="1" customWidth="1"/>
    <col min="8453" max="8453" width="67.42578125" customWidth="1"/>
    <col min="8454" max="8454" width="17.140625" customWidth="1"/>
    <col min="8455" max="8455" width="10.7109375" bestFit="1" customWidth="1"/>
    <col min="8456" max="8456" width="13.28515625" customWidth="1"/>
    <col min="8457" max="8457" width="13.140625" customWidth="1"/>
    <col min="8458" max="8458" width="14.5703125" customWidth="1"/>
    <col min="8459" max="8459" width="17.28515625" customWidth="1"/>
    <col min="8463" max="8463" width="28" customWidth="1"/>
    <col min="8708" max="8708" width="5.42578125" bestFit="1" customWidth="1"/>
    <col min="8709" max="8709" width="67.42578125" customWidth="1"/>
    <col min="8710" max="8710" width="17.140625" customWidth="1"/>
    <col min="8711" max="8711" width="10.7109375" bestFit="1" customWidth="1"/>
    <col min="8712" max="8712" width="13.28515625" customWidth="1"/>
    <col min="8713" max="8713" width="13.140625" customWidth="1"/>
    <col min="8714" max="8714" width="14.5703125" customWidth="1"/>
    <col min="8715" max="8715" width="17.28515625" customWidth="1"/>
    <col min="8719" max="8719" width="28" customWidth="1"/>
    <col min="8964" max="8964" width="5.42578125" bestFit="1" customWidth="1"/>
    <col min="8965" max="8965" width="67.42578125" customWidth="1"/>
    <col min="8966" max="8966" width="17.140625" customWidth="1"/>
    <col min="8967" max="8967" width="10.7109375" bestFit="1" customWidth="1"/>
    <col min="8968" max="8968" width="13.28515625" customWidth="1"/>
    <col min="8969" max="8969" width="13.140625" customWidth="1"/>
    <col min="8970" max="8970" width="14.5703125" customWidth="1"/>
    <col min="8971" max="8971" width="17.28515625" customWidth="1"/>
    <col min="8975" max="8975" width="28" customWidth="1"/>
    <col min="9220" max="9220" width="5.42578125" bestFit="1" customWidth="1"/>
    <col min="9221" max="9221" width="67.42578125" customWidth="1"/>
    <col min="9222" max="9222" width="17.140625" customWidth="1"/>
    <col min="9223" max="9223" width="10.7109375" bestFit="1" customWidth="1"/>
    <col min="9224" max="9224" width="13.28515625" customWidth="1"/>
    <col min="9225" max="9225" width="13.140625" customWidth="1"/>
    <col min="9226" max="9226" width="14.5703125" customWidth="1"/>
    <col min="9227" max="9227" width="17.28515625" customWidth="1"/>
    <col min="9231" max="9231" width="28" customWidth="1"/>
    <col min="9476" max="9476" width="5.42578125" bestFit="1" customWidth="1"/>
    <col min="9477" max="9477" width="67.42578125" customWidth="1"/>
    <col min="9478" max="9478" width="17.140625" customWidth="1"/>
    <col min="9479" max="9479" width="10.7109375" bestFit="1" customWidth="1"/>
    <col min="9480" max="9480" width="13.28515625" customWidth="1"/>
    <col min="9481" max="9481" width="13.140625" customWidth="1"/>
    <col min="9482" max="9482" width="14.5703125" customWidth="1"/>
    <col min="9483" max="9483" width="17.28515625" customWidth="1"/>
    <col min="9487" max="9487" width="28" customWidth="1"/>
    <col min="9732" max="9732" width="5.42578125" bestFit="1" customWidth="1"/>
    <col min="9733" max="9733" width="67.42578125" customWidth="1"/>
    <col min="9734" max="9734" width="17.140625" customWidth="1"/>
    <col min="9735" max="9735" width="10.7109375" bestFit="1" customWidth="1"/>
    <col min="9736" max="9736" width="13.28515625" customWidth="1"/>
    <col min="9737" max="9737" width="13.140625" customWidth="1"/>
    <col min="9738" max="9738" width="14.5703125" customWidth="1"/>
    <col min="9739" max="9739" width="17.28515625" customWidth="1"/>
    <col min="9743" max="9743" width="28" customWidth="1"/>
    <col min="9988" max="9988" width="5.42578125" bestFit="1" customWidth="1"/>
    <col min="9989" max="9989" width="67.42578125" customWidth="1"/>
    <col min="9990" max="9990" width="17.140625" customWidth="1"/>
    <col min="9991" max="9991" width="10.7109375" bestFit="1" customWidth="1"/>
    <col min="9992" max="9992" width="13.28515625" customWidth="1"/>
    <col min="9993" max="9993" width="13.140625" customWidth="1"/>
    <col min="9994" max="9994" width="14.5703125" customWidth="1"/>
    <col min="9995" max="9995" width="17.28515625" customWidth="1"/>
    <col min="9999" max="9999" width="28" customWidth="1"/>
    <col min="10244" max="10244" width="5.42578125" bestFit="1" customWidth="1"/>
    <col min="10245" max="10245" width="67.42578125" customWidth="1"/>
    <col min="10246" max="10246" width="17.140625" customWidth="1"/>
    <col min="10247" max="10247" width="10.7109375" bestFit="1" customWidth="1"/>
    <col min="10248" max="10248" width="13.28515625" customWidth="1"/>
    <col min="10249" max="10249" width="13.140625" customWidth="1"/>
    <col min="10250" max="10250" width="14.5703125" customWidth="1"/>
    <col min="10251" max="10251" width="17.28515625" customWidth="1"/>
    <col min="10255" max="10255" width="28" customWidth="1"/>
    <col min="10500" max="10500" width="5.42578125" bestFit="1" customWidth="1"/>
    <col min="10501" max="10501" width="67.42578125" customWidth="1"/>
    <col min="10502" max="10502" width="17.140625" customWidth="1"/>
    <col min="10503" max="10503" width="10.7109375" bestFit="1" customWidth="1"/>
    <col min="10504" max="10504" width="13.28515625" customWidth="1"/>
    <col min="10505" max="10505" width="13.140625" customWidth="1"/>
    <col min="10506" max="10506" width="14.5703125" customWidth="1"/>
    <col min="10507" max="10507" width="17.28515625" customWidth="1"/>
    <col min="10511" max="10511" width="28" customWidth="1"/>
    <col min="10756" max="10756" width="5.42578125" bestFit="1" customWidth="1"/>
    <col min="10757" max="10757" width="67.42578125" customWidth="1"/>
    <col min="10758" max="10758" width="17.140625" customWidth="1"/>
    <col min="10759" max="10759" width="10.7109375" bestFit="1" customWidth="1"/>
    <col min="10760" max="10760" width="13.28515625" customWidth="1"/>
    <col min="10761" max="10761" width="13.140625" customWidth="1"/>
    <col min="10762" max="10762" width="14.5703125" customWidth="1"/>
    <col min="10763" max="10763" width="17.28515625" customWidth="1"/>
    <col min="10767" max="10767" width="28" customWidth="1"/>
    <col min="11012" max="11012" width="5.42578125" bestFit="1" customWidth="1"/>
    <col min="11013" max="11013" width="67.42578125" customWidth="1"/>
    <col min="11014" max="11014" width="17.140625" customWidth="1"/>
    <col min="11015" max="11015" width="10.7109375" bestFit="1" customWidth="1"/>
    <col min="11016" max="11016" width="13.28515625" customWidth="1"/>
    <col min="11017" max="11017" width="13.140625" customWidth="1"/>
    <col min="11018" max="11018" width="14.5703125" customWidth="1"/>
    <col min="11019" max="11019" width="17.28515625" customWidth="1"/>
    <col min="11023" max="11023" width="28" customWidth="1"/>
    <col min="11268" max="11268" width="5.42578125" bestFit="1" customWidth="1"/>
    <col min="11269" max="11269" width="67.42578125" customWidth="1"/>
    <col min="11270" max="11270" width="17.140625" customWidth="1"/>
    <col min="11271" max="11271" width="10.7109375" bestFit="1" customWidth="1"/>
    <col min="11272" max="11272" width="13.28515625" customWidth="1"/>
    <col min="11273" max="11273" width="13.140625" customWidth="1"/>
    <col min="11274" max="11274" width="14.5703125" customWidth="1"/>
    <col min="11275" max="11275" width="17.28515625" customWidth="1"/>
    <col min="11279" max="11279" width="28" customWidth="1"/>
    <col min="11524" max="11524" width="5.42578125" bestFit="1" customWidth="1"/>
    <col min="11525" max="11525" width="67.42578125" customWidth="1"/>
    <col min="11526" max="11526" width="17.140625" customWidth="1"/>
    <col min="11527" max="11527" width="10.7109375" bestFit="1" customWidth="1"/>
    <col min="11528" max="11528" width="13.28515625" customWidth="1"/>
    <col min="11529" max="11529" width="13.140625" customWidth="1"/>
    <col min="11530" max="11530" width="14.5703125" customWidth="1"/>
    <col min="11531" max="11531" width="17.28515625" customWidth="1"/>
    <col min="11535" max="11535" width="28" customWidth="1"/>
    <col min="11780" max="11780" width="5.42578125" bestFit="1" customWidth="1"/>
    <col min="11781" max="11781" width="67.42578125" customWidth="1"/>
    <col min="11782" max="11782" width="17.140625" customWidth="1"/>
    <col min="11783" max="11783" width="10.7109375" bestFit="1" customWidth="1"/>
    <col min="11784" max="11784" width="13.28515625" customWidth="1"/>
    <col min="11785" max="11785" width="13.140625" customWidth="1"/>
    <col min="11786" max="11786" width="14.5703125" customWidth="1"/>
    <col min="11787" max="11787" width="17.28515625" customWidth="1"/>
    <col min="11791" max="11791" width="28" customWidth="1"/>
    <col min="12036" max="12036" width="5.42578125" bestFit="1" customWidth="1"/>
    <col min="12037" max="12037" width="67.42578125" customWidth="1"/>
    <col min="12038" max="12038" width="17.140625" customWidth="1"/>
    <col min="12039" max="12039" width="10.7109375" bestFit="1" customWidth="1"/>
    <col min="12040" max="12040" width="13.28515625" customWidth="1"/>
    <col min="12041" max="12041" width="13.140625" customWidth="1"/>
    <col min="12042" max="12042" width="14.5703125" customWidth="1"/>
    <col min="12043" max="12043" width="17.28515625" customWidth="1"/>
    <col min="12047" max="12047" width="28" customWidth="1"/>
    <col min="12292" max="12292" width="5.42578125" bestFit="1" customWidth="1"/>
    <col min="12293" max="12293" width="67.42578125" customWidth="1"/>
    <col min="12294" max="12294" width="17.140625" customWidth="1"/>
    <col min="12295" max="12295" width="10.7109375" bestFit="1" customWidth="1"/>
    <col min="12296" max="12296" width="13.28515625" customWidth="1"/>
    <col min="12297" max="12297" width="13.140625" customWidth="1"/>
    <col min="12298" max="12298" width="14.5703125" customWidth="1"/>
    <col min="12299" max="12299" width="17.28515625" customWidth="1"/>
    <col min="12303" max="12303" width="28" customWidth="1"/>
    <col min="12548" max="12548" width="5.42578125" bestFit="1" customWidth="1"/>
    <col min="12549" max="12549" width="67.42578125" customWidth="1"/>
    <col min="12550" max="12550" width="17.140625" customWidth="1"/>
    <col min="12551" max="12551" width="10.7109375" bestFit="1" customWidth="1"/>
    <col min="12552" max="12552" width="13.28515625" customWidth="1"/>
    <col min="12553" max="12553" width="13.140625" customWidth="1"/>
    <col min="12554" max="12554" width="14.5703125" customWidth="1"/>
    <col min="12555" max="12555" width="17.28515625" customWidth="1"/>
    <col min="12559" max="12559" width="28" customWidth="1"/>
    <col min="12804" max="12804" width="5.42578125" bestFit="1" customWidth="1"/>
    <col min="12805" max="12805" width="67.42578125" customWidth="1"/>
    <col min="12806" max="12806" width="17.140625" customWidth="1"/>
    <col min="12807" max="12807" width="10.7109375" bestFit="1" customWidth="1"/>
    <col min="12808" max="12808" width="13.28515625" customWidth="1"/>
    <col min="12809" max="12809" width="13.140625" customWidth="1"/>
    <col min="12810" max="12810" width="14.5703125" customWidth="1"/>
    <col min="12811" max="12811" width="17.28515625" customWidth="1"/>
    <col min="12815" max="12815" width="28" customWidth="1"/>
    <col min="13060" max="13060" width="5.42578125" bestFit="1" customWidth="1"/>
    <col min="13061" max="13061" width="67.42578125" customWidth="1"/>
    <col min="13062" max="13062" width="17.140625" customWidth="1"/>
    <col min="13063" max="13063" width="10.7109375" bestFit="1" customWidth="1"/>
    <col min="13064" max="13064" width="13.28515625" customWidth="1"/>
    <col min="13065" max="13065" width="13.140625" customWidth="1"/>
    <col min="13066" max="13066" width="14.5703125" customWidth="1"/>
    <col min="13067" max="13067" width="17.28515625" customWidth="1"/>
    <col min="13071" max="13071" width="28" customWidth="1"/>
    <col min="13316" max="13316" width="5.42578125" bestFit="1" customWidth="1"/>
    <col min="13317" max="13317" width="67.42578125" customWidth="1"/>
    <col min="13318" max="13318" width="17.140625" customWidth="1"/>
    <col min="13319" max="13319" width="10.7109375" bestFit="1" customWidth="1"/>
    <col min="13320" max="13320" width="13.28515625" customWidth="1"/>
    <col min="13321" max="13321" width="13.140625" customWidth="1"/>
    <col min="13322" max="13322" width="14.5703125" customWidth="1"/>
    <col min="13323" max="13323" width="17.28515625" customWidth="1"/>
    <col min="13327" max="13327" width="28" customWidth="1"/>
    <col min="13572" max="13572" width="5.42578125" bestFit="1" customWidth="1"/>
    <col min="13573" max="13573" width="67.42578125" customWidth="1"/>
    <col min="13574" max="13574" width="17.140625" customWidth="1"/>
    <col min="13575" max="13575" width="10.7109375" bestFit="1" customWidth="1"/>
    <col min="13576" max="13576" width="13.28515625" customWidth="1"/>
    <col min="13577" max="13577" width="13.140625" customWidth="1"/>
    <col min="13578" max="13578" width="14.5703125" customWidth="1"/>
    <col min="13579" max="13579" width="17.28515625" customWidth="1"/>
    <col min="13583" max="13583" width="28" customWidth="1"/>
    <col min="13828" max="13828" width="5.42578125" bestFit="1" customWidth="1"/>
    <col min="13829" max="13829" width="67.42578125" customWidth="1"/>
    <col min="13830" max="13830" width="17.140625" customWidth="1"/>
    <col min="13831" max="13831" width="10.7109375" bestFit="1" customWidth="1"/>
    <col min="13832" max="13832" width="13.28515625" customWidth="1"/>
    <col min="13833" max="13833" width="13.140625" customWidth="1"/>
    <col min="13834" max="13834" width="14.5703125" customWidth="1"/>
    <col min="13835" max="13835" width="17.28515625" customWidth="1"/>
    <col min="13839" max="13839" width="28" customWidth="1"/>
    <col min="14084" max="14084" width="5.42578125" bestFit="1" customWidth="1"/>
    <col min="14085" max="14085" width="67.42578125" customWidth="1"/>
    <col min="14086" max="14086" width="17.140625" customWidth="1"/>
    <col min="14087" max="14087" width="10.7109375" bestFit="1" customWidth="1"/>
    <col min="14088" max="14088" width="13.28515625" customWidth="1"/>
    <col min="14089" max="14089" width="13.140625" customWidth="1"/>
    <col min="14090" max="14090" width="14.5703125" customWidth="1"/>
    <col min="14091" max="14091" width="17.28515625" customWidth="1"/>
    <col min="14095" max="14095" width="28" customWidth="1"/>
    <col min="14340" max="14340" width="5.42578125" bestFit="1" customWidth="1"/>
    <col min="14341" max="14341" width="67.42578125" customWidth="1"/>
    <col min="14342" max="14342" width="17.140625" customWidth="1"/>
    <col min="14343" max="14343" width="10.7109375" bestFit="1" customWidth="1"/>
    <col min="14344" max="14344" width="13.28515625" customWidth="1"/>
    <col min="14345" max="14345" width="13.140625" customWidth="1"/>
    <col min="14346" max="14346" width="14.5703125" customWidth="1"/>
    <col min="14347" max="14347" width="17.28515625" customWidth="1"/>
    <col min="14351" max="14351" width="28" customWidth="1"/>
    <col min="14596" max="14596" width="5.42578125" bestFit="1" customWidth="1"/>
    <col min="14597" max="14597" width="67.42578125" customWidth="1"/>
    <col min="14598" max="14598" width="17.140625" customWidth="1"/>
    <col min="14599" max="14599" width="10.7109375" bestFit="1" customWidth="1"/>
    <col min="14600" max="14600" width="13.28515625" customWidth="1"/>
    <col min="14601" max="14601" width="13.140625" customWidth="1"/>
    <col min="14602" max="14602" width="14.5703125" customWidth="1"/>
    <col min="14603" max="14603" width="17.28515625" customWidth="1"/>
    <col min="14607" max="14607" width="28" customWidth="1"/>
    <col min="14852" max="14852" width="5.42578125" bestFit="1" customWidth="1"/>
    <col min="14853" max="14853" width="67.42578125" customWidth="1"/>
    <col min="14854" max="14854" width="17.140625" customWidth="1"/>
    <col min="14855" max="14855" width="10.7109375" bestFit="1" customWidth="1"/>
    <col min="14856" max="14856" width="13.28515625" customWidth="1"/>
    <col min="14857" max="14857" width="13.140625" customWidth="1"/>
    <col min="14858" max="14858" width="14.5703125" customWidth="1"/>
    <col min="14859" max="14859" width="17.28515625" customWidth="1"/>
    <col min="14863" max="14863" width="28" customWidth="1"/>
    <col min="15108" max="15108" width="5.42578125" bestFit="1" customWidth="1"/>
    <col min="15109" max="15109" width="67.42578125" customWidth="1"/>
    <col min="15110" max="15110" width="17.140625" customWidth="1"/>
    <col min="15111" max="15111" width="10.7109375" bestFit="1" customWidth="1"/>
    <col min="15112" max="15112" width="13.28515625" customWidth="1"/>
    <col min="15113" max="15113" width="13.140625" customWidth="1"/>
    <col min="15114" max="15114" width="14.5703125" customWidth="1"/>
    <col min="15115" max="15115" width="17.28515625" customWidth="1"/>
    <col min="15119" max="15119" width="28" customWidth="1"/>
    <col min="15364" max="15364" width="5.42578125" bestFit="1" customWidth="1"/>
    <col min="15365" max="15365" width="67.42578125" customWidth="1"/>
    <col min="15366" max="15366" width="17.140625" customWidth="1"/>
    <col min="15367" max="15367" width="10.7109375" bestFit="1" customWidth="1"/>
    <col min="15368" max="15368" width="13.28515625" customWidth="1"/>
    <col min="15369" max="15369" width="13.140625" customWidth="1"/>
    <col min="15370" max="15370" width="14.5703125" customWidth="1"/>
    <col min="15371" max="15371" width="17.28515625" customWidth="1"/>
    <col min="15375" max="15375" width="28" customWidth="1"/>
    <col min="15620" max="15620" width="5.42578125" bestFit="1" customWidth="1"/>
    <col min="15621" max="15621" width="67.42578125" customWidth="1"/>
    <col min="15622" max="15622" width="17.140625" customWidth="1"/>
    <col min="15623" max="15623" width="10.7109375" bestFit="1" customWidth="1"/>
    <col min="15624" max="15624" width="13.28515625" customWidth="1"/>
    <col min="15625" max="15625" width="13.140625" customWidth="1"/>
    <col min="15626" max="15626" width="14.5703125" customWidth="1"/>
    <col min="15627" max="15627" width="17.28515625" customWidth="1"/>
    <col min="15631" max="15631" width="28" customWidth="1"/>
    <col min="15876" max="15876" width="5.42578125" bestFit="1" customWidth="1"/>
    <col min="15877" max="15877" width="67.42578125" customWidth="1"/>
    <col min="15878" max="15878" width="17.140625" customWidth="1"/>
    <col min="15879" max="15879" width="10.7109375" bestFit="1" customWidth="1"/>
    <col min="15880" max="15880" width="13.28515625" customWidth="1"/>
    <col min="15881" max="15881" width="13.140625" customWidth="1"/>
    <col min="15882" max="15882" width="14.5703125" customWidth="1"/>
    <col min="15883" max="15883" width="17.28515625" customWidth="1"/>
    <col min="15887" max="15887" width="28" customWidth="1"/>
    <col min="16132" max="16132" width="5.42578125" bestFit="1" customWidth="1"/>
    <col min="16133" max="16133" width="67.42578125" customWidth="1"/>
    <col min="16134" max="16134" width="17.140625" customWidth="1"/>
    <col min="16135" max="16135" width="10.7109375" bestFit="1" customWidth="1"/>
    <col min="16136" max="16136" width="13.28515625" customWidth="1"/>
    <col min="16137" max="16137" width="13.140625" customWidth="1"/>
    <col min="16138" max="16138" width="14.5703125" customWidth="1"/>
    <col min="16139" max="16139" width="17.28515625" customWidth="1"/>
    <col min="16143" max="16143" width="28" customWidth="1"/>
  </cols>
  <sheetData>
    <row r="1" spans="1:17" ht="32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</row>
    <row r="2" spans="1:17" ht="39" customHeight="1" x14ac:dyDescent="0.2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3</v>
      </c>
      <c r="L2" s="7" t="s">
        <v>11</v>
      </c>
      <c r="M2" s="6" t="s">
        <v>12</v>
      </c>
      <c r="N2" s="6" t="s">
        <v>13</v>
      </c>
      <c r="O2" s="6" t="s">
        <v>14</v>
      </c>
      <c r="P2" s="6" t="s">
        <v>4</v>
      </c>
      <c r="Q2" s="49" t="s">
        <v>208</v>
      </c>
    </row>
    <row r="3" spans="1:17" ht="30" x14ac:dyDescent="0.25">
      <c r="A3" s="8">
        <v>1</v>
      </c>
      <c r="B3" s="8">
        <v>8199952</v>
      </c>
      <c r="C3" s="9">
        <v>8199952</v>
      </c>
      <c r="D3" s="10" t="s">
        <v>15</v>
      </c>
      <c r="E3" s="11" t="s">
        <v>16</v>
      </c>
      <c r="F3" s="11" t="s">
        <v>17</v>
      </c>
      <c r="G3" s="12" t="s">
        <v>18</v>
      </c>
      <c r="H3" s="13">
        <v>15</v>
      </c>
      <c r="I3" s="14">
        <v>1900</v>
      </c>
      <c r="J3" s="15">
        <f t="shared" ref="J3:J19" si="0">SUM(H3*I3)</f>
        <v>28500</v>
      </c>
      <c r="K3" s="8">
        <v>44121905</v>
      </c>
      <c r="L3" s="12" t="s">
        <v>19</v>
      </c>
      <c r="M3" s="8">
        <v>44000000</v>
      </c>
      <c r="N3" s="8">
        <v>44120000</v>
      </c>
      <c r="O3" s="8">
        <v>44121900</v>
      </c>
      <c r="P3" s="12" t="s">
        <v>20</v>
      </c>
      <c r="Q3" s="50" t="s">
        <v>209</v>
      </c>
    </row>
    <row r="4" spans="1:17" ht="30" x14ac:dyDescent="0.25">
      <c r="A4" s="8">
        <v>2</v>
      </c>
      <c r="B4" s="8">
        <v>8490637</v>
      </c>
      <c r="C4" s="9" t="s">
        <v>21</v>
      </c>
      <c r="D4" s="16" t="s">
        <v>22</v>
      </c>
      <c r="E4" s="16" t="s">
        <v>23</v>
      </c>
      <c r="F4" s="11" t="s">
        <v>24</v>
      </c>
      <c r="G4" s="17" t="s">
        <v>18</v>
      </c>
      <c r="H4" s="13">
        <v>250</v>
      </c>
      <c r="I4" s="18">
        <v>600</v>
      </c>
      <c r="J4" s="15">
        <f t="shared" si="0"/>
        <v>150000</v>
      </c>
      <c r="K4" s="9">
        <v>44121704</v>
      </c>
      <c r="L4" s="12" t="s">
        <v>19</v>
      </c>
      <c r="M4" s="8">
        <v>44000000</v>
      </c>
      <c r="N4" s="8">
        <v>44120000</v>
      </c>
      <c r="O4" s="8">
        <v>44121700</v>
      </c>
      <c r="P4" s="12" t="s">
        <v>25</v>
      </c>
      <c r="Q4" s="50" t="s">
        <v>209</v>
      </c>
    </row>
    <row r="5" spans="1:17" ht="27.75" customHeight="1" x14ac:dyDescent="0.25">
      <c r="A5" s="8">
        <v>3</v>
      </c>
      <c r="B5" s="8">
        <v>8144739</v>
      </c>
      <c r="C5" s="9">
        <v>8144739</v>
      </c>
      <c r="D5" s="10" t="s">
        <v>26</v>
      </c>
      <c r="E5" s="17" t="s">
        <v>27</v>
      </c>
      <c r="F5" s="11" t="s">
        <v>28</v>
      </c>
      <c r="G5" s="12" t="s">
        <v>18</v>
      </c>
      <c r="H5" s="13">
        <v>200</v>
      </c>
      <c r="I5" s="14">
        <v>500</v>
      </c>
      <c r="J5" s="15">
        <f t="shared" si="0"/>
        <v>100000</v>
      </c>
      <c r="K5" s="8">
        <v>44121804</v>
      </c>
      <c r="L5" s="12" t="s">
        <v>19</v>
      </c>
      <c r="M5" s="8">
        <v>44000000</v>
      </c>
      <c r="N5" s="8">
        <v>44120000</v>
      </c>
      <c r="O5" s="8">
        <v>44121800</v>
      </c>
      <c r="P5" s="12" t="s">
        <v>29</v>
      </c>
      <c r="Q5" s="50" t="s">
        <v>209</v>
      </c>
    </row>
    <row r="6" spans="1:17" ht="30" x14ac:dyDescent="0.25">
      <c r="A6" s="8">
        <v>4</v>
      </c>
      <c r="B6" s="8">
        <v>8007932</v>
      </c>
      <c r="C6" s="9">
        <v>8007932</v>
      </c>
      <c r="D6" s="10" t="s">
        <v>30</v>
      </c>
      <c r="E6" s="17" t="s">
        <v>31</v>
      </c>
      <c r="F6" s="11" t="s">
        <v>32</v>
      </c>
      <c r="G6" s="12" t="s">
        <v>18</v>
      </c>
      <c r="H6" s="13">
        <v>105</v>
      </c>
      <c r="I6" s="14">
        <v>2400</v>
      </c>
      <c r="J6" s="15">
        <f t="shared" si="0"/>
        <v>252000</v>
      </c>
      <c r="K6" s="8">
        <v>60121148</v>
      </c>
      <c r="L6" s="12" t="s">
        <v>19</v>
      </c>
      <c r="M6" s="8">
        <v>60000000</v>
      </c>
      <c r="N6" s="8">
        <v>60120000</v>
      </c>
      <c r="O6" s="8">
        <v>60121100</v>
      </c>
      <c r="P6" s="12" t="s">
        <v>33</v>
      </c>
      <c r="Q6" s="50" t="s">
        <v>210</v>
      </c>
    </row>
    <row r="7" spans="1:17" ht="52.5" customHeight="1" x14ac:dyDescent="0.25">
      <c r="A7" s="8">
        <v>5</v>
      </c>
      <c r="B7" s="8">
        <v>8007934</v>
      </c>
      <c r="C7" s="9">
        <v>8007934</v>
      </c>
      <c r="D7" s="10" t="s">
        <v>34</v>
      </c>
      <c r="E7" s="17" t="s">
        <v>35</v>
      </c>
      <c r="F7" s="11" t="s">
        <v>36</v>
      </c>
      <c r="G7" s="12" t="s">
        <v>18</v>
      </c>
      <c r="H7" s="13">
        <v>29</v>
      </c>
      <c r="I7" s="14">
        <v>800</v>
      </c>
      <c r="J7" s="15">
        <f t="shared" si="0"/>
        <v>23200</v>
      </c>
      <c r="K7" s="8">
        <v>14111519</v>
      </c>
      <c r="L7" s="12" t="s">
        <v>37</v>
      </c>
      <c r="M7" s="8">
        <v>14000000</v>
      </c>
      <c r="N7" s="8">
        <v>14110000</v>
      </c>
      <c r="O7" s="8">
        <v>14111500</v>
      </c>
      <c r="P7" s="12" t="s">
        <v>38</v>
      </c>
      <c r="Q7" s="50" t="s">
        <v>209</v>
      </c>
    </row>
    <row r="8" spans="1:17" ht="34.5" customHeight="1" x14ac:dyDescent="0.25">
      <c r="A8" s="8">
        <v>6</v>
      </c>
      <c r="B8" s="8">
        <v>8007935</v>
      </c>
      <c r="C8" s="9">
        <v>8007935</v>
      </c>
      <c r="D8" s="10" t="s">
        <v>34</v>
      </c>
      <c r="E8" s="17" t="s">
        <v>39</v>
      </c>
      <c r="F8" s="11" t="s">
        <v>40</v>
      </c>
      <c r="G8" s="12" t="s">
        <v>18</v>
      </c>
      <c r="H8" s="13">
        <v>30</v>
      </c>
      <c r="I8" s="14">
        <v>800</v>
      </c>
      <c r="J8" s="15">
        <f t="shared" si="0"/>
        <v>24000</v>
      </c>
      <c r="K8" s="8">
        <v>14111519</v>
      </c>
      <c r="L8" s="12" t="s">
        <v>37</v>
      </c>
      <c r="M8" s="8">
        <v>14000000</v>
      </c>
      <c r="N8" s="8">
        <v>14110000</v>
      </c>
      <c r="O8" s="8">
        <v>14111500</v>
      </c>
      <c r="P8" s="12" t="s">
        <v>38</v>
      </c>
      <c r="Q8" s="50" t="s">
        <v>209</v>
      </c>
    </row>
    <row r="9" spans="1:17" ht="45.75" customHeight="1" x14ac:dyDescent="0.25">
      <c r="A9" s="8">
        <v>7</v>
      </c>
      <c r="B9" s="8">
        <v>8490693</v>
      </c>
      <c r="C9" s="8">
        <v>8490693</v>
      </c>
      <c r="D9" s="13" t="s">
        <v>41</v>
      </c>
      <c r="E9" s="16" t="s">
        <v>42</v>
      </c>
      <c r="F9" s="11" t="s">
        <v>43</v>
      </c>
      <c r="G9" s="17" t="s">
        <v>18</v>
      </c>
      <c r="H9" s="13">
        <v>102</v>
      </c>
      <c r="I9" s="14">
        <v>800</v>
      </c>
      <c r="J9" s="15">
        <f t="shared" si="0"/>
        <v>81600</v>
      </c>
      <c r="K9" s="9">
        <v>14111519</v>
      </c>
      <c r="L9" s="12" t="s">
        <v>37</v>
      </c>
      <c r="M9" s="8">
        <v>14000000</v>
      </c>
      <c r="N9" s="8">
        <v>14110000</v>
      </c>
      <c r="O9" s="8">
        <v>14111500</v>
      </c>
      <c r="P9" s="12" t="s">
        <v>38</v>
      </c>
      <c r="Q9" s="50" t="s">
        <v>209</v>
      </c>
    </row>
    <row r="10" spans="1:17" ht="45.75" customHeight="1" x14ac:dyDescent="0.25">
      <c r="A10" s="8">
        <v>8</v>
      </c>
      <c r="B10" s="8">
        <v>8019699</v>
      </c>
      <c r="C10" s="8">
        <v>8019699</v>
      </c>
      <c r="D10" s="13" t="s">
        <v>41</v>
      </c>
      <c r="E10" s="16" t="s">
        <v>44</v>
      </c>
      <c r="F10" s="11" t="s">
        <v>45</v>
      </c>
      <c r="G10" s="17" t="s">
        <v>18</v>
      </c>
      <c r="H10" s="13">
        <v>80</v>
      </c>
      <c r="I10" s="14">
        <v>1900</v>
      </c>
      <c r="J10" s="15">
        <f t="shared" si="0"/>
        <v>152000</v>
      </c>
      <c r="K10" s="9">
        <v>14111519</v>
      </c>
      <c r="L10" s="12" t="s">
        <v>37</v>
      </c>
      <c r="M10" s="8">
        <v>14000000</v>
      </c>
      <c r="N10" s="8">
        <v>14110000</v>
      </c>
      <c r="O10" s="8">
        <v>14111500</v>
      </c>
      <c r="P10" s="12" t="s">
        <v>38</v>
      </c>
      <c r="Q10" s="50" t="s">
        <v>209</v>
      </c>
    </row>
    <row r="11" spans="1:17" x14ac:dyDescent="0.25">
      <c r="A11" s="8">
        <v>9</v>
      </c>
      <c r="B11" s="8">
        <v>8490697</v>
      </c>
      <c r="C11" s="9">
        <v>8490697</v>
      </c>
      <c r="D11" s="10" t="s">
        <v>34</v>
      </c>
      <c r="E11" s="17" t="s">
        <v>46</v>
      </c>
      <c r="F11" s="11" t="s">
        <v>47</v>
      </c>
      <c r="G11" s="12" t="s">
        <v>18</v>
      </c>
      <c r="H11" s="13">
        <v>30</v>
      </c>
      <c r="I11" s="14">
        <v>800</v>
      </c>
      <c r="J11" s="15">
        <f t="shared" si="0"/>
        <v>24000</v>
      </c>
      <c r="K11" s="8">
        <v>14111519</v>
      </c>
      <c r="L11" s="12" t="s">
        <v>37</v>
      </c>
      <c r="M11" s="8">
        <v>14000000</v>
      </c>
      <c r="N11" s="8">
        <v>14110000</v>
      </c>
      <c r="O11" s="8">
        <v>14111500</v>
      </c>
      <c r="P11" s="12" t="s">
        <v>38</v>
      </c>
      <c r="Q11" s="50" t="s">
        <v>209</v>
      </c>
    </row>
    <row r="12" spans="1:17" ht="22.5" customHeight="1" x14ac:dyDescent="0.25">
      <c r="A12" s="8">
        <v>10</v>
      </c>
      <c r="B12" s="8">
        <v>8007938</v>
      </c>
      <c r="C12" s="9">
        <v>80079384</v>
      </c>
      <c r="D12" s="10" t="s">
        <v>34</v>
      </c>
      <c r="E12" s="17" t="s">
        <v>48</v>
      </c>
      <c r="F12" s="11" t="s">
        <v>49</v>
      </c>
      <c r="G12" s="12" t="s">
        <v>18</v>
      </c>
      <c r="H12" s="13">
        <v>30</v>
      </c>
      <c r="I12" s="14">
        <v>800</v>
      </c>
      <c r="J12" s="15">
        <f t="shared" si="0"/>
        <v>24000</v>
      </c>
      <c r="K12" s="8">
        <v>14111519</v>
      </c>
      <c r="L12" s="12" t="s">
        <v>37</v>
      </c>
      <c r="M12" s="8">
        <v>14000000</v>
      </c>
      <c r="N12" s="8">
        <v>14110000</v>
      </c>
      <c r="O12" s="8">
        <v>14111500</v>
      </c>
      <c r="P12" s="12" t="s">
        <v>38</v>
      </c>
      <c r="Q12" s="50" t="s">
        <v>209</v>
      </c>
    </row>
    <row r="13" spans="1:17" ht="30" x14ac:dyDescent="0.25">
      <c r="A13" s="8">
        <v>11</v>
      </c>
      <c r="B13" s="8">
        <v>8082456</v>
      </c>
      <c r="C13" s="9">
        <v>8082456</v>
      </c>
      <c r="D13" s="19" t="s">
        <v>50</v>
      </c>
      <c r="E13" s="17" t="s">
        <v>51</v>
      </c>
      <c r="F13" s="11" t="s">
        <v>52</v>
      </c>
      <c r="G13" s="12" t="s">
        <v>18</v>
      </c>
      <c r="H13" s="13">
        <v>20</v>
      </c>
      <c r="I13" s="14">
        <v>1800</v>
      </c>
      <c r="J13" s="15">
        <f t="shared" si="0"/>
        <v>36000</v>
      </c>
      <c r="K13" s="8">
        <v>30266403</v>
      </c>
      <c r="L13" s="12" t="s">
        <v>53</v>
      </c>
      <c r="M13" s="8">
        <v>30000000</v>
      </c>
      <c r="N13" s="8">
        <v>30260000</v>
      </c>
      <c r="O13" s="8">
        <v>30266400</v>
      </c>
      <c r="P13" s="12" t="s">
        <v>54</v>
      </c>
      <c r="Q13" s="50" t="s">
        <v>209</v>
      </c>
    </row>
    <row r="14" spans="1:17" ht="30" x14ac:dyDescent="0.25">
      <c r="A14" s="8">
        <v>12</v>
      </c>
      <c r="B14" s="8">
        <v>8101280</v>
      </c>
      <c r="C14" s="9">
        <v>8101280</v>
      </c>
      <c r="D14" s="19" t="s">
        <v>50</v>
      </c>
      <c r="E14" s="17" t="s">
        <v>55</v>
      </c>
      <c r="F14" s="11" t="s">
        <v>56</v>
      </c>
      <c r="G14" s="12" t="s">
        <v>18</v>
      </c>
      <c r="H14" s="13">
        <v>20</v>
      </c>
      <c r="I14" s="14">
        <v>1800</v>
      </c>
      <c r="J14" s="15">
        <f t="shared" si="0"/>
        <v>36000</v>
      </c>
      <c r="K14" s="8">
        <v>30266403</v>
      </c>
      <c r="L14" s="12" t="s">
        <v>53</v>
      </c>
      <c r="M14" s="8">
        <v>30000000</v>
      </c>
      <c r="N14" s="8">
        <v>30260000</v>
      </c>
      <c r="O14" s="8">
        <v>30266400</v>
      </c>
      <c r="P14" s="12" t="s">
        <v>54</v>
      </c>
      <c r="Q14" s="50" t="s">
        <v>209</v>
      </c>
    </row>
    <row r="15" spans="1:17" ht="30" x14ac:dyDescent="0.25">
      <c r="A15" s="8">
        <v>13</v>
      </c>
      <c r="B15" s="8">
        <v>8082451</v>
      </c>
      <c r="C15" s="9">
        <v>8082451</v>
      </c>
      <c r="D15" s="19" t="s">
        <v>50</v>
      </c>
      <c r="E15" s="17" t="s">
        <v>57</v>
      </c>
      <c r="F15" s="11" t="s">
        <v>58</v>
      </c>
      <c r="G15" s="12" t="s">
        <v>18</v>
      </c>
      <c r="H15" s="13">
        <v>20</v>
      </c>
      <c r="I15" s="14">
        <v>1800</v>
      </c>
      <c r="J15" s="15">
        <f t="shared" si="0"/>
        <v>36000</v>
      </c>
      <c r="K15" s="8">
        <v>30266403</v>
      </c>
      <c r="L15" s="12" t="s">
        <v>53</v>
      </c>
      <c r="M15" s="8">
        <v>30000000</v>
      </c>
      <c r="N15" s="8">
        <v>30260000</v>
      </c>
      <c r="O15" s="8">
        <v>30266400</v>
      </c>
      <c r="P15" s="12" t="s">
        <v>54</v>
      </c>
      <c r="Q15" s="50" t="s">
        <v>209</v>
      </c>
    </row>
    <row r="16" spans="1:17" ht="30" x14ac:dyDescent="0.25">
      <c r="A16" s="8">
        <v>14</v>
      </c>
      <c r="B16" s="8">
        <v>8103353</v>
      </c>
      <c r="C16" s="9">
        <v>8103353</v>
      </c>
      <c r="D16" s="10" t="s">
        <v>59</v>
      </c>
      <c r="E16" s="17" t="s">
        <v>60</v>
      </c>
      <c r="F16" s="11" t="s">
        <v>61</v>
      </c>
      <c r="G16" s="12" t="s">
        <v>18</v>
      </c>
      <c r="H16" s="13">
        <v>30</v>
      </c>
      <c r="I16" s="14">
        <v>3800</v>
      </c>
      <c r="J16" s="15">
        <f t="shared" si="0"/>
        <v>114000</v>
      </c>
      <c r="K16" s="8">
        <v>31201506</v>
      </c>
      <c r="L16" s="12" t="s">
        <v>53</v>
      </c>
      <c r="M16" s="8">
        <v>31000000</v>
      </c>
      <c r="N16" s="8">
        <v>31200000</v>
      </c>
      <c r="O16" s="8">
        <v>31201500</v>
      </c>
      <c r="P16" s="12" t="s">
        <v>62</v>
      </c>
      <c r="Q16" s="50" t="s">
        <v>209</v>
      </c>
    </row>
    <row r="17" spans="1:17" ht="30" x14ac:dyDescent="0.25">
      <c r="A17" s="8">
        <v>15</v>
      </c>
      <c r="B17" s="8">
        <v>8490751</v>
      </c>
      <c r="C17" s="9">
        <v>8490751</v>
      </c>
      <c r="D17" s="10" t="s">
        <v>63</v>
      </c>
      <c r="E17" s="17" t="s">
        <v>64</v>
      </c>
      <c r="F17" s="11" t="s">
        <v>65</v>
      </c>
      <c r="G17" s="12" t="s">
        <v>18</v>
      </c>
      <c r="H17" s="13">
        <v>30</v>
      </c>
      <c r="I17" s="14">
        <v>4100</v>
      </c>
      <c r="J17" s="15">
        <f t="shared" si="0"/>
        <v>123000</v>
      </c>
      <c r="K17" s="8">
        <v>31201512</v>
      </c>
      <c r="L17" s="12" t="s">
        <v>53</v>
      </c>
      <c r="M17" s="8">
        <v>31000000</v>
      </c>
      <c r="N17" s="8">
        <v>31200000</v>
      </c>
      <c r="O17" s="8">
        <v>31201500</v>
      </c>
      <c r="P17" s="12" t="s">
        <v>63</v>
      </c>
      <c r="Q17" s="50" t="s">
        <v>209</v>
      </c>
    </row>
    <row r="18" spans="1:17" x14ac:dyDescent="0.25">
      <c r="A18" s="8">
        <v>16</v>
      </c>
      <c r="B18" s="8">
        <v>900502535</v>
      </c>
      <c r="C18" s="9">
        <v>900502535</v>
      </c>
      <c r="D18" s="10" t="s">
        <v>66</v>
      </c>
      <c r="E18" s="17" t="s">
        <v>67</v>
      </c>
      <c r="F18" s="11" t="s">
        <v>68</v>
      </c>
      <c r="G18" s="12" t="s">
        <v>18</v>
      </c>
      <c r="H18" s="13">
        <v>500</v>
      </c>
      <c r="I18" s="14">
        <v>932</v>
      </c>
      <c r="J18" s="15">
        <f t="shared" si="0"/>
        <v>466000</v>
      </c>
      <c r="K18" s="8">
        <v>14111514</v>
      </c>
      <c r="L18" s="12" t="s">
        <v>37</v>
      </c>
      <c r="M18" s="8">
        <v>14000000</v>
      </c>
      <c r="N18" s="8">
        <v>14110000</v>
      </c>
      <c r="O18" s="8">
        <v>14111500</v>
      </c>
      <c r="P18" s="12" t="s">
        <v>69</v>
      </c>
      <c r="Q18" s="50" t="s">
        <v>209</v>
      </c>
    </row>
    <row r="19" spans="1:17" x14ac:dyDescent="0.25">
      <c r="A19" s="8">
        <v>17</v>
      </c>
      <c r="B19" s="8">
        <v>8009913</v>
      </c>
      <c r="C19" s="9">
        <v>8009913</v>
      </c>
      <c r="D19" s="10" t="s">
        <v>66</v>
      </c>
      <c r="E19" s="17" t="s">
        <v>70</v>
      </c>
      <c r="F19" s="11" t="s">
        <v>71</v>
      </c>
      <c r="G19" s="12" t="s">
        <v>18</v>
      </c>
      <c r="H19" s="13">
        <v>300</v>
      </c>
      <c r="I19" s="14">
        <v>2138</v>
      </c>
      <c r="J19" s="15">
        <f t="shared" si="0"/>
        <v>641400</v>
      </c>
      <c r="K19" s="8">
        <v>14111514</v>
      </c>
      <c r="L19" s="12" t="s">
        <v>37</v>
      </c>
      <c r="M19" s="8">
        <v>14000000</v>
      </c>
      <c r="N19" s="8">
        <v>14110000</v>
      </c>
      <c r="O19" s="8">
        <v>14111500</v>
      </c>
      <c r="P19" s="12" t="s">
        <v>69</v>
      </c>
      <c r="Q19" s="50" t="s">
        <v>211</v>
      </c>
    </row>
    <row r="20" spans="1:17" ht="30" x14ac:dyDescent="0.25">
      <c r="A20" s="8">
        <v>18</v>
      </c>
      <c r="B20" s="8">
        <v>8490730</v>
      </c>
      <c r="C20" s="8">
        <v>8490730</v>
      </c>
      <c r="D20" s="13" t="s">
        <v>72</v>
      </c>
      <c r="E20" s="16" t="s">
        <v>73</v>
      </c>
      <c r="F20" s="11" t="s">
        <v>74</v>
      </c>
      <c r="G20" s="17" t="s">
        <v>18</v>
      </c>
      <c r="H20" s="13">
        <v>200</v>
      </c>
      <c r="I20" s="14">
        <v>400</v>
      </c>
      <c r="J20" s="15">
        <f t="shared" ref="J20:J49" si="1">SUM(H20*I20)</f>
        <v>80000</v>
      </c>
      <c r="K20" s="9">
        <v>44122003</v>
      </c>
      <c r="L20" s="12" t="s">
        <v>19</v>
      </c>
      <c r="M20" s="8">
        <v>44000000</v>
      </c>
      <c r="N20" s="8">
        <v>44120000</v>
      </c>
      <c r="O20" s="8">
        <v>44122000</v>
      </c>
      <c r="P20" s="12" t="s">
        <v>75</v>
      </c>
      <c r="Q20" s="50" t="s">
        <v>212</v>
      </c>
    </row>
    <row r="21" spans="1:17" ht="30" x14ac:dyDescent="0.25">
      <c r="A21" s="8">
        <v>19</v>
      </c>
      <c r="B21" s="8">
        <v>8183435</v>
      </c>
      <c r="C21" s="8">
        <v>8183435</v>
      </c>
      <c r="D21" s="13" t="s">
        <v>76</v>
      </c>
      <c r="E21" s="16" t="s">
        <v>77</v>
      </c>
      <c r="F21" s="11" t="s">
        <v>78</v>
      </c>
      <c r="G21" s="16" t="s">
        <v>18</v>
      </c>
      <c r="H21" s="20">
        <v>50</v>
      </c>
      <c r="I21" s="21">
        <v>2400</v>
      </c>
      <c r="J21" s="22">
        <f t="shared" si="1"/>
        <v>120000</v>
      </c>
      <c r="K21" s="9">
        <v>44122022</v>
      </c>
      <c r="L21" s="12" t="s">
        <v>79</v>
      </c>
      <c r="M21" s="8">
        <v>44000000</v>
      </c>
      <c r="N21" s="8">
        <v>44120000</v>
      </c>
      <c r="O21" s="8">
        <v>44122000</v>
      </c>
      <c r="P21" s="12" t="s">
        <v>80</v>
      </c>
      <c r="Q21" s="50" t="s">
        <v>209</v>
      </c>
    </row>
    <row r="22" spans="1:17" ht="30" x14ac:dyDescent="0.25">
      <c r="A22" s="8">
        <v>20</v>
      </c>
      <c r="B22" s="8">
        <v>900501086</v>
      </c>
      <c r="C22" s="8">
        <v>900501086</v>
      </c>
      <c r="D22" s="13" t="s">
        <v>81</v>
      </c>
      <c r="E22" s="16" t="s">
        <v>82</v>
      </c>
      <c r="F22" s="11" t="s">
        <v>83</v>
      </c>
      <c r="G22" s="17" t="s">
        <v>18</v>
      </c>
      <c r="H22" s="13">
        <v>10</v>
      </c>
      <c r="I22" s="14">
        <v>2200</v>
      </c>
      <c r="J22" s="15">
        <f t="shared" si="1"/>
        <v>22000</v>
      </c>
      <c r="K22" s="9">
        <v>31162404</v>
      </c>
      <c r="L22" s="12" t="s">
        <v>53</v>
      </c>
      <c r="M22" s="8">
        <v>31000000</v>
      </c>
      <c r="N22" s="8">
        <v>31160000</v>
      </c>
      <c r="O22" s="8">
        <v>31162400</v>
      </c>
      <c r="P22" s="12" t="s">
        <v>84</v>
      </c>
      <c r="Q22" s="50" t="s">
        <v>209</v>
      </c>
    </row>
    <row r="23" spans="1:17" ht="39.75" customHeight="1" x14ac:dyDescent="0.25">
      <c r="A23" s="8">
        <v>21</v>
      </c>
      <c r="B23" s="8">
        <v>900503716</v>
      </c>
      <c r="C23" s="9">
        <v>900503716</v>
      </c>
      <c r="D23" s="23" t="s">
        <v>85</v>
      </c>
      <c r="E23" s="17" t="s">
        <v>86</v>
      </c>
      <c r="F23" s="11" t="s">
        <v>87</v>
      </c>
      <c r="G23" s="17" t="s">
        <v>18</v>
      </c>
      <c r="H23" s="13">
        <v>1</v>
      </c>
      <c r="I23" s="14">
        <v>1161800</v>
      </c>
      <c r="J23" s="15">
        <f t="shared" si="1"/>
        <v>1161800</v>
      </c>
      <c r="K23" s="8">
        <v>43212104</v>
      </c>
      <c r="L23" s="12" t="s">
        <v>19</v>
      </c>
      <c r="M23" s="8">
        <v>43000000</v>
      </c>
      <c r="N23" s="8">
        <v>43210000</v>
      </c>
      <c r="O23" s="8">
        <v>43212100</v>
      </c>
      <c r="P23" s="12" t="s">
        <v>88</v>
      </c>
      <c r="Q23" s="50" t="s">
        <v>210</v>
      </c>
    </row>
    <row r="24" spans="1:17" ht="36.75" customHeight="1" x14ac:dyDescent="0.25">
      <c r="A24" s="8">
        <v>22</v>
      </c>
      <c r="B24" s="8">
        <v>8081186</v>
      </c>
      <c r="C24" s="8">
        <v>8081186</v>
      </c>
      <c r="D24" s="13" t="s">
        <v>89</v>
      </c>
      <c r="E24" s="16" t="s">
        <v>90</v>
      </c>
      <c r="F24" s="11" t="s">
        <v>91</v>
      </c>
      <c r="G24" s="17" t="s">
        <v>18</v>
      </c>
      <c r="H24" s="13">
        <v>2800</v>
      </c>
      <c r="I24" s="14">
        <v>933</v>
      </c>
      <c r="J24" s="15">
        <f t="shared" si="1"/>
        <v>2612400</v>
      </c>
      <c r="K24" s="9">
        <v>60121518</v>
      </c>
      <c r="L24" s="12" t="s">
        <v>19</v>
      </c>
      <c r="M24" s="8">
        <v>60000000</v>
      </c>
      <c r="N24" s="8">
        <v>60120000</v>
      </c>
      <c r="O24" s="8">
        <v>60121500</v>
      </c>
      <c r="P24" s="12" t="s">
        <v>92</v>
      </c>
      <c r="Q24" s="50" t="s">
        <v>209</v>
      </c>
    </row>
    <row r="25" spans="1:17" ht="30" x14ac:dyDescent="0.25">
      <c r="A25" s="8">
        <v>23</v>
      </c>
      <c r="B25" s="8">
        <v>8490763</v>
      </c>
      <c r="C25" s="9">
        <v>8490763</v>
      </c>
      <c r="D25" s="10" t="s">
        <v>93</v>
      </c>
      <c r="E25" s="17" t="s">
        <v>94</v>
      </c>
      <c r="F25" s="11" t="s">
        <v>95</v>
      </c>
      <c r="G25" s="12" t="s">
        <v>18</v>
      </c>
      <c r="H25" s="13">
        <v>30</v>
      </c>
      <c r="I25" s="14">
        <v>1000</v>
      </c>
      <c r="J25" s="15">
        <f t="shared" si="1"/>
        <v>30000</v>
      </c>
      <c r="K25" s="8">
        <v>44121708</v>
      </c>
      <c r="L25" s="12" t="s">
        <v>19</v>
      </c>
      <c r="M25" s="8">
        <v>44000000</v>
      </c>
      <c r="N25" s="8">
        <v>44120000</v>
      </c>
      <c r="O25" s="8">
        <v>44121700</v>
      </c>
      <c r="P25" s="12" t="s">
        <v>96</v>
      </c>
      <c r="Q25" s="50" t="s">
        <v>209</v>
      </c>
    </row>
    <row r="26" spans="1:17" ht="30" x14ac:dyDescent="0.25">
      <c r="A26" s="8">
        <v>24</v>
      </c>
      <c r="B26" s="8">
        <v>8490767</v>
      </c>
      <c r="C26" s="8">
        <v>8490767</v>
      </c>
      <c r="D26" s="13" t="s">
        <v>97</v>
      </c>
      <c r="E26" s="16" t="s">
        <v>98</v>
      </c>
      <c r="F26" s="11" t="s">
        <v>99</v>
      </c>
      <c r="G26" s="17" t="s">
        <v>18</v>
      </c>
      <c r="H26" s="13">
        <v>30</v>
      </c>
      <c r="I26" s="14">
        <v>1400</v>
      </c>
      <c r="J26" s="15">
        <f t="shared" si="1"/>
        <v>42000</v>
      </c>
      <c r="K26" s="9">
        <v>44121708</v>
      </c>
      <c r="L26" s="12" t="s">
        <v>19</v>
      </c>
      <c r="M26" s="8">
        <v>44000000</v>
      </c>
      <c r="N26" s="8">
        <v>44120000</v>
      </c>
      <c r="O26" s="8">
        <v>44121700</v>
      </c>
      <c r="P26" s="12" t="s">
        <v>96</v>
      </c>
      <c r="Q26" s="50" t="s">
        <v>209</v>
      </c>
    </row>
    <row r="27" spans="1:17" ht="30" x14ac:dyDescent="0.25">
      <c r="A27" s="8">
        <v>25</v>
      </c>
      <c r="B27" s="8">
        <v>8490773</v>
      </c>
      <c r="C27" s="9">
        <v>8490773</v>
      </c>
      <c r="D27" s="10" t="s">
        <v>100</v>
      </c>
      <c r="E27" s="17" t="s">
        <v>101</v>
      </c>
      <c r="F27" s="11" t="s">
        <v>102</v>
      </c>
      <c r="G27" s="12" t="s">
        <v>18</v>
      </c>
      <c r="H27" s="13">
        <v>30</v>
      </c>
      <c r="I27" s="14">
        <v>1000</v>
      </c>
      <c r="J27" s="15">
        <f t="shared" si="1"/>
        <v>30000</v>
      </c>
      <c r="K27" s="8">
        <v>44121708</v>
      </c>
      <c r="L27" s="12" t="s">
        <v>19</v>
      </c>
      <c r="M27" s="8">
        <v>44000000</v>
      </c>
      <c r="N27" s="8">
        <v>44120000</v>
      </c>
      <c r="O27" s="8">
        <v>44121700</v>
      </c>
      <c r="P27" s="12" t="s">
        <v>96</v>
      </c>
      <c r="Q27" s="50" t="s">
        <v>209</v>
      </c>
    </row>
    <row r="28" spans="1:17" ht="30" x14ac:dyDescent="0.25">
      <c r="A28" s="8">
        <v>26</v>
      </c>
      <c r="B28" s="8">
        <v>8490695</v>
      </c>
      <c r="C28" s="8">
        <v>8490695</v>
      </c>
      <c r="D28" s="24" t="s">
        <v>97</v>
      </c>
      <c r="E28" s="16" t="s">
        <v>103</v>
      </c>
      <c r="F28" s="11" t="s">
        <v>104</v>
      </c>
      <c r="G28" s="17" t="s">
        <v>18</v>
      </c>
      <c r="H28" s="13">
        <v>60</v>
      </c>
      <c r="I28" s="14">
        <v>1400</v>
      </c>
      <c r="J28" s="15">
        <f t="shared" si="1"/>
        <v>84000</v>
      </c>
      <c r="K28" s="9">
        <v>44121708</v>
      </c>
      <c r="L28" s="12" t="s">
        <v>19</v>
      </c>
      <c r="M28" s="8">
        <v>44000000</v>
      </c>
      <c r="N28" s="8">
        <v>44120000</v>
      </c>
      <c r="O28" s="8">
        <v>44121700</v>
      </c>
      <c r="P28" s="12" t="s">
        <v>96</v>
      </c>
      <c r="Q28" s="50" t="s">
        <v>209</v>
      </c>
    </row>
    <row r="29" spans="1:17" ht="30" x14ac:dyDescent="0.25">
      <c r="A29" s="8">
        <v>27</v>
      </c>
      <c r="B29" s="8">
        <v>8490662</v>
      </c>
      <c r="C29" s="9">
        <v>8490662</v>
      </c>
      <c r="D29" s="10" t="s">
        <v>105</v>
      </c>
      <c r="E29" s="17" t="s">
        <v>106</v>
      </c>
      <c r="F29" s="11" t="s">
        <v>107</v>
      </c>
      <c r="G29" s="12" t="s">
        <v>18</v>
      </c>
      <c r="H29" s="13">
        <v>30</v>
      </c>
      <c r="I29" s="14">
        <v>1000</v>
      </c>
      <c r="J29" s="15">
        <f t="shared" si="1"/>
        <v>30000</v>
      </c>
      <c r="K29" s="8">
        <v>44121708</v>
      </c>
      <c r="L29" s="12" t="s">
        <v>19</v>
      </c>
      <c r="M29" s="8">
        <v>44000000</v>
      </c>
      <c r="N29" s="8">
        <v>44120000</v>
      </c>
      <c r="O29" s="8">
        <v>44121700</v>
      </c>
      <c r="P29" s="12" t="s">
        <v>96</v>
      </c>
      <c r="Q29" s="50" t="s">
        <v>209</v>
      </c>
    </row>
    <row r="30" spans="1:17" ht="30" x14ac:dyDescent="0.25">
      <c r="A30" s="8">
        <v>28</v>
      </c>
      <c r="B30" s="8">
        <v>8490690</v>
      </c>
      <c r="C30" s="8">
        <v>8490690</v>
      </c>
      <c r="D30" s="24" t="s">
        <v>97</v>
      </c>
      <c r="E30" s="16" t="s">
        <v>108</v>
      </c>
      <c r="F30" s="11" t="s">
        <v>109</v>
      </c>
      <c r="G30" s="17" t="s">
        <v>18</v>
      </c>
      <c r="H30" s="13">
        <v>30</v>
      </c>
      <c r="I30" s="14">
        <v>1300</v>
      </c>
      <c r="J30" s="15">
        <f t="shared" si="1"/>
        <v>39000</v>
      </c>
      <c r="K30" s="9">
        <v>44121708</v>
      </c>
      <c r="L30" s="12" t="s">
        <v>19</v>
      </c>
      <c r="M30" s="8">
        <v>44000000</v>
      </c>
      <c r="N30" s="8">
        <v>44120000</v>
      </c>
      <c r="O30" s="8">
        <v>44121700</v>
      </c>
      <c r="P30" s="12" t="s">
        <v>96</v>
      </c>
      <c r="Q30" s="50" t="s">
        <v>209</v>
      </c>
    </row>
    <row r="31" spans="1:17" ht="15" customHeight="1" x14ac:dyDescent="0.25">
      <c r="A31" s="8">
        <v>29</v>
      </c>
      <c r="B31" s="8">
        <v>8490709</v>
      </c>
      <c r="C31" s="8">
        <v>8490709</v>
      </c>
      <c r="D31" s="24" t="s">
        <v>97</v>
      </c>
      <c r="E31" s="16" t="s">
        <v>110</v>
      </c>
      <c r="F31" s="11" t="s">
        <v>111</v>
      </c>
      <c r="G31" s="17" t="s">
        <v>18</v>
      </c>
      <c r="H31" s="13">
        <v>30</v>
      </c>
      <c r="I31" s="14">
        <v>1400</v>
      </c>
      <c r="J31" s="15">
        <f t="shared" si="1"/>
        <v>42000</v>
      </c>
      <c r="K31" s="9">
        <v>44121708</v>
      </c>
      <c r="L31" s="12" t="s">
        <v>19</v>
      </c>
      <c r="M31" s="8">
        <v>44000000</v>
      </c>
      <c r="N31" s="8">
        <v>44120000</v>
      </c>
      <c r="O31" s="8">
        <v>44121700</v>
      </c>
      <c r="P31" s="12" t="s">
        <v>96</v>
      </c>
      <c r="Q31" s="50" t="s">
        <v>209</v>
      </c>
    </row>
    <row r="32" spans="1:17" ht="15" customHeight="1" x14ac:dyDescent="0.25">
      <c r="A32" s="8">
        <v>30</v>
      </c>
      <c r="B32" s="8">
        <v>900502523</v>
      </c>
      <c r="C32" s="9">
        <v>900502523</v>
      </c>
      <c r="D32" s="10" t="s">
        <v>112</v>
      </c>
      <c r="E32" s="17" t="s">
        <v>113</v>
      </c>
      <c r="F32" s="11" t="s">
        <v>114</v>
      </c>
      <c r="G32" s="12" t="s">
        <v>18</v>
      </c>
      <c r="H32" s="13">
        <v>2</v>
      </c>
      <c r="I32" s="14">
        <v>84000</v>
      </c>
      <c r="J32" s="15">
        <f t="shared" si="1"/>
        <v>168000</v>
      </c>
      <c r="K32" s="8">
        <v>43202005</v>
      </c>
      <c r="L32" s="12" t="s">
        <v>19</v>
      </c>
      <c r="M32" s="8">
        <v>43000000</v>
      </c>
      <c r="N32" s="8">
        <v>43200000</v>
      </c>
      <c r="O32" s="8">
        <v>43202000</v>
      </c>
      <c r="P32" s="12" t="s">
        <v>115</v>
      </c>
      <c r="Q32" s="50" t="s">
        <v>209</v>
      </c>
    </row>
    <row r="33" spans="1:17" ht="15" customHeight="1" x14ac:dyDescent="0.25">
      <c r="A33" s="8">
        <v>31</v>
      </c>
      <c r="B33" s="8">
        <v>8489496</v>
      </c>
      <c r="C33" s="9">
        <v>8489496</v>
      </c>
      <c r="D33" s="10" t="s">
        <v>116</v>
      </c>
      <c r="E33" s="17" t="s">
        <v>117</v>
      </c>
      <c r="F33" s="11" t="s">
        <v>118</v>
      </c>
      <c r="G33" s="12" t="s">
        <v>18</v>
      </c>
      <c r="H33" s="13">
        <v>10</v>
      </c>
      <c r="I33" s="14">
        <v>15600</v>
      </c>
      <c r="J33" s="15">
        <f t="shared" si="1"/>
        <v>156000</v>
      </c>
      <c r="K33" s="9" t="s">
        <v>119</v>
      </c>
      <c r="L33" s="25" t="s">
        <v>19</v>
      </c>
      <c r="M33" s="9">
        <v>43000000</v>
      </c>
      <c r="N33" s="9">
        <v>43200000</v>
      </c>
      <c r="O33" s="9">
        <v>43202200</v>
      </c>
      <c r="P33" s="25" t="s">
        <v>120</v>
      </c>
      <c r="Q33" s="50" t="s">
        <v>209</v>
      </c>
    </row>
    <row r="34" spans="1:17" ht="30" customHeight="1" x14ac:dyDescent="0.25">
      <c r="A34" s="8">
        <v>32</v>
      </c>
      <c r="B34" s="8">
        <v>8154233</v>
      </c>
      <c r="C34" s="8">
        <v>8154233</v>
      </c>
      <c r="D34" s="13" t="s">
        <v>121</v>
      </c>
      <c r="E34" s="16" t="s">
        <v>122</v>
      </c>
      <c r="F34" s="11" t="s">
        <v>123</v>
      </c>
      <c r="G34" s="17" t="s">
        <v>18</v>
      </c>
      <c r="H34" s="13">
        <v>291</v>
      </c>
      <c r="I34" s="14">
        <v>10400</v>
      </c>
      <c r="J34" s="15">
        <f t="shared" si="1"/>
        <v>3026400</v>
      </c>
      <c r="K34" s="9">
        <v>14111507</v>
      </c>
      <c r="L34" s="12" t="s">
        <v>37</v>
      </c>
      <c r="M34" s="8">
        <v>14000000</v>
      </c>
      <c r="N34" s="8">
        <v>14110000</v>
      </c>
      <c r="O34" s="8">
        <v>14111500</v>
      </c>
      <c r="P34" s="12" t="s">
        <v>124</v>
      </c>
      <c r="Q34" s="50" t="s">
        <v>209</v>
      </c>
    </row>
    <row r="35" spans="1:17" ht="30" customHeight="1" x14ac:dyDescent="0.25">
      <c r="A35" s="8">
        <v>33</v>
      </c>
      <c r="B35" s="8">
        <v>8183130</v>
      </c>
      <c r="C35" s="8">
        <v>8183130</v>
      </c>
      <c r="D35" s="13" t="s">
        <v>121</v>
      </c>
      <c r="E35" s="16" t="s">
        <v>125</v>
      </c>
      <c r="F35" s="11" t="s">
        <v>126</v>
      </c>
      <c r="G35" s="17" t="s">
        <v>18</v>
      </c>
      <c r="H35" s="13">
        <v>200</v>
      </c>
      <c r="I35" s="14">
        <v>12300</v>
      </c>
      <c r="J35" s="15">
        <f t="shared" si="1"/>
        <v>2460000</v>
      </c>
      <c r="K35" s="9">
        <v>14111507</v>
      </c>
      <c r="L35" s="12" t="s">
        <v>37</v>
      </c>
      <c r="M35" s="8">
        <v>14000000</v>
      </c>
      <c r="N35" s="8">
        <v>14110000</v>
      </c>
      <c r="O35" s="8">
        <v>14111500</v>
      </c>
      <c r="P35" s="12" t="s">
        <v>124</v>
      </c>
      <c r="Q35" s="50" t="s">
        <v>209</v>
      </c>
    </row>
    <row r="36" spans="1:17" ht="30" customHeight="1" x14ac:dyDescent="0.25">
      <c r="A36" s="8">
        <v>34</v>
      </c>
      <c r="B36" s="8">
        <v>8490734</v>
      </c>
      <c r="C36" s="8">
        <v>8490734</v>
      </c>
      <c r="D36" s="24" t="s">
        <v>127</v>
      </c>
      <c r="E36" s="16" t="s">
        <v>128</v>
      </c>
      <c r="F36" s="11" t="s">
        <v>129</v>
      </c>
      <c r="G36" s="17" t="s">
        <v>18</v>
      </c>
      <c r="H36" s="13">
        <v>7</v>
      </c>
      <c r="I36" s="14">
        <v>46900</v>
      </c>
      <c r="J36" s="15">
        <f t="shared" si="1"/>
        <v>328300</v>
      </c>
      <c r="K36" s="9">
        <v>60121124</v>
      </c>
      <c r="L36" s="12" t="s">
        <v>19</v>
      </c>
      <c r="M36" s="8">
        <v>60000000</v>
      </c>
      <c r="N36" s="8">
        <v>60120000</v>
      </c>
      <c r="O36" s="8">
        <v>60121100</v>
      </c>
      <c r="P36" s="12" t="s">
        <v>130</v>
      </c>
      <c r="Q36" s="50" t="s">
        <v>209</v>
      </c>
    </row>
    <row r="37" spans="1:17" ht="30" customHeight="1" x14ac:dyDescent="0.25">
      <c r="A37" s="8">
        <v>35</v>
      </c>
      <c r="B37" s="8">
        <v>8026343</v>
      </c>
      <c r="C37" s="9">
        <v>8026343</v>
      </c>
      <c r="D37" s="10" t="s">
        <v>131</v>
      </c>
      <c r="E37" s="17" t="s">
        <v>132</v>
      </c>
      <c r="F37" s="11" t="s">
        <v>133</v>
      </c>
      <c r="G37" s="12" t="s">
        <v>18</v>
      </c>
      <c r="H37" s="13">
        <v>10</v>
      </c>
      <c r="I37" s="14">
        <v>44000</v>
      </c>
      <c r="J37" s="15">
        <f t="shared" si="1"/>
        <v>440000</v>
      </c>
      <c r="K37" s="8">
        <v>31201616</v>
      </c>
      <c r="L37" s="12" t="s">
        <v>53</v>
      </c>
      <c r="M37" s="8">
        <v>31000000</v>
      </c>
      <c r="N37" s="8">
        <v>31200000</v>
      </c>
      <c r="O37" s="8">
        <v>31201600</v>
      </c>
      <c r="P37" s="12" t="s">
        <v>134</v>
      </c>
      <c r="Q37" s="50" t="s">
        <v>209</v>
      </c>
    </row>
    <row r="38" spans="1:17" ht="30" customHeight="1" x14ac:dyDescent="0.25">
      <c r="A38" s="8">
        <v>36</v>
      </c>
      <c r="B38" s="8">
        <v>8503171</v>
      </c>
      <c r="C38" s="9">
        <v>8503171</v>
      </c>
      <c r="D38" s="10" t="s">
        <v>135</v>
      </c>
      <c r="E38" s="17" t="s">
        <v>136</v>
      </c>
      <c r="F38" s="17" t="s">
        <v>137</v>
      </c>
      <c r="G38" s="17" t="s">
        <v>18</v>
      </c>
      <c r="H38" s="13">
        <v>2</v>
      </c>
      <c r="I38" s="14">
        <v>66000</v>
      </c>
      <c r="J38" s="15">
        <f t="shared" si="1"/>
        <v>132000</v>
      </c>
      <c r="K38" s="8">
        <v>44101602</v>
      </c>
      <c r="L38" s="12" t="s">
        <v>19</v>
      </c>
      <c r="M38" s="8">
        <v>44000000</v>
      </c>
      <c r="N38" s="8">
        <v>44100000</v>
      </c>
      <c r="O38" s="8">
        <v>44101600</v>
      </c>
      <c r="P38" s="12" t="s">
        <v>138</v>
      </c>
      <c r="Q38" s="50" t="s">
        <v>209</v>
      </c>
    </row>
    <row r="39" spans="1:17" ht="30" customHeight="1" x14ac:dyDescent="0.25">
      <c r="A39" s="8">
        <v>37</v>
      </c>
      <c r="B39" s="8">
        <v>8507264</v>
      </c>
      <c r="C39" s="9">
        <v>8507264</v>
      </c>
      <c r="D39" s="10" t="s">
        <v>139</v>
      </c>
      <c r="E39" s="17" t="s">
        <v>140</v>
      </c>
      <c r="F39" s="11" t="s">
        <v>141</v>
      </c>
      <c r="G39" s="12" t="s">
        <v>18</v>
      </c>
      <c r="H39" s="13">
        <v>10</v>
      </c>
      <c r="I39" s="14">
        <v>10400</v>
      </c>
      <c r="J39" s="15">
        <f t="shared" si="1"/>
        <v>104000</v>
      </c>
      <c r="K39" s="8">
        <v>27112717</v>
      </c>
      <c r="L39" s="12" t="s">
        <v>142</v>
      </c>
      <c r="M39" s="8">
        <v>27000000</v>
      </c>
      <c r="N39" s="8">
        <v>27110000</v>
      </c>
      <c r="O39" s="8">
        <v>27112700</v>
      </c>
      <c r="P39" s="12" t="s">
        <v>143</v>
      </c>
      <c r="Q39" s="50" t="s">
        <v>209</v>
      </c>
    </row>
    <row r="40" spans="1:17" ht="30" customHeight="1" x14ac:dyDescent="0.25">
      <c r="A40" s="8">
        <v>38</v>
      </c>
      <c r="B40" s="8">
        <v>8001523</v>
      </c>
      <c r="C40" s="9">
        <v>8001523</v>
      </c>
      <c r="D40" s="10" t="s">
        <v>144</v>
      </c>
      <c r="E40" s="17" t="s">
        <v>145</v>
      </c>
      <c r="F40" s="11" t="s">
        <v>146</v>
      </c>
      <c r="G40" s="12" t="s">
        <v>18</v>
      </c>
      <c r="H40" s="13">
        <v>10</v>
      </c>
      <c r="I40" s="14">
        <v>6000</v>
      </c>
      <c r="J40" s="15">
        <f t="shared" si="1"/>
        <v>60000</v>
      </c>
      <c r="K40" s="8">
        <v>44121613</v>
      </c>
      <c r="L40" s="12" t="s">
        <v>19</v>
      </c>
      <c r="M40" s="8">
        <v>44000000</v>
      </c>
      <c r="N40" s="8">
        <v>44120000</v>
      </c>
      <c r="O40" s="8">
        <v>44121600</v>
      </c>
      <c r="P40" s="12" t="s">
        <v>147</v>
      </c>
      <c r="Q40" s="50" t="s">
        <v>209</v>
      </c>
    </row>
    <row r="41" spans="1:17" ht="30" customHeight="1" x14ac:dyDescent="0.25">
      <c r="A41" s="8">
        <v>39</v>
      </c>
      <c r="B41" s="8">
        <v>8040763</v>
      </c>
      <c r="C41" s="9">
        <v>8040763</v>
      </c>
      <c r="D41" s="10" t="s">
        <v>148</v>
      </c>
      <c r="E41" s="11" t="s">
        <v>149</v>
      </c>
      <c r="F41" s="11" t="s">
        <v>150</v>
      </c>
      <c r="G41" s="12" t="s">
        <v>18</v>
      </c>
      <c r="H41" s="13">
        <v>200</v>
      </c>
      <c r="I41" s="14">
        <v>500</v>
      </c>
      <c r="J41" s="15">
        <f t="shared" si="1"/>
        <v>100000</v>
      </c>
      <c r="K41" s="9">
        <v>12352310</v>
      </c>
      <c r="L41" s="12" t="s">
        <v>37</v>
      </c>
      <c r="M41" s="8">
        <v>12000000</v>
      </c>
      <c r="N41" s="8">
        <v>12350000</v>
      </c>
      <c r="O41" s="8">
        <v>12352300</v>
      </c>
      <c r="P41" s="12" t="s">
        <v>151</v>
      </c>
      <c r="Q41" s="50" t="s">
        <v>209</v>
      </c>
    </row>
    <row r="42" spans="1:17" ht="30" customHeight="1" x14ac:dyDescent="0.25">
      <c r="A42" s="8">
        <v>40</v>
      </c>
      <c r="B42" s="8">
        <v>900503701</v>
      </c>
      <c r="C42" s="9">
        <v>900503701</v>
      </c>
      <c r="D42" s="10" t="s">
        <v>152</v>
      </c>
      <c r="E42" s="17" t="s">
        <v>153</v>
      </c>
      <c r="F42" s="11" t="s">
        <v>154</v>
      </c>
      <c r="G42" s="12" t="s">
        <v>18</v>
      </c>
      <c r="H42" s="13">
        <v>100</v>
      </c>
      <c r="I42" s="14">
        <v>100</v>
      </c>
      <c r="J42" s="15">
        <f t="shared" si="1"/>
        <v>10000</v>
      </c>
      <c r="K42" s="8">
        <v>44121503</v>
      </c>
      <c r="L42" s="12" t="s">
        <v>19</v>
      </c>
      <c r="M42" s="8">
        <v>44000000</v>
      </c>
      <c r="N42" s="8">
        <v>44120000</v>
      </c>
      <c r="O42" s="8">
        <v>44121500</v>
      </c>
      <c r="P42" s="12" t="s">
        <v>155</v>
      </c>
      <c r="Q42" s="50" t="s">
        <v>209</v>
      </c>
    </row>
    <row r="43" spans="1:17" ht="30" customHeight="1" x14ac:dyDescent="0.25">
      <c r="A43" s="8">
        <v>41</v>
      </c>
      <c r="B43" s="8">
        <v>8072893</v>
      </c>
      <c r="C43" s="9">
        <v>8072893</v>
      </c>
      <c r="D43" s="10" t="s">
        <v>156</v>
      </c>
      <c r="E43" s="17" t="s">
        <v>157</v>
      </c>
      <c r="F43" s="11" t="s">
        <v>158</v>
      </c>
      <c r="G43" s="12" t="s">
        <v>18</v>
      </c>
      <c r="H43" s="13">
        <v>20</v>
      </c>
      <c r="I43" s="14">
        <v>2900</v>
      </c>
      <c r="J43" s="15">
        <f t="shared" si="1"/>
        <v>58000</v>
      </c>
      <c r="K43" s="8">
        <v>44111914</v>
      </c>
      <c r="L43" s="12" t="s">
        <v>19</v>
      </c>
      <c r="M43" s="8">
        <v>44000000</v>
      </c>
      <c r="N43" s="8">
        <v>44110000</v>
      </c>
      <c r="O43" s="8">
        <v>44111900</v>
      </c>
      <c r="P43" s="12" t="s">
        <v>159</v>
      </c>
      <c r="Q43" s="50" t="s">
        <v>209</v>
      </c>
    </row>
    <row r="44" spans="1:17" ht="30" customHeight="1" x14ac:dyDescent="0.25">
      <c r="A44" s="8">
        <v>42</v>
      </c>
      <c r="B44" s="8">
        <v>900504003</v>
      </c>
      <c r="C44" s="9">
        <v>900504003</v>
      </c>
      <c r="D44" s="10" t="s">
        <v>160</v>
      </c>
      <c r="E44" s="17" t="s">
        <v>161</v>
      </c>
      <c r="F44" s="11" t="s">
        <v>162</v>
      </c>
      <c r="G44" s="12" t="s">
        <v>18</v>
      </c>
      <c r="H44" s="13">
        <v>10</v>
      </c>
      <c r="I44" s="14">
        <v>29000</v>
      </c>
      <c r="J44" s="15">
        <f t="shared" si="1"/>
        <v>290000</v>
      </c>
      <c r="K44" s="8" t="s">
        <v>163</v>
      </c>
      <c r="L44" s="12" t="s">
        <v>19</v>
      </c>
      <c r="M44" s="8">
        <v>43000000</v>
      </c>
      <c r="N44" s="8">
        <v>43200000</v>
      </c>
      <c r="O44" s="8">
        <v>43202200</v>
      </c>
      <c r="P44" s="12" t="s">
        <v>164</v>
      </c>
      <c r="Q44" s="50" t="s">
        <v>213</v>
      </c>
    </row>
    <row r="45" spans="1:17" ht="50.25" customHeight="1" x14ac:dyDescent="0.25">
      <c r="A45" s="8">
        <v>43</v>
      </c>
      <c r="B45" s="8">
        <v>8500675</v>
      </c>
      <c r="C45" s="9">
        <v>8500675</v>
      </c>
      <c r="D45" s="10" t="s">
        <v>165</v>
      </c>
      <c r="E45" s="17" t="s">
        <v>166</v>
      </c>
      <c r="F45" s="11" t="s">
        <v>167</v>
      </c>
      <c r="G45" s="11" t="s">
        <v>168</v>
      </c>
      <c r="H45" s="13">
        <v>4</v>
      </c>
      <c r="I45" s="14">
        <v>42400</v>
      </c>
      <c r="J45" s="15">
        <f t="shared" si="1"/>
        <v>169600</v>
      </c>
      <c r="K45" s="8">
        <v>31211502</v>
      </c>
      <c r="L45" s="12" t="s">
        <v>53</v>
      </c>
      <c r="M45" s="8">
        <v>31000000</v>
      </c>
      <c r="N45" s="8">
        <v>31210000</v>
      </c>
      <c r="O45" s="8">
        <v>31211500</v>
      </c>
      <c r="P45" s="12" t="s">
        <v>169</v>
      </c>
      <c r="Q45" s="50" t="s">
        <v>209</v>
      </c>
    </row>
    <row r="46" spans="1:17" ht="45" x14ac:dyDescent="0.25">
      <c r="A46" s="8">
        <v>44</v>
      </c>
      <c r="B46" s="8">
        <v>8500676</v>
      </c>
      <c r="C46" s="9">
        <v>8500676</v>
      </c>
      <c r="D46" s="10" t="s">
        <v>165</v>
      </c>
      <c r="E46" s="17" t="s">
        <v>170</v>
      </c>
      <c r="F46" s="11" t="s">
        <v>171</v>
      </c>
      <c r="G46" s="11" t="s">
        <v>168</v>
      </c>
      <c r="H46" s="13">
        <v>4</v>
      </c>
      <c r="I46" s="14">
        <v>42400</v>
      </c>
      <c r="J46" s="15">
        <f t="shared" si="1"/>
        <v>169600</v>
      </c>
      <c r="K46" s="8">
        <v>31211502</v>
      </c>
      <c r="L46" s="12" t="s">
        <v>53</v>
      </c>
      <c r="M46" s="8">
        <v>31000000</v>
      </c>
      <c r="N46" s="8">
        <v>31210000</v>
      </c>
      <c r="O46" s="8">
        <v>31211500</v>
      </c>
      <c r="P46" s="12" t="s">
        <v>169</v>
      </c>
      <c r="Q46" s="50" t="s">
        <v>209</v>
      </c>
    </row>
    <row r="47" spans="1:17" ht="45" x14ac:dyDescent="0.25">
      <c r="A47" s="8">
        <v>45</v>
      </c>
      <c r="B47" s="9">
        <v>8500681</v>
      </c>
      <c r="C47" s="9">
        <v>8500681</v>
      </c>
      <c r="D47" s="10" t="s">
        <v>165</v>
      </c>
      <c r="E47" s="17" t="s">
        <v>172</v>
      </c>
      <c r="F47" s="11" t="s">
        <v>173</v>
      </c>
      <c r="G47" s="11" t="s">
        <v>168</v>
      </c>
      <c r="H47" s="13">
        <v>4</v>
      </c>
      <c r="I47" s="14">
        <v>42400</v>
      </c>
      <c r="J47" s="15">
        <f t="shared" si="1"/>
        <v>169600</v>
      </c>
      <c r="K47" s="8">
        <v>31211502</v>
      </c>
      <c r="L47" s="12" t="s">
        <v>53</v>
      </c>
      <c r="M47" s="8">
        <v>31000000</v>
      </c>
      <c r="N47" s="8">
        <v>31210000</v>
      </c>
      <c r="O47" s="8">
        <v>31211500</v>
      </c>
      <c r="P47" s="12" t="s">
        <v>169</v>
      </c>
      <c r="Q47" s="50" t="s">
        <v>209</v>
      </c>
    </row>
    <row r="48" spans="1:17" ht="45" x14ac:dyDescent="0.25">
      <c r="A48" s="8">
        <v>46</v>
      </c>
      <c r="B48" s="9">
        <v>8500677</v>
      </c>
      <c r="C48" s="9">
        <v>8500677</v>
      </c>
      <c r="D48" s="10" t="s">
        <v>165</v>
      </c>
      <c r="E48" s="17" t="s">
        <v>174</v>
      </c>
      <c r="F48" s="11" t="s">
        <v>175</v>
      </c>
      <c r="G48" s="11" t="s">
        <v>168</v>
      </c>
      <c r="H48" s="13">
        <v>4</v>
      </c>
      <c r="I48" s="14">
        <v>42400</v>
      </c>
      <c r="J48" s="15">
        <f t="shared" si="1"/>
        <v>169600</v>
      </c>
      <c r="K48" s="8">
        <v>31211502</v>
      </c>
      <c r="L48" s="12" t="s">
        <v>53</v>
      </c>
      <c r="M48" s="8">
        <v>31000000</v>
      </c>
      <c r="N48" s="8">
        <v>31210000</v>
      </c>
      <c r="O48" s="8">
        <v>31211500</v>
      </c>
      <c r="P48" s="12" t="s">
        <v>169</v>
      </c>
      <c r="Q48" s="50" t="s">
        <v>209</v>
      </c>
    </row>
    <row r="49" spans="1:17" ht="45" x14ac:dyDescent="0.25">
      <c r="A49" s="8">
        <v>47</v>
      </c>
      <c r="B49" s="9">
        <v>8500680</v>
      </c>
      <c r="C49" s="9">
        <v>8500680</v>
      </c>
      <c r="D49" s="10" t="s">
        <v>165</v>
      </c>
      <c r="E49" s="17" t="s">
        <v>176</v>
      </c>
      <c r="F49" s="11" t="s">
        <v>177</v>
      </c>
      <c r="G49" s="11" t="s">
        <v>168</v>
      </c>
      <c r="H49" s="13">
        <v>13</v>
      </c>
      <c r="I49" s="14">
        <v>42400</v>
      </c>
      <c r="J49" s="15">
        <f t="shared" si="1"/>
        <v>551200</v>
      </c>
      <c r="K49" s="8">
        <v>31211502</v>
      </c>
      <c r="L49" s="12" t="s">
        <v>53</v>
      </c>
      <c r="M49" s="8">
        <v>31000000</v>
      </c>
      <c r="N49" s="8">
        <v>31210000</v>
      </c>
      <c r="O49" s="8">
        <v>31211500</v>
      </c>
      <c r="P49" s="12" t="s">
        <v>169</v>
      </c>
      <c r="Q49" s="50" t="s">
        <v>209</v>
      </c>
    </row>
    <row r="50" spans="1:17" ht="40.5" customHeight="1" x14ac:dyDescent="0.25">
      <c r="A50" s="8">
        <v>48</v>
      </c>
      <c r="B50" s="8">
        <v>900502977</v>
      </c>
      <c r="C50" s="8">
        <v>900502977</v>
      </c>
      <c r="D50" s="10" t="s">
        <v>178</v>
      </c>
      <c r="E50" s="16" t="s">
        <v>179</v>
      </c>
      <c r="F50" s="11" t="s">
        <v>180</v>
      </c>
      <c r="G50" s="17" t="s">
        <v>18</v>
      </c>
      <c r="H50" s="13">
        <v>4</v>
      </c>
      <c r="I50" s="14">
        <v>312000</v>
      </c>
      <c r="J50" s="15">
        <f t="shared" ref="J50:J56" si="2">SUM(H50*I50)</f>
        <v>1248000</v>
      </c>
      <c r="K50" s="9">
        <v>44103103</v>
      </c>
      <c r="L50" s="12" t="s">
        <v>19</v>
      </c>
      <c r="M50" s="8">
        <v>44000000</v>
      </c>
      <c r="N50" s="8">
        <v>44100000</v>
      </c>
      <c r="O50" s="8">
        <v>44103100</v>
      </c>
      <c r="P50" s="8" t="s">
        <v>181</v>
      </c>
      <c r="Q50" s="50" t="s">
        <v>210</v>
      </c>
    </row>
    <row r="51" spans="1:17" ht="34.5" customHeight="1" x14ac:dyDescent="0.25">
      <c r="A51" s="8">
        <v>49</v>
      </c>
      <c r="B51" s="8">
        <v>900506149</v>
      </c>
      <c r="C51" s="8">
        <v>900506149</v>
      </c>
      <c r="D51" s="10" t="s">
        <v>178</v>
      </c>
      <c r="E51" s="11" t="s">
        <v>182</v>
      </c>
      <c r="F51" s="11" t="s">
        <v>183</v>
      </c>
      <c r="G51" s="12" t="s">
        <v>18</v>
      </c>
      <c r="H51" s="13">
        <v>2</v>
      </c>
      <c r="I51" s="26">
        <v>510700</v>
      </c>
      <c r="J51" s="15">
        <f t="shared" si="2"/>
        <v>1021400</v>
      </c>
      <c r="K51" s="9">
        <v>44103103</v>
      </c>
      <c r="L51" s="12" t="s">
        <v>19</v>
      </c>
      <c r="M51" s="8">
        <v>44000000</v>
      </c>
      <c r="N51" s="8">
        <v>44100000</v>
      </c>
      <c r="O51" s="8">
        <v>44103100</v>
      </c>
      <c r="P51" s="8" t="s">
        <v>181</v>
      </c>
      <c r="Q51" s="50" t="s">
        <v>210</v>
      </c>
    </row>
    <row r="52" spans="1:17" ht="30" customHeight="1" x14ac:dyDescent="0.25">
      <c r="A52" s="8">
        <v>50</v>
      </c>
      <c r="B52" s="8">
        <v>900504225</v>
      </c>
      <c r="C52" s="9">
        <v>900504225</v>
      </c>
      <c r="D52" s="10" t="s">
        <v>184</v>
      </c>
      <c r="E52" s="16" t="s">
        <v>185</v>
      </c>
      <c r="F52" s="11" t="s">
        <v>186</v>
      </c>
      <c r="G52" s="17" t="s">
        <v>18</v>
      </c>
      <c r="H52" s="13">
        <v>6</v>
      </c>
      <c r="I52" s="14">
        <v>1465700</v>
      </c>
      <c r="J52" s="15">
        <f t="shared" si="2"/>
        <v>8794200</v>
      </c>
      <c r="K52" s="9">
        <v>44103103</v>
      </c>
      <c r="L52" s="12" t="s">
        <v>19</v>
      </c>
      <c r="M52" s="8">
        <v>44000000</v>
      </c>
      <c r="N52" s="8">
        <v>44100000</v>
      </c>
      <c r="O52" s="8">
        <v>44103100</v>
      </c>
      <c r="P52" s="8" t="s">
        <v>181</v>
      </c>
      <c r="Q52" s="50" t="s">
        <v>210</v>
      </c>
    </row>
    <row r="53" spans="1:17" ht="30" customHeight="1" x14ac:dyDescent="0.25">
      <c r="A53" s="8">
        <v>51</v>
      </c>
      <c r="B53" s="8">
        <v>8498075</v>
      </c>
      <c r="C53" s="8">
        <v>8498075</v>
      </c>
      <c r="D53" s="10" t="s">
        <v>184</v>
      </c>
      <c r="E53" s="11" t="s">
        <v>187</v>
      </c>
      <c r="F53" s="11" t="s">
        <v>188</v>
      </c>
      <c r="G53" s="12" t="s">
        <v>18</v>
      </c>
      <c r="H53" s="13">
        <v>2</v>
      </c>
      <c r="I53" s="26">
        <v>1127000</v>
      </c>
      <c r="J53" s="15">
        <f t="shared" si="2"/>
        <v>2254000</v>
      </c>
      <c r="K53" s="9">
        <v>44103103</v>
      </c>
      <c r="L53" s="12" t="s">
        <v>19</v>
      </c>
      <c r="M53" s="8">
        <v>44000000</v>
      </c>
      <c r="N53" s="8">
        <v>44100000</v>
      </c>
      <c r="O53" s="8">
        <v>44103100</v>
      </c>
      <c r="P53" s="8" t="s">
        <v>181</v>
      </c>
      <c r="Q53" s="50" t="s">
        <v>210</v>
      </c>
    </row>
    <row r="54" spans="1:17" ht="30" customHeight="1" x14ac:dyDescent="0.25">
      <c r="A54" s="8">
        <v>52</v>
      </c>
      <c r="B54" s="8" t="s">
        <v>189</v>
      </c>
      <c r="C54" s="8" t="s">
        <v>189</v>
      </c>
      <c r="D54" s="10" t="s">
        <v>184</v>
      </c>
      <c r="E54" s="11" t="s">
        <v>190</v>
      </c>
      <c r="F54" s="11" t="s">
        <v>191</v>
      </c>
      <c r="G54" s="12" t="s">
        <v>18</v>
      </c>
      <c r="H54" s="13">
        <v>3</v>
      </c>
      <c r="I54" s="26">
        <v>404300</v>
      </c>
      <c r="J54" s="15">
        <f t="shared" si="2"/>
        <v>1212900</v>
      </c>
      <c r="K54" s="9">
        <v>44103103</v>
      </c>
      <c r="L54" s="12" t="s">
        <v>19</v>
      </c>
      <c r="M54" s="8">
        <v>44000000</v>
      </c>
      <c r="N54" s="8">
        <v>44100000</v>
      </c>
      <c r="O54" s="8">
        <v>44103100</v>
      </c>
      <c r="P54" s="8" t="s">
        <v>181</v>
      </c>
      <c r="Q54" s="50" t="s">
        <v>210</v>
      </c>
    </row>
    <row r="55" spans="1:17" ht="30" x14ac:dyDescent="0.25">
      <c r="A55" s="8">
        <v>53</v>
      </c>
      <c r="B55" s="8">
        <v>8196281</v>
      </c>
      <c r="C55" s="9">
        <v>8196281</v>
      </c>
      <c r="D55" s="24" t="s">
        <v>192</v>
      </c>
      <c r="E55" s="16" t="s">
        <v>193</v>
      </c>
      <c r="F55" s="11" t="s">
        <v>194</v>
      </c>
      <c r="G55" s="17" t="s">
        <v>18</v>
      </c>
      <c r="H55" s="20">
        <v>27</v>
      </c>
      <c r="I55" s="14">
        <v>37800</v>
      </c>
      <c r="J55" s="15">
        <f t="shared" si="2"/>
        <v>1020600</v>
      </c>
      <c r="K55" s="9">
        <v>60121809</v>
      </c>
      <c r="L55" s="12" t="s">
        <v>19</v>
      </c>
      <c r="M55" s="8">
        <v>60000000</v>
      </c>
      <c r="N55" s="8">
        <v>60120000</v>
      </c>
      <c r="O55" s="8">
        <v>60121800</v>
      </c>
      <c r="P55" s="12" t="s">
        <v>195</v>
      </c>
      <c r="Q55" s="50" t="s">
        <v>209</v>
      </c>
    </row>
    <row r="56" spans="1:17" ht="38.25" customHeight="1" x14ac:dyDescent="0.25">
      <c r="A56" s="8">
        <v>54</v>
      </c>
      <c r="B56" s="8" t="s">
        <v>196</v>
      </c>
      <c r="C56" s="9">
        <v>900502764</v>
      </c>
      <c r="D56" s="24" t="s">
        <v>197</v>
      </c>
      <c r="E56" s="16" t="s">
        <v>198</v>
      </c>
      <c r="F56" s="11" t="s">
        <v>199</v>
      </c>
      <c r="G56" s="17" t="s">
        <v>18</v>
      </c>
      <c r="H56" s="20">
        <v>1</v>
      </c>
      <c r="I56" s="14">
        <v>3281700</v>
      </c>
      <c r="J56" s="15">
        <f t="shared" si="2"/>
        <v>3281700</v>
      </c>
      <c r="K56" s="9" t="s">
        <v>200</v>
      </c>
      <c r="L56" s="12" t="s">
        <v>53</v>
      </c>
      <c r="M56" s="8">
        <v>40000000</v>
      </c>
      <c r="N56" s="8">
        <v>40100000</v>
      </c>
      <c r="O56" s="8">
        <v>40101700</v>
      </c>
      <c r="P56" s="12" t="s">
        <v>201</v>
      </c>
      <c r="Q56" s="50" t="s">
        <v>210</v>
      </c>
    </row>
    <row r="57" spans="1:17" ht="35.25" customHeight="1" x14ac:dyDescent="0.25">
      <c r="A57" s="27"/>
      <c r="B57" s="27"/>
      <c r="G57" s="27"/>
      <c r="H57" s="28" t="s">
        <v>202</v>
      </c>
      <c r="I57" s="28"/>
      <c r="J57" s="29">
        <f>SUM(J3:J56)</f>
        <v>34000000</v>
      </c>
    </row>
    <row r="58" spans="1:17" ht="15.75" x14ac:dyDescent="0.25">
      <c r="E58" s="30"/>
    </row>
    <row r="59" spans="1:17" ht="30" hidden="1" x14ac:dyDescent="0.25">
      <c r="A59" s="32"/>
      <c r="B59" s="32">
        <f>K59</f>
        <v>44103103</v>
      </c>
      <c r="C59" s="33"/>
      <c r="D59" s="34" t="s">
        <v>203</v>
      </c>
      <c r="E59" s="35" t="s">
        <v>204</v>
      </c>
      <c r="F59" s="32"/>
      <c r="G59" s="36" t="s">
        <v>18</v>
      </c>
      <c r="H59" s="37">
        <v>0</v>
      </c>
      <c r="I59" s="38">
        <v>901701</v>
      </c>
      <c r="J59" s="39">
        <f>SUM(H59*I59)</f>
        <v>0</v>
      </c>
      <c r="K59" s="40">
        <v>44103103</v>
      </c>
      <c r="L59" s="36" t="s">
        <v>19</v>
      </c>
      <c r="M59" s="32">
        <v>44000000</v>
      </c>
      <c r="N59" s="32">
        <v>44100000</v>
      </c>
      <c r="O59" s="32">
        <v>44103100</v>
      </c>
      <c r="P59" s="32" t="s">
        <v>181</v>
      </c>
    </row>
    <row r="60" spans="1:17" ht="30" hidden="1" x14ac:dyDescent="0.25">
      <c r="A60" s="32"/>
      <c r="B60" s="32">
        <f>K60</f>
        <v>44103103</v>
      </c>
      <c r="C60" s="33"/>
      <c r="D60" s="34" t="s">
        <v>205</v>
      </c>
      <c r="E60" s="41" t="s">
        <v>206</v>
      </c>
      <c r="F60" s="11"/>
      <c r="G60" s="36" t="s">
        <v>18</v>
      </c>
      <c r="H60" s="37">
        <v>0</v>
      </c>
      <c r="I60" s="38">
        <v>293053</v>
      </c>
      <c r="J60" s="39">
        <f>SUM(H60*I60)</f>
        <v>0</v>
      </c>
      <c r="K60" s="40">
        <v>44103103</v>
      </c>
      <c r="L60" s="36" t="s">
        <v>19</v>
      </c>
      <c r="M60" s="32">
        <v>44000000</v>
      </c>
      <c r="N60" s="32">
        <v>44100000</v>
      </c>
      <c r="O60" s="32">
        <v>44103100</v>
      </c>
      <c r="P60" s="32" t="s">
        <v>181</v>
      </c>
    </row>
    <row r="61" spans="1:17" x14ac:dyDescent="0.25">
      <c r="H61" s="42" t="s">
        <v>202</v>
      </c>
      <c r="I61" s="42"/>
      <c r="J61" s="43">
        <f>J59+J60</f>
        <v>0</v>
      </c>
    </row>
    <row r="63" spans="1:17" ht="15.75" x14ac:dyDescent="0.25">
      <c r="B63" s="44"/>
    </row>
    <row r="64" spans="1:17" ht="15.75" x14ac:dyDescent="0.25">
      <c r="H64" s="45" t="s">
        <v>207</v>
      </c>
      <c r="I64" s="45"/>
      <c r="J64" s="46">
        <f>J57+J61</f>
        <v>34000000</v>
      </c>
    </row>
    <row r="68" spans="5:10" x14ac:dyDescent="0.25">
      <c r="J68" s="47">
        <f>J64-34000000</f>
        <v>0</v>
      </c>
    </row>
    <row r="78" spans="5:10" x14ac:dyDescent="0.25">
      <c r="E78" s="48"/>
    </row>
  </sheetData>
  <autoFilter ref="A2:P57" xr:uid="{00000000-0009-0000-0000-000002000000}">
    <sortState xmlns:xlrd2="http://schemas.microsoft.com/office/spreadsheetml/2017/richdata2" ref="A3:P57">
      <sortCondition ref="F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TECNOLOGÍA</vt:lpstr>
      <vt:lpstr>MINIMA CUANTIA</vt:lpstr>
      <vt:lpstr>EDUCATIVAS 2020</vt:lpstr>
      <vt:lpstr>TECNOLOGÍA!Área_de_impresión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EDUCACIONJAM</dc:creator>
  <cp:lastModifiedBy>TS22. MARIBEL ZAPATA JAMA</cp:lastModifiedBy>
  <cp:lastPrinted>2024-07-30T16:01:02Z</cp:lastPrinted>
  <dcterms:created xsi:type="dcterms:W3CDTF">2020-03-20T14:54:58Z</dcterms:created>
  <dcterms:modified xsi:type="dcterms:W3CDTF">2024-07-31T21:35:05Z</dcterms:modified>
</cp:coreProperties>
</file>