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inoAce\Desktop\1. FJNA 2025\2. SUPERVISION DE CONTRATOS 2024\2. ORDEN DE COMPRA 138914\UNION TEMPORAL CLEAN COLOMBIA\ADICIONES\ADICION 3 POR SEPTIEMBRE Y OCTUBRE\"/>
    </mc:Choice>
  </mc:AlternateContent>
  <xr:revisionPtr revIDLastSave="0" documentId="8_{146D0C06-F0F2-4DB0-8771-0F93701FDE29}" xr6:coauthVersionLast="36" xr6:coauthVersionMax="36" xr10:uidLastSave="{00000000-0000-0000-0000-000000000000}"/>
  <bookViews>
    <workbookView xWindow="0" yWindow="0" windowWidth="28800" windowHeight="10425" xr2:uid="{DA2845B1-8D7D-4680-8778-04F2E5CDDC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/>
  <c r="F6" i="1" s="1"/>
  <c r="E7" i="1"/>
  <c r="F7" i="1" s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7" i="1"/>
  <c r="E28" i="1"/>
  <c r="E29" i="1"/>
  <c r="E30" i="1"/>
  <c r="E31" i="1"/>
  <c r="E32" i="1"/>
  <c r="E33" i="1"/>
  <c r="E34" i="1"/>
  <c r="E35" i="1"/>
  <c r="E41" i="1"/>
  <c r="E42" i="1"/>
  <c r="E43" i="1"/>
  <c r="E5" i="1"/>
  <c r="F5" i="1" l="1"/>
  <c r="F95" i="1" s="1"/>
  <c r="E95" i="1"/>
  <c r="F96" i="1" l="1"/>
  <c r="F97" i="1" l="1"/>
  <c r="F98" i="1" s="1"/>
  <c r="F99" i="1" l="1"/>
</calcChain>
</file>

<file path=xl/sharedStrings.xml><?xml version="1.0" encoding="utf-8"?>
<sst xmlns="http://schemas.openxmlformats.org/spreadsheetml/2006/main" count="53" uniqueCount="52">
  <si>
    <t>ITEM</t>
  </si>
  <si>
    <t>Cant.</t>
  </si>
  <si>
    <t>VR. INDIVIDUAL 2025</t>
  </si>
  <si>
    <t>VALOR MENSUAL OCTUBRE 2025</t>
  </si>
  <si>
    <t>VALOR 16 DIAS SEPTIEMBRE</t>
  </si>
  <si>
    <t>Operario de aseo y Cafeteria Tiempo Completo</t>
  </si>
  <si>
    <t>Operario de mantenimiento capacitado para trabajo en alturas nivel básico tiempo completo</t>
  </si>
  <si>
    <t>Operario de aseo y cafetería 1/2 TIEMPO</t>
  </si>
  <si>
    <t>Jabón abrasivo (Compra)</t>
  </si>
  <si>
    <t>Jabón de dispensador para manos 3 (Compra)</t>
  </si>
  <si>
    <t>Limpiador multiusos 1 (Compra)</t>
  </si>
  <si>
    <t>Líquido desengrasante (Compra)</t>
  </si>
  <si>
    <t>Detergente multiusos en polvo (Compra)</t>
  </si>
  <si>
    <t>Líquido para limpiar vidrios 3 (Compra)</t>
  </si>
  <si>
    <t>Blanqueador o hipoclorito 1 (Compra)</t>
  </si>
  <si>
    <t>Alcohol industrial 1 (Compra)</t>
  </si>
  <si>
    <t>Lustrador de muebles (Compra)</t>
  </si>
  <si>
    <t>Cera polimérica (Compra)</t>
  </si>
  <si>
    <t>Varsol  ecológico 1 (Compra)</t>
  </si>
  <si>
    <t>Bayetilla 1 (Compra)</t>
  </si>
  <si>
    <t>Esponjilla 3 (Compra)</t>
  </si>
  <si>
    <t>Escoba 2 (Compra)</t>
  </si>
  <si>
    <t>Escoba 5 (Compra)</t>
  </si>
  <si>
    <t>Trapero 4 (Compra)</t>
  </si>
  <si>
    <t>Cepillo para sanitario (churrusco) (Compra)</t>
  </si>
  <si>
    <t>Pads 1 (Compra)</t>
  </si>
  <si>
    <t>Pads 2 (Compra)</t>
  </si>
  <si>
    <t>Bolsas plásticas 1 (Compra)</t>
  </si>
  <si>
    <t>Bolsas plásticas 7 (Compra)</t>
  </si>
  <si>
    <t>Bolsas plásticas 15 (Compra)</t>
  </si>
  <si>
    <t>Bolsas plásticas 21 (Compra)</t>
  </si>
  <si>
    <t>Bolsas plásticas 22 (Compra)</t>
  </si>
  <si>
    <t>Bolsas plásticas 23 (Compra)</t>
  </si>
  <si>
    <t>Guantes 4 (Compra)</t>
  </si>
  <si>
    <t>Papel higiénico 3 (Compra)</t>
  </si>
  <si>
    <t>Toallas para manos 5 (Compra)</t>
  </si>
  <si>
    <t>Brillador 1 (Compra)</t>
  </si>
  <si>
    <t>Haraganes 1  (Compra)</t>
  </si>
  <si>
    <t>Balde (Compra)</t>
  </si>
  <si>
    <t>Escalera de tipo industrial (Compra)</t>
  </si>
  <si>
    <t>Papelera 2 (Compra)</t>
  </si>
  <si>
    <t>Aspiradora 2 (Arrendamiento)</t>
  </si>
  <si>
    <t>Lavabrilladora de pisos 1 (Arrendamiento)</t>
  </si>
  <si>
    <t>Lavadora de alfombras y tapetes 1 (Arrendamiento)</t>
  </si>
  <si>
    <t>Hidrolavadora Industrial (Compra)</t>
  </si>
  <si>
    <t>SUBTOTAL</t>
  </si>
  <si>
    <t>SUB TOTAL</t>
  </si>
  <si>
    <t>AIU</t>
  </si>
  <si>
    <t>IVA / AIU</t>
  </si>
  <si>
    <t>IVA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</si>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</sst>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[$€-2]\ * #,##0.00_ ;_ [$€-2]\ * \-#,##0.00_ ;_ [$€-2]\ * &quot;-&quot;??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10" borderId="4" applyNumberFormat="0" applyAlignment="0" applyProtection="0"/>
    <xf numFmtId="0" fontId="14" fillId="11" borderId="5" applyNumberFormat="0" applyAlignment="0" applyProtection="0"/>
    <xf numFmtId="0" fontId="15" fillId="11" borderId="4" applyNumberFormat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" fillId="13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9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8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24" fillId="0" borderId="0">
      <alignment horizontal="left" vertical="center"/>
    </xf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44" fontId="21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00000000-0005-0000-0000-000031000000}"/>
    <cellStyle name="60% - Énfasis2 2" xfId="37" xr:uid="{00000000-0005-0000-0000-000032000000}"/>
    <cellStyle name="60% - Énfasis3 2" xfId="38" xr:uid="{00000000-0005-0000-0000-000033000000}"/>
    <cellStyle name="60% - Énfasis4 2" xfId="39" xr:uid="{00000000-0005-0000-0000-000034000000}"/>
    <cellStyle name="60% - Énfasis5 2" xfId="40" xr:uid="{00000000-0005-0000-0000-000035000000}"/>
    <cellStyle name="60% - Énfasis6 2" xfId="41" xr:uid="{00000000-0005-0000-0000-000036000000}"/>
    <cellStyle name="BodyStyle" xfId="49" xr:uid="{00000000-0005-0000-0000-000012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Euro" xfId="46" xr:uid="{00000000-0005-0000-0000-00001F000000}"/>
    <cellStyle name="Incorrecto" xfId="7" builtinId="27" customBuiltin="1"/>
    <cellStyle name="Millares" xfId="1" builtinId="3"/>
    <cellStyle name="Moneda" xfId="2" builtinId="4"/>
    <cellStyle name="Moneda 2" xfId="48" xr:uid="{00000000-0005-0000-0000-000024000000}"/>
    <cellStyle name="Neutral 2" xfId="35" xr:uid="{00000000-0005-0000-0000-00003A000000}"/>
    <cellStyle name="Normal" xfId="0" builtinId="0"/>
    <cellStyle name="Normal 2" xfId="43" xr:uid="{00000000-0005-0000-0000-000027000000}"/>
    <cellStyle name="Normal 3" xfId="44" xr:uid="{00000000-0005-0000-0000-000028000000}"/>
    <cellStyle name="Normal 4" xfId="42" xr:uid="{00000000-0005-0000-0000-000029000000}"/>
    <cellStyle name="Notas" xfId="14" builtinId="10" customBuiltin="1"/>
    <cellStyle name="Porcentaje 2" xfId="47" xr:uid="{00000000-0005-0000-0000-00002C000000}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5" xr:uid="{00000000-0005-0000-0000-000032000000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61A7-C953-4BD1-AC97-2B08DFEDE255}">
  <dimension ref="B4:H99"/>
  <sheetViews>
    <sheetView tabSelected="1" topLeftCell="A34" workbookViewId="0">
      <selection activeCell="F99" sqref="F99"/>
    </sheetView>
  </sheetViews>
  <sheetFormatPr baseColWidth="10" defaultRowHeight="15" x14ac:dyDescent="0.25"/>
  <cols>
    <col min="2" max="2" width="15.140625" customWidth="1"/>
    <col min="4" max="4" width="13.42578125" customWidth="1"/>
    <col min="5" max="5" width="15.140625" bestFit="1" customWidth="1"/>
    <col min="6" max="6" width="14.28515625" customWidth="1"/>
    <col min="8" max="8" width="36.85546875" customWidth="1"/>
  </cols>
  <sheetData>
    <row r="4" spans="2:8" ht="47.25" x14ac:dyDescent="0.25">
      <c r="B4" s="1" t="s">
        <v>0</v>
      </c>
      <c r="C4" s="2" t="s">
        <v>1</v>
      </c>
      <c r="D4" s="1" t="s">
        <v>2</v>
      </c>
      <c r="E4" s="1" t="s">
        <v>3</v>
      </c>
      <c r="F4" s="1" t="s">
        <v>4</v>
      </c>
    </row>
    <row r="5" spans="2:8" ht="38.25" x14ac:dyDescent="0.25">
      <c r="B5" s="3" t="s">
        <v>5</v>
      </c>
      <c r="C5" s="4">
        <v>51</v>
      </c>
      <c r="D5" s="5">
        <v>2727399.4571999996</v>
      </c>
      <c r="E5" s="5">
        <f>+D5*C5</f>
        <v>139097372.31719998</v>
      </c>
      <c r="F5" s="5">
        <f>+(E5/30)*16</f>
        <v>74185265.235839993</v>
      </c>
    </row>
    <row r="6" spans="2:8" ht="89.25" x14ac:dyDescent="0.25">
      <c r="B6" s="3" t="s">
        <v>6</v>
      </c>
      <c r="C6" s="4">
        <v>5</v>
      </c>
      <c r="D6" s="5">
        <v>2727399.4571999996</v>
      </c>
      <c r="E6" s="5">
        <f>+D6*C6</f>
        <v>13636997.285999998</v>
      </c>
      <c r="F6" s="5">
        <f t="shared" ref="F6" si="0">+(E6/30)*16</f>
        <v>7273065.2191999992</v>
      </c>
    </row>
    <row r="7" spans="2:8" ht="38.25" x14ac:dyDescent="0.25">
      <c r="B7" s="3" t="s">
        <v>7</v>
      </c>
      <c r="C7" s="4">
        <v>11</v>
      </c>
      <c r="D7" s="5">
        <v>1745535.0762</v>
      </c>
      <c r="E7" s="5">
        <f t="shared" ref="E7:E43" si="1">+D7*C7</f>
        <v>19200885.838199999</v>
      </c>
      <c r="F7" s="5">
        <f>+(E7/30)*16</f>
        <v>10240472.447039999</v>
      </c>
    </row>
    <row r="8" spans="2:8" ht="24" x14ac:dyDescent="0.25">
      <c r="B8" s="6" t="s">
        <v>8</v>
      </c>
      <c r="C8" s="4">
        <v>90</v>
      </c>
      <c r="D8" s="5">
        <v>2655.5004799999997</v>
      </c>
      <c r="E8" s="5">
        <f t="shared" si="1"/>
        <v>238995.04319999999</v>
      </c>
      <c r="F8" s="5"/>
      <c r="H8" s="15"/>
    </row>
    <row r="9" spans="2:8" ht="48" x14ac:dyDescent="0.25">
      <c r="B9" s="6" t="s">
        <v>9</v>
      </c>
      <c r="C9" s="4">
        <v>143</v>
      </c>
      <c r="D9" s="5">
        <v>5393.0990400000001</v>
      </c>
      <c r="E9" s="5">
        <f>+D9*C9</f>
        <v>771213.16272000002</v>
      </c>
      <c r="F9" s="5"/>
    </row>
    <row r="10" spans="2:8" ht="36" x14ac:dyDescent="0.25">
      <c r="B10" s="6" t="s">
        <v>10</v>
      </c>
      <c r="C10" s="4">
        <v>124</v>
      </c>
      <c r="D10" s="5">
        <v>4677.4129199999998</v>
      </c>
      <c r="E10" s="5">
        <f t="shared" si="1"/>
        <v>579999.20207999996</v>
      </c>
      <c r="F10" s="5"/>
    </row>
    <row r="11" spans="2:8" ht="36" x14ac:dyDescent="0.25">
      <c r="B11" s="6" t="s">
        <v>11</v>
      </c>
      <c r="C11" s="4">
        <v>52</v>
      </c>
      <c r="D11" s="5">
        <v>5970.1</v>
      </c>
      <c r="E11" s="5">
        <f t="shared" si="1"/>
        <v>310445.2</v>
      </c>
      <c r="F11" s="5"/>
    </row>
    <row r="12" spans="2:8" ht="36" x14ac:dyDescent="0.25">
      <c r="B12" s="6" t="s">
        <v>12</v>
      </c>
      <c r="C12" s="4">
        <v>84</v>
      </c>
      <c r="D12" s="5">
        <v>3799.1507200000001</v>
      </c>
      <c r="E12" s="5">
        <f t="shared" si="1"/>
        <v>319128.66048000002</v>
      </c>
      <c r="F12" s="5"/>
    </row>
    <row r="13" spans="2:8" ht="36" x14ac:dyDescent="0.25">
      <c r="B13" s="6" t="s">
        <v>13</v>
      </c>
      <c r="C13" s="4">
        <v>131</v>
      </c>
      <c r="D13" s="5">
        <v>1519.0248799999999</v>
      </c>
      <c r="E13" s="5">
        <f t="shared" si="1"/>
        <v>198992.25928</v>
      </c>
      <c r="F13" s="5"/>
    </row>
    <row r="14" spans="2:8" ht="36" x14ac:dyDescent="0.25">
      <c r="B14" s="6" t="s">
        <v>14</v>
      </c>
      <c r="C14" s="4">
        <v>178</v>
      </c>
      <c r="D14" s="5">
        <v>4410.4258399999999</v>
      </c>
      <c r="E14" s="5">
        <f t="shared" si="1"/>
        <v>785055.79952</v>
      </c>
      <c r="F14" s="5"/>
    </row>
    <row r="15" spans="2:8" ht="24" x14ac:dyDescent="0.25">
      <c r="B15" s="6" t="s">
        <v>15</v>
      </c>
      <c r="C15" s="4">
        <v>109</v>
      </c>
      <c r="D15" s="5">
        <v>10209.9756</v>
      </c>
      <c r="E15" s="5">
        <f t="shared" si="1"/>
        <v>1112887.3403999999</v>
      </c>
      <c r="F15" s="5"/>
    </row>
    <row r="16" spans="2:8" ht="36" x14ac:dyDescent="0.25">
      <c r="B16" s="6" t="s">
        <v>16</v>
      </c>
      <c r="C16" s="4">
        <v>90</v>
      </c>
      <c r="D16" s="5">
        <v>1612.6423600000001</v>
      </c>
      <c r="E16" s="5">
        <f t="shared" si="1"/>
        <v>145137.8124</v>
      </c>
      <c r="F16" s="5"/>
    </row>
    <row r="17" spans="2:6" ht="24" x14ac:dyDescent="0.25">
      <c r="B17" s="6" t="s">
        <v>17</v>
      </c>
      <c r="C17" s="4">
        <v>77</v>
      </c>
      <c r="D17" s="5">
        <v>15363.187080000002</v>
      </c>
      <c r="E17" s="5">
        <f t="shared" si="1"/>
        <v>1182965.4051600001</v>
      </c>
      <c r="F17" s="5"/>
    </row>
    <row r="18" spans="2:6" ht="24" x14ac:dyDescent="0.25">
      <c r="B18" s="6" t="s">
        <v>18</v>
      </c>
      <c r="C18" s="4">
        <v>57</v>
      </c>
      <c r="D18" s="5">
        <v>4384.9253600000002</v>
      </c>
      <c r="E18" s="5">
        <f t="shared" si="1"/>
        <v>249940.74552</v>
      </c>
      <c r="F18" s="5"/>
    </row>
    <row r="19" spans="2:6" ht="24" x14ac:dyDescent="0.25">
      <c r="B19" s="6" t="s">
        <v>19</v>
      </c>
      <c r="C19" s="4">
        <v>164</v>
      </c>
      <c r="D19" s="5">
        <v>1231.3134</v>
      </c>
      <c r="E19" s="5">
        <f t="shared" si="1"/>
        <v>201935.3976</v>
      </c>
      <c r="F19" s="5"/>
    </row>
    <row r="20" spans="2:6" ht="24" x14ac:dyDescent="0.25">
      <c r="B20" s="6" t="s">
        <v>20</v>
      </c>
      <c r="C20" s="4">
        <v>152</v>
      </c>
      <c r="D20" s="5">
        <v>231.2296</v>
      </c>
      <c r="E20" s="5">
        <f t="shared" si="1"/>
        <v>35146.8992</v>
      </c>
      <c r="F20" s="5"/>
    </row>
    <row r="21" spans="2:6" ht="24" x14ac:dyDescent="0.25">
      <c r="B21" s="6" t="s">
        <v>21</v>
      </c>
      <c r="C21" s="4">
        <v>16</v>
      </c>
      <c r="D21" s="5">
        <v>2427.03764</v>
      </c>
      <c r="E21" s="5">
        <f t="shared" si="1"/>
        <v>38832.60224</v>
      </c>
      <c r="F21" s="5"/>
    </row>
    <row r="22" spans="2:6" ht="24" x14ac:dyDescent="0.25">
      <c r="B22" s="6" t="s">
        <v>22</v>
      </c>
      <c r="C22" s="4">
        <v>81</v>
      </c>
      <c r="D22" s="5">
        <v>3644.5382799999998</v>
      </c>
      <c r="E22" s="5">
        <f t="shared" si="1"/>
        <v>295207.60067999997</v>
      </c>
      <c r="F22" s="5"/>
    </row>
    <row r="23" spans="2:6" ht="24" x14ac:dyDescent="0.25">
      <c r="B23" s="6" t="s">
        <v>23</v>
      </c>
      <c r="C23" s="4">
        <v>121</v>
      </c>
      <c r="D23" s="5">
        <v>3644.5382799999998</v>
      </c>
      <c r="E23" s="5">
        <f t="shared" si="1"/>
        <v>440989.13187999994</v>
      </c>
      <c r="F23" s="5"/>
    </row>
    <row r="24" spans="2:6" ht="48" x14ac:dyDescent="0.25">
      <c r="B24" s="6" t="s">
        <v>24</v>
      </c>
      <c r="C24" s="4">
        <v>21</v>
      </c>
      <c r="D24" s="5">
        <v>3290.7401599999998</v>
      </c>
      <c r="E24" s="5">
        <f t="shared" si="1"/>
        <v>69105.543359999996</v>
      </c>
      <c r="F24" s="5"/>
    </row>
    <row r="25" spans="2:6" x14ac:dyDescent="0.25">
      <c r="B25" s="12" t="s">
        <v>25</v>
      </c>
      <c r="C25" s="13"/>
      <c r="D25" s="14"/>
      <c r="E25" s="14"/>
      <c r="F25" s="14"/>
    </row>
    <row r="26" spans="2:6" x14ac:dyDescent="0.25">
      <c r="B26" s="12" t="s">
        <v>26</v>
      </c>
      <c r="C26" s="13"/>
      <c r="D26" s="14"/>
      <c r="E26" s="14"/>
      <c r="F26" s="14"/>
    </row>
    <row r="27" spans="2:6" ht="24" x14ac:dyDescent="0.25">
      <c r="B27" s="6" t="s">
        <v>27</v>
      </c>
      <c r="C27" s="4">
        <v>173</v>
      </c>
      <c r="D27" s="5">
        <v>507.50584000000003</v>
      </c>
      <c r="E27" s="5">
        <f t="shared" si="1"/>
        <v>87798.510320000001</v>
      </c>
      <c r="F27" s="5"/>
    </row>
    <row r="28" spans="2:6" ht="24" x14ac:dyDescent="0.25">
      <c r="B28" s="6" t="s">
        <v>28</v>
      </c>
      <c r="C28" s="4">
        <v>134</v>
      </c>
      <c r="D28" s="5">
        <v>668.17779999999993</v>
      </c>
      <c r="E28" s="5">
        <f t="shared" si="1"/>
        <v>89535.825199999992</v>
      </c>
      <c r="F28" s="5"/>
    </row>
    <row r="29" spans="2:6" ht="24" x14ac:dyDescent="0.25">
      <c r="B29" s="6" t="s">
        <v>29</v>
      </c>
      <c r="C29" s="4">
        <v>174</v>
      </c>
      <c r="D29" s="5">
        <v>1514.23828</v>
      </c>
      <c r="E29" s="5">
        <f t="shared" si="1"/>
        <v>263477.46072000003</v>
      </c>
      <c r="F29" s="5"/>
    </row>
    <row r="30" spans="2:6" ht="24" x14ac:dyDescent="0.25">
      <c r="B30" s="6" t="s">
        <v>30</v>
      </c>
      <c r="C30" s="4">
        <v>49</v>
      </c>
      <c r="D30" s="5">
        <v>1639.84708</v>
      </c>
      <c r="E30" s="5">
        <f t="shared" si="1"/>
        <v>80352.50692</v>
      </c>
      <c r="F30" s="5"/>
    </row>
    <row r="31" spans="2:6" ht="24" x14ac:dyDescent="0.25">
      <c r="B31" s="6" t="s">
        <v>31</v>
      </c>
      <c r="C31" s="4">
        <v>46</v>
      </c>
      <c r="D31" s="5">
        <v>2597.0618800000002</v>
      </c>
      <c r="E31" s="5">
        <f t="shared" si="1"/>
        <v>119464.84648000001</v>
      </c>
      <c r="F31" s="5"/>
    </row>
    <row r="32" spans="2:6" ht="24" x14ac:dyDescent="0.25">
      <c r="B32" s="6" t="s">
        <v>32</v>
      </c>
      <c r="C32" s="4">
        <v>46</v>
      </c>
      <c r="D32" s="5">
        <v>2994.05512</v>
      </c>
      <c r="E32" s="5">
        <f t="shared" si="1"/>
        <v>137726.53552</v>
      </c>
      <c r="F32" s="5"/>
    </row>
    <row r="33" spans="2:6" ht="24" x14ac:dyDescent="0.25">
      <c r="B33" s="6" t="s">
        <v>33</v>
      </c>
      <c r="C33" s="4">
        <v>138</v>
      </c>
      <c r="D33" s="5">
        <v>2929.6621999999998</v>
      </c>
      <c r="E33" s="5">
        <f t="shared" si="1"/>
        <v>404293.38359999994</v>
      </c>
      <c r="F33" s="5"/>
    </row>
    <row r="34" spans="2:6" ht="24" x14ac:dyDescent="0.25">
      <c r="B34" s="6" t="s">
        <v>34</v>
      </c>
      <c r="C34" s="4">
        <v>398</v>
      </c>
      <c r="D34" s="5">
        <v>7414.2119599999996</v>
      </c>
      <c r="E34" s="5">
        <f t="shared" si="1"/>
        <v>2950856.36008</v>
      </c>
      <c r="F34" s="5"/>
    </row>
    <row r="35" spans="2:6" ht="36" x14ac:dyDescent="0.25">
      <c r="B35" s="6" t="s">
        <v>35</v>
      </c>
      <c r="C35" s="4">
        <v>530</v>
      </c>
      <c r="D35" s="5">
        <v>4084.4741599999998</v>
      </c>
      <c r="E35" s="5">
        <f t="shared" si="1"/>
        <v>2164771.3048</v>
      </c>
      <c r="F35" s="5"/>
    </row>
    <row r="36" spans="2:6" ht="24" x14ac:dyDescent="0.25">
      <c r="B36" s="12" t="s">
        <v>36</v>
      </c>
      <c r="C36" s="13"/>
      <c r="D36" s="14"/>
      <c r="E36" s="14"/>
      <c r="F36" s="14"/>
    </row>
    <row r="37" spans="2:6" ht="24" x14ac:dyDescent="0.25">
      <c r="B37" s="12" t="s">
        <v>37</v>
      </c>
      <c r="C37" s="13"/>
      <c r="D37" s="14"/>
      <c r="E37" s="14"/>
      <c r="F37" s="14"/>
    </row>
    <row r="38" spans="2:6" x14ac:dyDescent="0.25">
      <c r="B38" s="12" t="s">
        <v>38</v>
      </c>
      <c r="C38" s="13"/>
      <c r="D38" s="14"/>
      <c r="E38" s="14"/>
      <c r="F38" s="14"/>
    </row>
    <row r="39" spans="2:6" ht="36" x14ac:dyDescent="0.25">
      <c r="B39" s="12" t="s">
        <v>39</v>
      </c>
      <c r="C39" s="13"/>
      <c r="D39" s="14"/>
      <c r="E39" s="14"/>
      <c r="F39" s="14"/>
    </row>
    <row r="40" spans="2:6" ht="24" x14ac:dyDescent="0.25">
      <c r="B40" s="12" t="s">
        <v>40</v>
      </c>
      <c r="C40" s="13"/>
      <c r="D40" s="14"/>
      <c r="E40" s="14"/>
      <c r="F40" s="14"/>
    </row>
    <row r="41" spans="2:6" ht="24" x14ac:dyDescent="0.25">
      <c r="B41" s="6" t="s">
        <v>41</v>
      </c>
      <c r="C41" s="4">
        <v>9</v>
      </c>
      <c r="D41" s="5">
        <v>28435.875599999999</v>
      </c>
      <c r="E41" s="5">
        <f t="shared" si="1"/>
        <v>255922.88039999999</v>
      </c>
      <c r="F41" s="5"/>
    </row>
    <row r="42" spans="2:6" ht="36" x14ac:dyDescent="0.25">
      <c r="B42" s="6" t="s">
        <v>42</v>
      </c>
      <c r="C42" s="4">
        <v>13</v>
      </c>
      <c r="D42" s="5">
        <v>69007.212920000005</v>
      </c>
      <c r="E42" s="5">
        <f t="shared" si="1"/>
        <v>897093.76796000008</v>
      </c>
      <c r="F42" s="5"/>
    </row>
    <row r="43" spans="2:6" ht="48" x14ac:dyDescent="0.25">
      <c r="B43" s="6" t="s">
        <v>43</v>
      </c>
      <c r="C43" s="4">
        <v>1</v>
      </c>
      <c r="D43" s="5">
        <v>75400.564079999996</v>
      </c>
      <c r="E43" s="5">
        <f t="shared" si="1"/>
        <v>75400.564079999996</v>
      </c>
      <c r="F43" s="5"/>
    </row>
    <row r="44" spans="2:6" ht="36" x14ac:dyDescent="0.25">
      <c r="B44" s="12" t="s">
        <v>44</v>
      </c>
      <c r="C44" s="13"/>
      <c r="D44" s="14"/>
      <c r="E44" s="14"/>
      <c r="F44" s="14"/>
    </row>
    <row r="45" spans="2:6" hidden="1" x14ac:dyDescent="0.25">
      <c r="B45" s="3"/>
      <c r="C45" s="4"/>
    </row>
    <row r="46" spans="2:6" hidden="1" x14ac:dyDescent="0.25">
      <c r="B46" s="3"/>
      <c r="C46" s="4"/>
    </row>
    <row r="47" spans="2:6" hidden="1" x14ac:dyDescent="0.25">
      <c r="B47" s="3"/>
      <c r="C47" s="4"/>
    </row>
    <row r="48" spans="2:6" hidden="1" x14ac:dyDescent="0.25">
      <c r="B48" s="3"/>
      <c r="C48" s="4"/>
    </row>
    <row r="49" spans="2:3" hidden="1" x14ac:dyDescent="0.25">
      <c r="B49" s="3"/>
      <c r="C49" s="4"/>
    </row>
    <row r="50" spans="2:3" hidden="1" x14ac:dyDescent="0.25">
      <c r="B50" s="3"/>
      <c r="C50" s="4"/>
    </row>
    <row r="51" spans="2:3" hidden="1" x14ac:dyDescent="0.25">
      <c r="B51" s="3"/>
      <c r="C51" s="4"/>
    </row>
    <row r="52" spans="2:3" hidden="1" x14ac:dyDescent="0.25">
      <c r="B52" s="3"/>
      <c r="C52" s="4"/>
    </row>
    <row r="53" spans="2:3" hidden="1" x14ac:dyDescent="0.25">
      <c r="B53" s="3"/>
      <c r="C53" s="4"/>
    </row>
    <row r="54" spans="2:3" hidden="1" x14ac:dyDescent="0.25">
      <c r="B54" s="3"/>
      <c r="C54" s="4"/>
    </row>
    <row r="55" spans="2:3" hidden="1" x14ac:dyDescent="0.25">
      <c r="B55" s="3"/>
      <c r="C55" s="4"/>
    </row>
    <row r="56" spans="2:3" hidden="1" x14ac:dyDescent="0.25">
      <c r="B56" s="3"/>
      <c r="C56" s="4"/>
    </row>
    <row r="57" spans="2:3" hidden="1" x14ac:dyDescent="0.25">
      <c r="B57" s="3"/>
      <c r="C57" s="4"/>
    </row>
    <row r="58" spans="2:3" hidden="1" x14ac:dyDescent="0.25">
      <c r="B58" s="3"/>
      <c r="C58" s="4"/>
    </row>
    <row r="59" spans="2:3" hidden="1" x14ac:dyDescent="0.25">
      <c r="B59" s="3"/>
      <c r="C59" s="4"/>
    </row>
    <row r="60" spans="2:3" hidden="1" x14ac:dyDescent="0.25">
      <c r="B60" s="3"/>
      <c r="C60" s="4"/>
    </row>
    <row r="61" spans="2:3" hidden="1" x14ac:dyDescent="0.25">
      <c r="B61" s="3"/>
      <c r="C61" s="4"/>
    </row>
    <row r="62" spans="2:3" hidden="1" x14ac:dyDescent="0.25">
      <c r="B62" s="3"/>
      <c r="C62" s="4"/>
    </row>
    <row r="63" spans="2:3" hidden="1" x14ac:dyDescent="0.25">
      <c r="B63" s="3"/>
      <c r="C63" s="4"/>
    </row>
    <row r="64" spans="2:3" hidden="1" x14ac:dyDescent="0.25">
      <c r="B64" s="3"/>
      <c r="C64" s="4"/>
    </row>
    <row r="65" spans="2:3" hidden="1" x14ac:dyDescent="0.25">
      <c r="B65" s="3"/>
      <c r="C65" s="4"/>
    </row>
    <row r="66" spans="2:3" hidden="1" x14ac:dyDescent="0.25">
      <c r="B66" s="3"/>
      <c r="C66" s="4"/>
    </row>
    <row r="67" spans="2:3" hidden="1" x14ac:dyDescent="0.25">
      <c r="B67" s="3"/>
      <c r="C67" s="4"/>
    </row>
    <row r="68" spans="2:3" hidden="1" x14ac:dyDescent="0.25">
      <c r="B68" s="3"/>
      <c r="C68" s="4"/>
    </row>
    <row r="69" spans="2:3" hidden="1" x14ac:dyDescent="0.25">
      <c r="B69" s="3"/>
      <c r="C69" s="4"/>
    </row>
    <row r="70" spans="2:3" hidden="1" x14ac:dyDescent="0.25">
      <c r="B70" s="3"/>
      <c r="C70" s="4"/>
    </row>
    <row r="71" spans="2:3" hidden="1" x14ac:dyDescent="0.25">
      <c r="B71" s="3"/>
      <c r="C71" s="4"/>
    </row>
    <row r="72" spans="2:3" hidden="1" x14ac:dyDescent="0.25">
      <c r="B72" s="3"/>
      <c r="C72" s="4"/>
    </row>
    <row r="73" spans="2:3" hidden="1" x14ac:dyDescent="0.25">
      <c r="B73" s="3"/>
      <c r="C73" s="4"/>
    </row>
    <row r="74" spans="2:3" hidden="1" x14ac:dyDescent="0.25">
      <c r="B74" s="3"/>
      <c r="C74" s="4"/>
    </row>
    <row r="75" spans="2:3" hidden="1" x14ac:dyDescent="0.25">
      <c r="B75" s="3"/>
      <c r="C75" s="4"/>
    </row>
    <row r="76" spans="2:3" hidden="1" x14ac:dyDescent="0.25">
      <c r="B76" s="3"/>
      <c r="C76" s="4"/>
    </row>
    <row r="77" spans="2:3" hidden="1" x14ac:dyDescent="0.25">
      <c r="B77" s="3"/>
      <c r="C77" s="4"/>
    </row>
    <row r="78" spans="2:3" hidden="1" x14ac:dyDescent="0.25">
      <c r="B78" s="3"/>
      <c r="C78" s="4"/>
    </row>
    <row r="79" spans="2:3" hidden="1" x14ac:dyDescent="0.25">
      <c r="B79" s="3"/>
      <c r="C79" s="4"/>
    </row>
    <row r="80" spans="2:3" hidden="1" x14ac:dyDescent="0.25">
      <c r="B80" s="3"/>
      <c r="C80" s="4"/>
    </row>
    <row r="81" spans="2:6" hidden="1" x14ac:dyDescent="0.25">
      <c r="B81" s="3"/>
      <c r="C81" s="4"/>
    </row>
    <row r="82" spans="2:6" hidden="1" x14ac:dyDescent="0.25">
      <c r="B82" s="3"/>
      <c r="C82" s="4"/>
    </row>
    <row r="83" spans="2:6" hidden="1" x14ac:dyDescent="0.25">
      <c r="B83" s="3"/>
      <c r="C83" s="4"/>
    </row>
    <row r="84" spans="2:6" hidden="1" x14ac:dyDescent="0.25">
      <c r="B84" s="3"/>
      <c r="C84" s="4"/>
    </row>
    <row r="85" spans="2:6" hidden="1" x14ac:dyDescent="0.25">
      <c r="B85" s="3"/>
      <c r="C85" s="4"/>
    </row>
    <row r="86" spans="2:6" hidden="1" x14ac:dyDescent="0.25">
      <c r="B86" s="3"/>
      <c r="C86" s="4"/>
    </row>
    <row r="87" spans="2:6" hidden="1" x14ac:dyDescent="0.25">
      <c r="B87" s="3"/>
      <c r="C87" s="4"/>
    </row>
    <row r="88" spans="2:6" hidden="1" x14ac:dyDescent="0.25">
      <c r="B88" s="3"/>
      <c r="C88" s="4"/>
    </row>
    <row r="89" spans="2:6" hidden="1" x14ac:dyDescent="0.25">
      <c r="B89" s="3"/>
      <c r="C89" s="4"/>
    </row>
    <row r="90" spans="2:6" hidden="1" x14ac:dyDescent="0.25">
      <c r="B90" s="3"/>
      <c r="C90" s="4"/>
    </row>
    <row r="91" spans="2:6" hidden="1" x14ac:dyDescent="0.25">
      <c r="B91" s="3"/>
      <c r="C91" s="4"/>
    </row>
    <row r="92" spans="2:6" hidden="1" x14ac:dyDescent="0.25">
      <c r="B92" s="3"/>
      <c r="C92" s="4"/>
    </row>
    <row r="93" spans="2:6" hidden="1" x14ac:dyDescent="0.25">
      <c r="B93" s="3"/>
      <c r="C93" s="4"/>
    </row>
    <row r="94" spans="2:6" hidden="1" x14ac:dyDescent="0.25">
      <c r="B94" s="3"/>
      <c r="C94" s="4"/>
    </row>
    <row r="95" spans="2:6" x14ac:dyDescent="0.25">
      <c r="B95" s="3"/>
      <c r="C95" s="4"/>
      <c r="E95" s="5">
        <f>SUM(E5:E94)</f>
        <v>186437927.19319993</v>
      </c>
      <c r="F95" s="5">
        <f>SUM(F5:F44)</f>
        <v>91698802.902079999</v>
      </c>
    </row>
    <row r="96" spans="2:6" x14ac:dyDescent="0.25">
      <c r="B96" s="16" t="s">
        <v>45</v>
      </c>
      <c r="C96" s="16"/>
      <c r="E96" s="7" t="s">
        <v>46</v>
      </c>
      <c r="F96" s="8">
        <f>+E95+F95</f>
        <v>278136730.09527993</v>
      </c>
    </row>
    <row r="97" spans="2:6" x14ac:dyDescent="0.25">
      <c r="B97" s="17" t="s">
        <v>47</v>
      </c>
      <c r="C97" s="17"/>
      <c r="E97" s="9" t="s">
        <v>47</v>
      </c>
      <c r="F97" s="5">
        <f>+F96*10%</f>
        <v>27813673.009527996</v>
      </c>
    </row>
    <row r="98" spans="2:6" x14ac:dyDescent="0.25">
      <c r="B98" s="17" t="s">
        <v>48</v>
      </c>
      <c r="C98" s="17"/>
      <c r="E98" s="9" t="s">
        <v>49</v>
      </c>
      <c r="F98" s="5">
        <f>+F97*19%</f>
        <v>5284597.8718103189</v>
      </c>
    </row>
    <row r="99" spans="2:6" ht="31.5" customHeight="1" x14ac:dyDescent="0.25">
      <c r="B99" s="18" t="s">
        <v>50</v>
      </c>
      <c r="C99" s="18"/>
      <c r="E99" s="10" t="s">
        <v>51</v>
      </c>
      <c r="F99" s="11">
        <f>+F96+F97+F98</f>
        <v>311235000.97661823</v>
      </c>
    </row>
  </sheetData>
  <mergeCells count="4">
    <mergeCell ref="B96:C96"/>
    <mergeCell ref="B97:C97"/>
    <mergeCell ref="B98:C98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Niño Acevedo</cp:lastModifiedBy>
  <dcterms:created xsi:type="dcterms:W3CDTF">2025-03-26T19:56:08Z</dcterms:created>
  <dcterms:modified xsi:type="dcterms:W3CDTF">2025-05-20T16:05:00Z</dcterms:modified>
</cp:coreProperties>
</file>