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17. TVEC\03. Consumibles de impresion 2023\"/>
    </mc:Choice>
  </mc:AlternateContent>
  <xr:revisionPtr revIDLastSave="0" documentId="13_ncr:1_{9682CE35-2F9B-4CAC-9404-AB8A8A95418E}" xr6:coauthVersionLast="47" xr6:coauthVersionMax="47" xr10:uidLastSave="{00000000-0000-0000-0000-000000000000}"/>
  <bookViews>
    <workbookView xWindow="-108" yWindow="-108" windowWidth="23256" windowHeight="12456" xr2:uid="{20591E5C-FC73-4023-95CA-16FD537F29E3}"/>
  </bookViews>
  <sheets>
    <sheet name="Hoja1" sheetId="1" r:id="rId1"/>
  </sheets>
  <definedNames>
    <definedName name="_xlnm._FilterDatabase" localSheetId="0" hidden="1">Hoja1!$A$1:$B$1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F5" i="1" l="1"/>
  <c r="G5" i="1" s="1"/>
  <c r="F8" i="1" l="1"/>
  <c r="G8" i="1" s="1"/>
  <c r="F9" i="1"/>
  <c r="G9" i="1" s="1"/>
  <c r="F3" i="1"/>
  <c r="G3" i="1" s="1"/>
  <c r="F4" i="1"/>
  <c r="G4" i="1" s="1"/>
  <c r="F6" i="1"/>
  <c r="G6" i="1" s="1"/>
  <c r="F10" i="1"/>
  <c r="G10" i="1" s="1"/>
  <c r="F7" i="1"/>
  <c r="G7" i="1" s="1"/>
</calcChain>
</file>

<file path=xl/sharedStrings.xml><?xml version="1.0" encoding="utf-8"?>
<sst xmlns="http://schemas.openxmlformats.org/spreadsheetml/2006/main" count="27" uniqueCount="22">
  <si>
    <t>PROVEEDOR</t>
  </si>
  <si>
    <t>VALOR TOTAL FINAL</t>
  </si>
  <si>
    <t>KEY MARKET SAS EN REORGANIZACION</t>
  </si>
  <si>
    <t>PROSUTEC S.A.S.</t>
  </si>
  <si>
    <t>COMERCIALIZADORA SERLE.COM SAS</t>
  </si>
  <si>
    <t>Micronet S.A.S.</t>
  </si>
  <si>
    <t>HARDWARE ASESORIAS SOFTWARE LTDA</t>
  </si>
  <si>
    <t>UT OFIBEST-FORMACON</t>
  </si>
  <si>
    <t>Veneplast Ltda</t>
  </si>
  <si>
    <t>GRAN IMAGEN S.A.S</t>
  </si>
  <si>
    <t>REVISIÓN RESPUESTA SIMULADOR</t>
  </si>
  <si>
    <t>Valor antes de IVA</t>
  </si>
  <si>
    <t>IVA</t>
  </si>
  <si>
    <t>Valor Total</t>
  </si>
  <si>
    <t xml:space="preserve">NO diligenció el excel, pero si el formulario en la TVEC. </t>
  </si>
  <si>
    <t>N/A</t>
  </si>
  <si>
    <t>Verificación</t>
  </si>
  <si>
    <t>DISPONIBILIDAD PRESUPUESTAL SDM PARA EL EVENTO DE COTIZACIÓN</t>
  </si>
  <si>
    <t>El proveedor NO realizó descuento alguno en los ítems.
Cotizó la totalidad de los ítems requeridos en el evento.</t>
  </si>
  <si>
    <t>Si ofreció descuentos, cotizó la totalidad de los ítems.</t>
  </si>
  <si>
    <t>Menor valor cotizado en el evento en la TVEC.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</si>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</sst>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44" fontId="3" fillId="2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4" fontId="3" fillId="0" borderId="0" xfId="1" applyFont="1" applyFill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44" fontId="3" fillId="3" borderId="0" xfId="1" applyFont="1" applyFill="1" applyAlignment="1">
      <alignment vertical="center"/>
    </xf>
    <xf numFmtId="44" fontId="3" fillId="0" borderId="0" xfId="1" applyFont="1" applyAlignment="1">
      <alignment vertical="center" wrapText="1"/>
    </xf>
  </cellXfs>
  <cellStyles count="2">
    <cellStyle name="Mon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3A3112-AABA-46DF-B7D2-B1102B213F18}" name="Tabla1" displayName="Tabla1" ref="A1:H10" totalsRowShown="0" headerRowDxfId="3" dataDxfId="2" tableBorderDxfId="10" dataCellStyle="Moneda">
  <autoFilter ref="A1:H10" xr:uid="{543A3112-AABA-46DF-B7D2-B1102B213F18}"/>
  <tableColumns count="8">
    <tableColumn id="1" xr3:uid="{1678D3BC-AFBC-4F7D-AA78-EEE784DD343A}" name="PROVEEDOR" dataDxfId="9"/>
    <tableColumn id="2" xr3:uid="{BB60A3F2-F610-4BB0-B247-BA6AD666B374}" name="VALOR TOTAL FINAL" dataDxfId="8" dataCellStyle="Moneda"/>
    <tableColumn id="3" xr3:uid="{3132EBAB-8F25-4268-A475-B65E4FD30A03}" name="REVISIÓN RESPUESTA SIMULADOR" dataDxfId="7"/>
    <tableColumn id="4" xr3:uid="{EE7BA630-1295-4A89-A00D-F57FD4AB5AE6}" name="Valor antes de IVA" dataDxfId="6" dataCellStyle="Moneda"/>
    <tableColumn id="5" xr3:uid="{1845667A-B032-4F98-8423-BF80E5F0A467}" name="IVA" dataDxfId="5" dataCellStyle="Moneda">
      <calculatedColumnFormula>ROUND(D2*0.19,2)</calculatedColumnFormula>
    </tableColumn>
    <tableColumn id="6" xr3:uid="{68AC49C7-B33D-4984-A50C-9052C46DEE4F}" name="Valor Total" dataDxfId="4" dataCellStyle="Moneda">
      <calculatedColumnFormula>SUM(D2:E2)</calculatedColumnFormula>
    </tableColumn>
    <tableColumn id="7" xr3:uid="{F760D85C-1613-4CDA-93A4-78F8EFC6A431}" name="Verificación" dataDxfId="1" dataCellStyle="Moneda">
      <calculatedColumnFormula>IF(Tabla1[[#This Row],[Valor Total]]&gt;9675000,"Superior al CDP","Menor al CDP")</calculatedColumnFormula>
    </tableColumn>
    <tableColumn id="8" xr3:uid="{5B183A40-9D1F-49BB-AFD2-E163B6C82A98}" name="Columna1" dataDxfId="0" dataCellStyle="Mon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E8EE-3426-4F58-9C78-A9732E9E1CD5}">
  <dimension ref="A1:H22"/>
  <sheetViews>
    <sheetView showGridLines="0" tabSelected="1" zoomScale="85" zoomScaleNormal="85" workbookViewId="0">
      <pane ySplit="1" topLeftCell="A2" activePane="bottomLeft" state="frozen"/>
      <selection pane="bottomLeft" activeCell="F6" sqref="F6"/>
    </sheetView>
  </sheetViews>
  <sheetFormatPr baseColWidth="10" defaultRowHeight="13.2" x14ac:dyDescent="0.3"/>
  <cols>
    <col min="1" max="1" width="32.33203125" style="11" customWidth="1"/>
    <col min="2" max="2" width="22" style="9" customWidth="1"/>
    <col min="3" max="3" width="40.44140625" style="11" customWidth="1"/>
    <col min="4" max="4" width="21" style="9" bestFit="1" customWidth="1"/>
    <col min="5" max="5" width="16.44140625" style="9" customWidth="1"/>
    <col min="6" max="6" width="17.33203125" style="9" customWidth="1"/>
    <col min="7" max="7" width="21.6640625" style="9" bestFit="1" customWidth="1"/>
    <col min="8" max="8" width="22.88671875" style="11" customWidth="1"/>
    <col min="9" max="16384" width="11.5546875" style="9"/>
  </cols>
  <sheetData>
    <row r="1" spans="1:8" s="4" customFormat="1" x14ac:dyDescent="0.3">
      <c r="A1" s="1" t="s">
        <v>0</v>
      </c>
      <c r="B1" s="2" t="s">
        <v>1</v>
      </c>
      <c r="C1" s="3" t="s">
        <v>10</v>
      </c>
      <c r="D1" s="4" t="s">
        <v>11</v>
      </c>
      <c r="E1" s="4" t="s">
        <v>12</v>
      </c>
      <c r="F1" s="4" t="s">
        <v>13</v>
      </c>
      <c r="G1" s="4" t="s">
        <v>16</v>
      </c>
      <c r="H1" s="3" t="s">
        <v>21</v>
      </c>
    </row>
    <row r="2" spans="1:8" ht="39.6" x14ac:dyDescent="0.3">
      <c r="A2" s="5" t="s">
        <v>17</v>
      </c>
      <c r="B2" s="6">
        <v>9675000</v>
      </c>
      <c r="C2" s="7" t="s">
        <v>15</v>
      </c>
      <c r="D2" s="8"/>
      <c r="E2" s="8"/>
      <c r="F2" s="8"/>
      <c r="G2" s="8"/>
      <c r="H2" s="20"/>
    </row>
    <row r="3" spans="1:8" ht="66" x14ac:dyDescent="0.3">
      <c r="A3" s="16" t="s">
        <v>3</v>
      </c>
      <c r="B3" s="17">
        <v>8547568.8900000006</v>
      </c>
      <c r="C3" s="18" t="s">
        <v>18</v>
      </c>
      <c r="D3" s="19">
        <v>7182831</v>
      </c>
      <c r="E3" s="19">
        <f t="shared" ref="E2:E10" si="0">ROUND(D3*0.19,2)</f>
        <v>1364737.89</v>
      </c>
      <c r="F3" s="19">
        <f t="shared" ref="F3:F10" si="1">SUM(D3:E3)</f>
        <v>8547568.8900000006</v>
      </c>
      <c r="G3" s="19" t="str">
        <f>IF(Tabla1[[#This Row],[Valor Total]]&gt;9675000,"Superior al CDP","Menor al CDP")</f>
        <v>Menor al CDP</v>
      </c>
      <c r="H3" s="20" t="s">
        <v>20</v>
      </c>
    </row>
    <row r="4" spans="1:8" ht="26.4" x14ac:dyDescent="0.3">
      <c r="A4" s="13" t="s">
        <v>5</v>
      </c>
      <c r="B4" s="10">
        <v>8614886</v>
      </c>
      <c r="C4" s="11" t="s">
        <v>19</v>
      </c>
      <c r="D4" s="12">
        <v>7239400</v>
      </c>
      <c r="E4" s="12">
        <f t="shared" si="0"/>
        <v>1375486</v>
      </c>
      <c r="F4" s="12">
        <f t="shared" si="1"/>
        <v>8614886</v>
      </c>
      <c r="G4" s="14" t="str">
        <f>IF(Tabla1[[#This Row],[Valor Total]]&gt;9675000,"Superior al CDP","Menor al CDP")</f>
        <v>Menor al CDP</v>
      </c>
      <c r="H4" s="20"/>
    </row>
    <row r="5" spans="1:8" ht="26.4" x14ac:dyDescent="0.3">
      <c r="A5" s="13" t="s">
        <v>8</v>
      </c>
      <c r="B5" s="10">
        <v>8803704.5700000003</v>
      </c>
      <c r="C5" s="11" t="s">
        <v>14</v>
      </c>
      <c r="D5" s="12"/>
      <c r="E5" s="12">
        <f t="shared" si="0"/>
        <v>0</v>
      </c>
      <c r="F5" s="12">
        <f>B5</f>
        <v>8803704.5700000003</v>
      </c>
      <c r="G5" s="14" t="str">
        <f>IF(Tabla1[[#This Row],[Valor Total]]&gt;9675000,"Superior al CDP","Menor al CDP")</f>
        <v>Menor al CDP</v>
      </c>
      <c r="H5" s="20"/>
    </row>
    <row r="6" spans="1:8" ht="66" x14ac:dyDescent="0.3">
      <c r="A6" s="13" t="s">
        <v>2</v>
      </c>
      <c r="B6" s="10">
        <v>8827392.6699999999</v>
      </c>
      <c r="C6" s="11" t="s">
        <v>18</v>
      </c>
      <c r="D6" s="12">
        <v>7417977.0300000003</v>
      </c>
      <c r="E6" s="12">
        <f t="shared" si="0"/>
        <v>1409415.64</v>
      </c>
      <c r="F6" s="12">
        <f t="shared" si="1"/>
        <v>8827392.6699999999</v>
      </c>
      <c r="G6" s="14" t="str">
        <f>IF(Tabla1[[#This Row],[Valor Total]]&gt;9675000,"Superior al CDP","Menor al CDP")</f>
        <v>Menor al CDP</v>
      </c>
      <c r="H6" s="20"/>
    </row>
    <row r="7" spans="1:8" ht="66" x14ac:dyDescent="0.3">
      <c r="A7" s="13" t="s">
        <v>9</v>
      </c>
      <c r="B7" s="10">
        <v>9171196.3699999992</v>
      </c>
      <c r="C7" s="11" t="s">
        <v>18</v>
      </c>
      <c r="D7" s="12">
        <v>7706887.71</v>
      </c>
      <c r="E7" s="12">
        <f t="shared" si="0"/>
        <v>1464308.66</v>
      </c>
      <c r="F7" s="12">
        <f t="shared" si="1"/>
        <v>9171196.3699999992</v>
      </c>
      <c r="G7" s="14" t="str">
        <f>IF(Tabla1[[#This Row],[Valor Total]]&gt;9675000,"Superior al CDP","Menor al CDP")</f>
        <v>Menor al CDP</v>
      </c>
      <c r="H7" s="20"/>
    </row>
    <row r="8" spans="1:8" ht="66" x14ac:dyDescent="0.3">
      <c r="A8" s="15" t="s">
        <v>6</v>
      </c>
      <c r="B8" s="10">
        <v>9885659.1899999995</v>
      </c>
      <c r="C8" s="11" t="s">
        <v>18</v>
      </c>
      <c r="D8" s="12">
        <v>8307276.6299999999</v>
      </c>
      <c r="E8" s="12">
        <f t="shared" si="0"/>
        <v>1578382.56</v>
      </c>
      <c r="F8" s="12">
        <f t="shared" si="1"/>
        <v>9885659.1899999995</v>
      </c>
      <c r="G8" s="12" t="str">
        <f>IF(Tabla1[[#This Row],[Valor Total]]&gt;9675000,"Superior al CDP","Menor al CDP")</f>
        <v>Superior al CDP</v>
      </c>
      <c r="H8" s="20"/>
    </row>
    <row r="9" spans="1:8" ht="66" x14ac:dyDescent="0.3">
      <c r="A9" s="15" t="s">
        <v>7</v>
      </c>
      <c r="B9" s="10">
        <v>10104110.67</v>
      </c>
      <c r="C9" s="11" t="s">
        <v>18</v>
      </c>
      <c r="D9" s="12">
        <v>8490849.3000000007</v>
      </c>
      <c r="E9" s="12">
        <f t="shared" si="0"/>
        <v>1613261.37</v>
      </c>
      <c r="F9" s="12">
        <f t="shared" si="1"/>
        <v>10104110.670000002</v>
      </c>
      <c r="G9" s="12" t="str">
        <f>IF(Tabla1[[#This Row],[Valor Total]]&gt;9675000,"Superior al CDP","Menor al CDP")</f>
        <v>Superior al CDP</v>
      </c>
      <c r="H9" s="20"/>
    </row>
    <row r="10" spans="1:8" ht="66" x14ac:dyDescent="0.3">
      <c r="A10" s="15" t="s">
        <v>4</v>
      </c>
      <c r="B10" s="10">
        <v>10360849.43</v>
      </c>
      <c r="C10" s="11" t="s">
        <v>18</v>
      </c>
      <c r="D10" s="12">
        <v>8706596.1600000001</v>
      </c>
      <c r="E10" s="12">
        <f t="shared" si="0"/>
        <v>1654253.27</v>
      </c>
      <c r="F10" s="12">
        <f t="shared" si="1"/>
        <v>10360849.43</v>
      </c>
      <c r="G10" s="12" t="str">
        <f>IF(Tabla1[[#This Row],[Valor Total]]&gt;9675000,"Superior al CDP","Menor al CDP")</f>
        <v>Superior al CDP</v>
      </c>
      <c r="H10" s="20"/>
    </row>
    <row r="11" spans="1:8" x14ac:dyDescent="0.3">
      <c r="B11" s="12"/>
    </row>
    <row r="12" spans="1:8" x14ac:dyDescent="0.3">
      <c r="B12" s="12"/>
    </row>
    <row r="13" spans="1:8" x14ac:dyDescent="0.3">
      <c r="B13" s="12"/>
    </row>
    <row r="14" spans="1:8" x14ac:dyDescent="0.3">
      <c r="B14" s="12"/>
    </row>
    <row r="15" spans="1:8" x14ac:dyDescent="0.3">
      <c r="B15" s="12"/>
    </row>
    <row r="16" spans="1:8" x14ac:dyDescent="0.3">
      <c r="B16" s="12"/>
    </row>
    <row r="17" spans="2:2" x14ac:dyDescent="0.3">
      <c r="B17" s="12"/>
    </row>
    <row r="18" spans="2:2" x14ac:dyDescent="0.3">
      <c r="B18" s="12"/>
    </row>
    <row r="19" spans="2:2" x14ac:dyDescent="0.3">
      <c r="B19" s="12"/>
    </row>
    <row r="20" spans="2:2" x14ac:dyDescent="0.3">
      <c r="B20" s="12"/>
    </row>
    <row r="21" spans="2:2" x14ac:dyDescent="0.3">
      <c r="B21" s="12"/>
    </row>
    <row r="22" spans="2:2" x14ac:dyDescent="0.3">
      <c r="B22" s="12"/>
    </row>
  </sheetData>
  <conditionalFormatting sqref="B2:B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{590BB787-D8A3-4C69-B401-F66FCE62B40A}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0BB787-D8A3-4C69-B401-F66FCE62B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Karl</cp:lastModifiedBy>
  <dcterms:created xsi:type="dcterms:W3CDTF">2023-02-24T14:07:37Z</dcterms:created>
  <dcterms:modified xsi:type="dcterms:W3CDTF">2023-02-24T16:49:25Z</dcterms:modified>
</cp:coreProperties>
</file>